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ppgmne-mnum7078/Atividades/"/>
    </mc:Choice>
  </mc:AlternateContent>
  <xr:revisionPtr revIDLastSave="0" documentId="13_ncr:1_{31D9C3EF-37AB-2145-8758-61706C27304D}" xr6:coauthVersionLast="47" xr6:coauthVersionMax="47" xr10:uidLastSave="{00000000-0000-0000-0000-000000000000}"/>
  <bookViews>
    <workbookView xWindow="460" yWindow="1060" windowWidth="28040" windowHeight="16940" xr2:uid="{DBB1957E-1DC2-5347-B502-DCE3EC825267}"/>
  </bookViews>
  <sheets>
    <sheet name="Prob1 - Simplex" sheetId="9" r:id="rId1"/>
    <sheet name="Prob1 - Simplex Revisado" sheetId="8" r:id="rId2"/>
    <sheet name="Prob2 - Simplex" sheetId="11" r:id="rId3"/>
    <sheet name="Prob2 - Simplex Revisado" sheetId="12" r:id="rId4"/>
    <sheet name="Prob3 - Simplex" sheetId="1" r:id="rId5"/>
    <sheet name="Prob4 - Simplex" sheetId="2" r:id="rId6"/>
    <sheet name="Prob5 - Simplex" sheetId="3" r:id="rId7"/>
    <sheet name="Prob6 - Simplex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3" i="12" l="1"/>
  <c r="E112" i="12"/>
  <c r="E111" i="12"/>
  <c r="G105" i="12"/>
  <c r="F105" i="12"/>
  <c r="E105" i="12"/>
  <c r="F100" i="12"/>
  <c r="F99" i="12"/>
  <c r="F98" i="12"/>
  <c r="E100" i="12"/>
  <c r="E99" i="12"/>
  <c r="E98" i="12"/>
  <c r="N90" i="12"/>
  <c r="M90" i="12"/>
  <c r="L90" i="12"/>
  <c r="K90" i="12"/>
  <c r="N89" i="12"/>
  <c r="M89" i="12"/>
  <c r="L89" i="12"/>
  <c r="K89" i="12"/>
  <c r="J89" i="12"/>
  <c r="J90" i="12"/>
  <c r="N91" i="12"/>
  <c r="M91" i="12"/>
  <c r="L91" i="12"/>
  <c r="K91" i="12"/>
  <c r="J91" i="12"/>
  <c r="G84" i="12"/>
  <c r="G83" i="12"/>
  <c r="G82" i="12"/>
  <c r="F89" i="12"/>
  <c r="E89" i="12"/>
  <c r="E84" i="12"/>
  <c r="E82" i="12"/>
  <c r="E83" i="12"/>
  <c r="M82" i="12" a="1"/>
  <c r="M84" i="12" s="1"/>
  <c r="L65" i="12"/>
  <c r="K65" i="12"/>
  <c r="L64" i="12"/>
  <c r="K64" i="12"/>
  <c r="J64" i="12"/>
  <c r="J65" i="12"/>
  <c r="L63" i="12"/>
  <c r="K63" i="12"/>
  <c r="J63" i="12"/>
  <c r="G56" i="12"/>
  <c r="G58" i="12"/>
  <c r="G57" i="12"/>
  <c r="F64" i="12"/>
  <c r="F63" i="12"/>
  <c r="E58" i="12"/>
  <c r="E57" i="12"/>
  <c r="E56" i="12"/>
  <c r="J47" i="12"/>
  <c r="J48" i="12"/>
  <c r="L49" i="12"/>
  <c r="L47" i="12" s="1"/>
  <c r="K49" i="12"/>
  <c r="K47" i="12" s="1"/>
  <c r="J49" i="12"/>
  <c r="G42" i="12"/>
  <c r="G41" i="12"/>
  <c r="G40" i="12"/>
  <c r="M40" i="12" s="1" a="1"/>
  <c r="M42" i="12" s="1"/>
  <c r="M49" i="12" s="1"/>
  <c r="F49" i="12"/>
  <c r="F48" i="12"/>
  <c r="F47" i="12"/>
  <c r="E41" i="12"/>
  <c r="E42" i="12"/>
  <c r="E40" i="12"/>
  <c r="L31" i="12"/>
  <c r="L30" i="12" s="1"/>
  <c r="K31" i="12"/>
  <c r="K32" i="12" s="1"/>
  <c r="J31" i="12"/>
  <c r="J30" i="12" s="1"/>
  <c r="N25" i="12"/>
  <c r="N32" i="12" s="1"/>
  <c r="N42" i="12" s="1"/>
  <c r="N49" i="12" s="1"/>
  <c r="N58" i="12" s="1"/>
  <c r="N24" i="12"/>
  <c r="N31" i="12" s="1"/>
  <c r="N41" i="12" s="1"/>
  <c r="N23" i="12"/>
  <c r="G25" i="12"/>
  <c r="G24" i="12"/>
  <c r="G23" i="12"/>
  <c r="F33" i="12"/>
  <c r="F32" i="12"/>
  <c r="F31" i="12"/>
  <c r="F30" i="12"/>
  <c r="E25" i="12"/>
  <c r="E24" i="12"/>
  <c r="E23" i="12"/>
  <c r="M23" i="12" a="1"/>
  <c r="E110" i="11"/>
  <c r="E109" i="11"/>
  <c r="E108" i="11"/>
  <c r="H104" i="11"/>
  <c r="G104" i="11"/>
  <c r="F104" i="11"/>
  <c r="E104" i="11"/>
  <c r="H103" i="11"/>
  <c r="G103" i="11"/>
  <c r="F103" i="11"/>
  <c r="E103" i="11"/>
  <c r="D103" i="11"/>
  <c r="H102" i="11"/>
  <c r="G102" i="11"/>
  <c r="F102" i="11"/>
  <c r="E102" i="11"/>
  <c r="D102" i="11"/>
  <c r="D104" i="11"/>
  <c r="H105" i="11"/>
  <c r="G105" i="11"/>
  <c r="F105" i="11"/>
  <c r="E105" i="11"/>
  <c r="D105" i="11"/>
  <c r="I98" i="11"/>
  <c r="I97" i="11"/>
  <c r="I96" i="11"/>
  <c r="G87" i="11"/>
  <c r="G91" i="11"/>
  <c r="K90" i="11"/>
  <c r="D90" i="11"/>
  <c r="K89" i="11"/>
  <c r="K88" i="11" s="1"/>
  <c r="J89" i="11"/>
  <c r="J90" i="11" s="1"/>
  <c r="I89" i="11"/>
  <c r="I90" i="11" s="1"/>
  <c r="H89" i="11"/>
  <c r="H90" i="11" s="1"/>
  <c r="G89" i="11"/>
  <c r="G90" i="11" s="1"/>
  <c r="F89" i="11"/>
  <c r="F87" i="11" s="1"/>
  <c r="E89" i="11"/>
  <c r="E88" i="11" s="1"/>
  <c r="D89" i="11"/>
  <c r="D88" i="11" s="1"/>
  <c r="L83" i="11"/>
  <c r="L82" i="11"/>
  <c r="L81" i="11"/>
  <c r="L66" i="11"/>
  <c r="H73" i="11"/>
  <c r="G73" i="11"/>
  <c r="H72" i="11"/>
  <c r="G72" i="11"/>
  <c r="E72" i="11"/>
  <c r="H71" i="11"/>
  <c r="G71" i="11"/>
  <c r="E71" i="11"/>
  <c r="K75" i="11"/>
  <c r="K73" i="11" s="1"/>
  <c r="J75" i="11"/>
  <c r="J74" i="11" s="1"/>
  <c r="I75" i="11"/>
  <c r="I71" i="11" s="1"/>
  <c r="H75" i="11"/>
  <c r="H74" i="11" s="1"/>
  <c r="G75" i="11"/>
  <c r="G74" i="11" s="1"/>
  <c r="F75" i="11"/>
  <c r="F73" i="11" s="1"/>
  <c r="E75" i="11"/>
  <c r="E73" i="11" s="1"/>
  <c r="D75" i="11"/>
  <c r="D73" i="11" s="1"/>
  <c r="L49" i="11"/>
  <c r="L67" i="11"/>
  <c r="L65" i="11"/>
  <c r="K58" i="11"/>
  <c r="K57" i="11" s="1"/>
  <c r="J58" i="11"/>
  <c r="J55" i="11" s="1"/>
  <c r="I58" i="11"/>
  <c r="I56" i="11" s="1"/>
  <c r="H58" i="11"/>
  <c r="H57" i="11" s="1"/>
  <c r="G58" i="11"/>
  <c r="G57" i="11" s="1"/>
  <c r="F58" i="11"/>
  <c r="F57" i="11" s="1"/>
  <c r="E58" i="11"/>
  <c r="E57" i="11" s="1"/>
  <c r="D58" i="11"/>
  <c r="D57" i="11" s="1"/>
  <c r="K23" i="11"/>
  <c r="K31" i="11" s="1"/>
  <c r="K39" i="11" s="1"/>
  <c r="J23" i="11"/>
  <c r="J31" i="11" s="1"/>
  <c r="J39" i="11" s="1"/>
  <c r="I23" i="11"/>
  <c r="I31" i="11" s="1"/>
  <c r="I39" i="11" s="1"/>
  <c r="H23" i="11"/>
  <c r="H31" i="11" s="1"/>
  <c r="H39" i="11" s="1"/>
  <c r="G23" i="11"/>
  <c r="G31" i="11" s="1"/>
  <c r="G39" i="11" s="1"/>
  <c r="F23" i="11"/>
  <c r="F31" i="11" s="1"/>
  <c r="F39" i="11" s="1"/>
  <c r="E23" i="11"/>
  <c r="E31" i="11" s="1"/>
  <c r="E39" i="11" s="1"/>
  <c r="D23" i="11"/>
  <c r="D31" i="11" s="1"/>
  <c r="D39" i="11" s="1"/>
  <c r="L51" i="11"/>
  <c r="L50" i="11"/>
  <c r="F54" i="8"/>
  <c r="F53" i="8"/>
  <c r="F39" i="8"/>
  <c r="F38" i="8"/>
  <c r="E48" i="8"/>
  <c r="E47" i="8"/>
  <c r="E46" i="8"/>
  <c r="N32" i="8"/>
  <c r="G33" i="8"/>
  <c r="G32" i="8"/>
  <c r="G31" i="8"/>
  <c r="G30" i="8"/>
  <c r="E33" i="8"/>
  <c r="E32" i="8"/>
  <c r="E31" i="8"/>
  <c r="L24" i="8"/>
  <c r="L32" i="8" s="1"/>
  <c r="K24" i="8"/>
  <c r="K23" i="8" s="1"/>
  <c r="K31" i="8" s="1"/>
  <c r="J24" i="8"/>
  <c r="J23" i="8" s="1"/>
  <c r="J31" i="8" s="1"/>
  <c r="G18" i="8"/>
  <c r="M16" i="8" s="1" a="1"/>
  <c r="M16" i="8" s="1"/>
  <c r="G17" i="8"/>
  <c r="G16" i="8"/>
  <c r="G15" i="8"/>
  <c r="F24" i="8"/>
  <c r="F23" i="8"/>
  <c r="N18" i="8"/>
  <c r="N25" i="8" s="1"/>
  <c r="N33" i="8" s="1"/>
  <c r="N40" i="8" s="1"/>
  <c r="F48" i="8" s="1"/>
  <c r="E62" i="8" s="1"/>
  <c r="N17" i="8"/>
  <c r="N24" i="8" s="1"/>
  <c r="N16" i="8"/>
  <c r="E18" i="8"/>
  <c r="E17" i="8"/>
  <c r="E16" i="8"/>
  <c r="K20" i="8" s="1" a="1"/>
  <c r="E45" i="9"/>
  <c r="E44" i="9"/>
  <c r="E43" i="9"/>
  <c r="I39" i="9"/>
  <c r="H39" i="9"/>
  <c r="G39" i="9"/>
  <c r="F39" i="9"/>
  <c r="E39" i="9"/>
  <c r="I38" i="9"/>
  <c r="H38" i="9"/>
  <c r="G38" i="9"/>
  <c r="F38" i="9"/>
  <c r="E38" i="9"/>
  <c r="D38" i="9"/>
  <c r="I37" i="9"/>
  <c r="H37" i="9"/>
  <c r="G37" i="9"/>
  <c r="F37" i="9"/>
  <c r="E37" i="9"/>
  <c r="D37" i="9"/>
  <c r="D39" i="9"/>
  <c r="I40" i="9"/>
  <c r="H40" i="9"/>
  <c r="G40" i="9"/>
  <c r="F40" i="9"/>
  <c r="E40" i="9"/>
  <c r="D40" i="9"/>
  <c r="J33" i="9"/>
  <c r="J32" i="9"/>
  <c r="J31" i="9"/>
  <c r="I24" i="9"/>
  <c r="H24" i="9"/>
  <c r="G24" i="9"/>
  <c r="F24" i="9"/>
  <c r="E24" i="9"/>
  <c r="D24" i="9"/>
  <c r="I23" i="9"/>
  <c r="H23" i="9"/>
  <c r="G23" i="9"/>
  <c r="F23" i="9"/>
  <c r="E23" i="9"/>
  <c r="D23" i="9"/>
  <c r="I26" i="9"/>
  <c r="H26" i="9"/>
  <c r="G26" i="9"/>
  <c r="F26" i="9"/>
  <c r="E26" i="9"/>
  <c r="D26" i="9"/>
  <c r="I25" i="9"/>
  <c r="H25" i="9"/>
  <c r="G25" i="9"/>
  <c r="F25" i="9"/>
  <c r="E25" i="9"/>
  <c r="D25" i="9"/>
  <c r="J19" i="9"/>
  <c r="J18" i="9"/>
  <c r="J17" i="9"/>
  <c r="L107" i="6"/>
  <c r="L109" i="6" s="1"/>
  <c r="K107" i="6"/>
  <c r="K108" i="6" s="1"/>
  <c r="J107" i="6"/>
  <c r="J108" i="6" s="1"/>
  <c r="I107" i="6"/>
  <c r="I108" i="6" s="1"/>
  <c r="H107" i="6"/>
  <c r="H109" i="6" s="1"/>
  <c r="G107" i="6"/>
  <c r="G109" i="6" s="1"/>
  <c r="F107" i="6"/>
  <c r="F109" i="6" s="1"/>
  <c r="E107" i="6"/>
  <c r="E109" i="6" s="1"/>
  <c r="D107" i="6"/>
  <c r="D108" i="6" s="1"/>
  <c r="L106" i="6"/>
  <c r="L104" i="6"/>
  <c r="L103" i="6"/>
  <c r="L102" i="6"/>
  <c r="L83" i="6"/>
  <c r="L86" i="6" s="1"/>
  <c r="K83" i="6"/>
  <c r="K87" i="6" s="1"/>
  <c r="J83" i="6"/>
  <c r="J87" i="6" s="1"/>
  <c r="I83" i="6"/>
  <c r="I87" i="6" s="1"/>
  <c r="H83" i="6"/>
  <c r="H81" i="6" s="1"/>
  <c r="G83" i="6"/>
  <c r="G86" i="6" s="1"/>
  <c r="F83" i="6"/>
  <c r="F86" i="6" s="1"/>
  <c r="E83" i="6"/>
  <c r="E86" i="6" s="1"/>
  <c r="D83" i="6"/>
  <c r="D87" i="6" s="1"/>
  <c r="K82" i="6"/>
  <c r="L64" i="6"/>
  <c r="L65" i="6" s="1"/>
  <c r="K64" i="6"/>
  <c r="K59" i="6" s="1"/>
  <c r="J64" i="6"/>
  <c r="J61" i="6" s="1"/>
  <c r="I64" i="6"/>
  <c r="I63" i="6" s="1"/>
  <c r="H64" i="6"/>
  <c r="H65" i="6" s="1"/>
  <c r="G64" i="6"/>
  <c r="G65" i="6" s="1"/>
  <c r="F64" i="6"/>
  <c r="F65" i="6" s="1"/>
  <c r="E64" i="6"/>
  <c r="E65" i="6" s="1"/>
  <c r="D64" i="6"/>
  <c r="D65" i="6" s="1"/>
  <c r="L38" i="6"/>
  <c r="L42" i="6" s="1"/>
  <c r="K38" i="6"/>
  <c r="K43" i="6" s="1"/>
  <c r="J38" i="6"/>
  <c r="J43" i="6" s="1"/>
  <c r="I38" i="6"/>
  <c r="I43" i="6" s="1"/>
  <c r="H38" i="6"/>
  <c r="H42" i="6" s="1"/>
  <c r="G38" i="6"/>
  <c r="G42" i="6" s="1"/>
  <c r="F38" i="6"/>
  <c r="F42" i="6" s="1"/>
  <c r="E38" i="6"/>
  <c r="E42" i="6" s="1"/>
  <c r="D38" i="6"/>
  <c r="D36" i="6" s="1"/>
  <c r="O69" i="3"/>
  <c r="O68" i="3"/>
  <c r="P68" i="3" s="1"/>
  <c r="L116" i="3"/>
  <c r="K116" i="3"/>
  <c r="J116" i="3"/>
  <c r="I116" i="3"/>
  <c r="H116" i="3"/>
  <c r="G116" i="3"/>
  <c r="F116" i="3"/>
  <c r="E116" i="3"/>
  <c r="D116" i="3"/>
  <c r="L119" i="3"/>
  <c r="K119" i="3"/>
  <c r="J119" i="3"/>
  <c r="I119" i="3"/>
  <c r="H119" i="3"/>
  <c r="G119" i="3"/>
  <c r="F119" i="3"/>
  <c r="E119" i="3"/>
  <c r="L118" i="3"/>
  <c r="K118" i="3"/>
  <c r="J118" i="3"/>
  <c r="I118" i="3"/>
  <c r="H118" i="3"/>
  <c r="G118" i="3"/>
  <c r="F118" i="3"/>
  <c r="E118" i="3"/>
  <c r="D118" i="3"/>
  <c r="D119" i="3"/>
  <c r="L117" i="3"/>
  <c r="K117" i="3"/>
  <c r="J117" i="3"/>
  <c r="I117" i="3"/>
  <c r="H117" i="3"/>
  <c r="G117" i="3"/>
  <c r="F117" i="3"/>
  <c r="E117" i="3"/>
  <c r="D117" i="3"/>
  <c r="O112" i="3"/>
  <c r="O111" i="3"/>
  <c r="O110" i="3"/>
  <c r="P111" i="3"/>
  <c r="P110" i="3"/>
  <c r="L102" i="3"/>
  <c r="K102" i="3"/>
  <c r="J102" i="3"/>
  <c r="I102" i="3"/>
  <c r="H102" i="3"/>
  <c r="G102" i="3"/>
  <c r="F102" i="3"/>
  <c r="E102" i="3"/>
  <c r="D102" i="3"/>
  <c r="L105" i="3"/>
  <c r="K105" i="3"/>
  <c r="J105" i="3"/>
  <c r="I105" i="3"/>
  <c r="H105" i="3"/>
  <c r="G105" i="3"/>
  <c r="F105" i="3"/>
  <c r="E105" i="3"/>
  <c r="L104" i="3"/>
  <c r="K104" i="3"/>
  <c r="J104" i="3"/>
  <c r="I104" i="3"/>
  <c r="H104" i="3"/>
  <c r="G104" i="3"/>
  <c r="F104" i="3"/>
  <c r="E104" i="3"/>
  <c r="D104" i="3"/>
  <c r="D105" i="3"/>
  <c r="L103" i="3"/>
  <c r="K103" i="3"/>
  <c r="J103" i="3"/>
  <c r="I103" i="3"/>
  <c r="H103" i="3"/>
  <c r="G103" i="3"/>
  <c r="F103" i="3"/>
  <c r="E103" i="3"/>
  <c r="D103" i="3"/>
  <c r="O98" i="3"/>
  <c r="O97" i="3"/>
  <c r="O96" i="3"/>
  <c r="P97" i="3"/>
  <c r="P96" i="3"/>
  <c r="L88" i="3"/>
  <c r="K88" i="3"/>
  <c r="J88" i="3"/>
  <c r="I88" i="3"/>
  <c r="H88" i="3"/>
  <c r="G88" i="3"/>
  <c r="F88" i="3"/>
  <c r="E88" i="3"/>
  <c r="D88" i="3"/>
  <c r="L91" i="3"/>
  <c r="K91" i="3"/>
  <c r="J91" i="3"/>
  <c r="I91" i="3"/>
  <c r="H91" i="3"/>
  <c r="G91" i="3"/>
  <c r="F91" i="3"/>
  <c r="E91" i="3"/>
  <c r="L90" i="3"/>
  <c r="K90" i="3"/>
  <c r="J90" i="3"/>
  <c r="I90" i="3"/>
  <c r="H90" i="3"/>
  <c r="G90" i="3"/>
  <c r="F90" i="3"/>
  <c r="E90" i="3"/>
  <c r="D90" i="3"/>
  <c r="D91" i="3"/>
  <c r="L89" i="3"/>
  <c r="K89" i="3"/>
  <c r="J89" i="3"/>
  <c r="I89" i="3"/>
  <c r="H89" i="3"/>
  <c r="G89" i="3"/>
  <c r="F89" i="3"/>
  <c r="E89" i="3"/>
  <c r="D89" i="3"/>
  <c r="O84" i="3"/>
  <c r="O83" i="3"/>
  <c r="P83" i="3" s="1"/>
  <c r="O82" i="3"/>
  <c r="P84" i="3"/>
  <c r="P82" i="3"/>
  <c r="J74" i="3"/>
  <c r="N73" i="3"/>
  <c r="J73" i="3"/>
  <c r="F73" i="3"/>
  <c r="J77" i="3"/>
  <c r="H77" i="3"/>
  <c r="N76" i="3"/>
  <c r="N75" i="3" s="1"/>
  <c r="M76" i="3"/>
  <c r="M74" i="3" s="1"/>
  <c r="L76" i="3"/>
  <c r="L73" i="3" s="1"/>
  <c r="K76" i="3"/>
  <c r="K73" i="3" s="1"/>
  <c r="J76" i="3"/>
  <c r="J75" i="3" s="1"/>
  <c r="I76" i="3"/>
  <c r="I74" i="3" s="1"/>
  <c r="H76" i="3"/>
  <c r="H74" i="3" s="1"/>
  <c r="G76" i="3"/>
  <c r="G77" i="3" s="1"/>
  <c r="F76" i="3"/>
  <c r="F75" i="3" s="1"/>
  <c r="E76" i="3"/>
  <c r="E75" i="3" s="1"/>
  <c r="D76" i="3"/>
  <c r="D73" i="3" s="1"/>
  <c r="P69" i="3"/>
  <c r="O67" i="3"/>
  <c r="P67" i="3"/>
  <c r="E60" i="3"/>
  <c r="M59" i="3"/>
  <c r="H59" i="3"/>
  <c r="L58" i="3"/>
  <c r="K58" i="3"/>
  <c r="J58" i="3"/>
  <c r="E58" i="3"/>
  <c r="E57" i="3"/>
  <c r="N61" i="3"/>
  <c r="N58" i="3" s="1"/>
  <c r="M61" i="3"/>
  <c r="M60" i="3" s="1"/>
  <c r="L61" i="3"/>
  <c r="L59" i="3" s="1"/>
  <c r="K61" i="3"/>
  <c r="K60" i="3" s="1"/>
  <c r="J61" i="3"/>
  <c r="J60" i="3" s="1"/>
  <c r="I61" i="3"/>
  <c r="I60" i="3" s="1"/>
  <c r="H61" i="3"/>
  <c r="H58" i="3" s="1"/>
  <c r="G61" i="3"/>
  <c r="G59" i="3" s="1"/>
  <c r="F61" i="3"/>
  <c r="F58" i="3" s="1"/>
  <c r="E61" i="3"/>
  <c r="E59" i="3" s="1"/>
  <c r="D61" i="3"/>
  <c r="D60" i="3" s="1"/>
  <c r="O53" i="3"/>
  <c r="O52" i="3"/>
  <c r="P52" i="3" s="1"/>
  <c r="O51" i="3"/>
  <c r="L33" i="3"/>
  <c r="K33" i="3"/>
  <c r="J33" i="3"/>
  <c r="N25" i="3"/>
  <c r="N33" i="3" s="1"/>
  <c r="M25" i="3"/>
  <c r="M33" i="3" s="1"/>
  <c r="L25" i="3"/>
  <c r="K25" i="3"/>
  <c r="J25" i="3"/>
  <c r="I25" i="3"/>
  <c r="I33" i="3" s="1"/>
  <c r="H25" i="3"/>
  <c r="H33" i="3" s="1"/>
  <c r="G25" i="3"/>
  <c r="G33" i="3" s="1"/>
  <c r="F25" i="3"/>
  <c r="F33" i="3" s="1"/>
  <c r="E25" i="3"/>
  <c r="E33" i="3" s="1"/>
  <c r="D25" i="3"/>
  <c r="D33" i="3" s="1"/>
  <c r="K126" i="2"/>
  <c r="J126" i="2"/>
  <c r="I126" i="2"/>
  <c r="H126" i="2"/>
  <c r="G126" i="2"/>
  <c r="F126" i="2"/>
  <c r="E126" i="2"/>
  <c r="K125" i="2"/>
  <c r="J125" i="2"/>
  <c r="I125" i="2"/>
  <c r="H125" i="2"/>
  <c r="G125" i="2"/>
  <c r="F125" i="2"/>
  <c r="E125" i="2"/>
  <c r="D125" i="2"/>
  <c r="K124" i="2"/>
  <c r="J124" i="2"/>
  <c r="I124" i="2"/>
  <c r="H124" i="2"/>
  <c r="G124" i="2"/>
  <c r="F124" i="2"/>
  <c r="E124" i="2"/>
  <c r="D124" i="2"/>
  <c r="D126" i="2"/>
  <c r="K127" i="2"/>
  <c r="J127" i="2"/>
  <c r="I127" i="2"/>
  <c r="H127" i="2"/>
  <c r="G127" i="2"/>
  <c r="F127" i="2"/>
  <c r="E127" i="2"/>
  <c r="D127" i="2"/>
  <c r="O120" i="2"/>
  <c r="O119" i="2"/>
  <c r="O118" i="2"/>
  <c r="P119" i="2"/>
  <c r="P118" i="2"/>
  <c r="K112" i="2"/>
  <c r="J112" i="2"/>
  <c r="I112" i="2"/>
  <c r="H112" i="2"/>
  <c r="G112" i="2"/>
  <c r="F112" i="2"/>
  <c r="E112" i="2"/>
  <c r="K111" i="2"/>
  <c r="J111" i="2"/>
  <c r="I111" i="2"/>
  <c r="H111" i="2"/>
  <c r="G111" i="2"/>
  <c r="F111" i="2"/>
  <c r="E111" i="2"/>
  <c r="D111" i="2"/>
  <c r="K110" i="2"/>
  <c r="J110" i="2"/>
  <c r="I110" i="2"/>
  <c r="H110" i="2"/>
  <c r="G110" i="2"/>
  <c r="F110" i="2"/>
  <c r="E110" i="2"/>
  <c r="D110" i="2"/>
  <c r="D112" i="2"/>
  <c r="K113" i="2"/>
  <c r="J113" i="2"/>
  <c r="I113" i="2"/>
  <c r="H113" i="2"/>
  <c r="G113" i="2"/>
  <c r="F113" i="2"/>
  <c r="E113" i="2"/>
  <c r="D113" i="2"/>
  <c r="O106" i="2"/>
  <c r="O105" i="2"/>
  <c r="O104" i="2"/>
  <c r="J97" i="2"/>
  <c r="I97" i="2"/>
  <c r="I96" i="2"/>
  <c r="H96" i="2"/>
  <c r="I95" i="2"/>
  <c r="N99" i="2"/>
  <c r="N98" i="2" s="1"/>
  <c r="M99" i="2"/>
  <c r="M98" i="2" s="1"/>
  <c r="L99" i="2"/>
  <c r="L98" i="2" s="1"/>
  <c r="K99" i="2"/>
  <c r="K96" i="2" s="1"/>
  <c r="J99" i="2"/>
  <c r="J96" i="2" s="1"/>
  <c r="I99" i="2"/>
  <c r="I98" i="2" s="1"/>
  <c r="H99" i="2"/>
  <c r="H97" i="2" s="1"/>
  <c r="G99" i="2"/>
  <c r="G97" i="2" s="1"/>
  <c r="F99" i="2"/>
  <c r="F98" i="2" s="1"/>
  <c r="E99" i="2"/>
  <c r="E98" i="2" s="1"/>
  <c r="D99" i="2"/>
  <c r="D95" i="2" s="1"/>
  <c r="O91" i="2"/>
  <c r="O90" i="2"/>
  <c r="L79" i="2"/>
  <c r="D79" i="2"/>
  <c r="D83" i="2"/>
  <c r="N81" i="2"/>
  <c r="N80" i="2" s="1"/>
  <c r="M81" i="2"/>
  <c r="M80" i="2" s="1"/>
  <c r="L81" i="2"/>
  <c r="L83" i="2" s="1"/>
  <c r="K81" i="2"/>
  <c r="K83" i="2" s="1"/>
  <c r="J81" i="2"/>
  <c r="J83" i="2" s="1"/>
  <c r="I81" i="2"/>
  <c r="I79" i="2" s="1"/>
  <c r="H81" i="2"/>
  <c r="H79" i="2" s="1"/>
  <c r="G81" i="2"/>
  <c r="G79" i="2" s="1"/>
  <c r="F81" i="2"/>
  <c r="F80" i="2" s="1"/>
  <c r="E81" i="2"/>
  <c r="E80" i="2" s="1"/>
  <c r="D81" i="2"/>
  <c r="D80" i="2" s="1"/>
  <c r="F65" i="2"/>
  <c r="E65" i="2"/>
  <c r="D65" i="2"/>
  <c r="N64" i="2"/>
  <c r="M64" i="2"/>
  <c r="F64" i="2"/>
  <c r="E64" i="2"/>
  <c r="D64" i="2"/>
  <c r="L63" i="2"/>
  <c r="K63" i="2"/>
  <c r="J63" i="2"/>
  <c r="M67" i="2"/>
  <c r="K67" i="2"/>
  <c r="F67" i="2"/>
  <c r="E67" i="2"/>
  <c r="D67" i="2"/>
  <c r="N66" i="2"/>
  <c r="N63" i="2" s="1"/>
  <c r="M66" i="2"/>
  <c r="M63" i="2" s="1"/>
  <c r="L66" i="2"/>
  <c r="L64" i="2" s="1"/>
  <c r="K66" i="2"/>
  <c r="K64" i="2" s="1"/>
  <c r="J66" i="2"/>
  <c r="J67" i="2" s="1"/>
  <c r="I66" i="2"/>
  <c r="I65" i="2" s="1"/>
  <c r="H66" i="2"/>
  <c r="H65" i="2" s="1"/>
  <c r="G66" i="2"/>
  <c r="G63" i="2" s="1"/>
  <c r="F66" i="2"/>
  <c r="F63" i="2" s="1"/>
  <c r="E66" i="2"/>
  <c r="E63" i="2" s="1"/>
  <c r="D66" i="2"/>
  <c r="D63" i="2" s="1"/>
  <c r="N39" i="2"/>
  <c r="N47" i="2" s="1"/>
  <c r="M39" i="2"/>
  <c r="M47" i="2" s="1"/>
  <c r="N31" i="2"/>
  <c r="M31" i="2"/>
  <c r="L31" i="2"/>
  <c r="L39" i="2" s="1"/>
  <c r="L47" i="2" s="1"/>
  <c r="K31" i="2"/>
  <c r="K39" i="2" s="1"/>
  <c r="K47" i="2" s="1"/>
  <c r="J31" i="2"/>
  <c r="J39" i="2" s="1"/>
  <c r="J47" i="2" s="1"/>
  <c r="I31" i="2"/>
  <c r="I39" i="2" s="1"/>
  <c r="I47" i="2" s="1"/>
  <c r="H31" i="2"/>
  <c r="H39" i="2" s="1"/>
  <c r="H47" i="2" s="1"/>
  <c r="G31" i="2"/>
  <c r="G39" i="2" s="1"/>
  <c r="G47" i="2" s="1"/>
  <c r="F31" i="2"/>
  <c r="F39" i="2" s="1"/>
  <c r="F47" i="2" s="1"/>
  <c r="E31" i="2"/>
  <c r="E39" i="2" s="1"/>
  <c r="E47" i="2" s="1"/>
  <c r="D31" i="2"/>
  <c r="D39" i="2" s="1"/>
  <c r="D47" i="2" s="1"/>
  <c r="O89" i="2"/>
  <c r="O75" i="2"/>
  <c r="O74" i="2"/>
  <c r="O73" i="2"/>
  <c r="O59" i="2"/>
  <c r="O58" i="2"/>
  <c r="O57" i="2"/>
  <c r="L135" i="1"/>
  <c r="L134" i="1" s="1"/>
  <c r="K135" i="1"/>
  <c r="K134" i="1" s="1"/>
  <c r="J135" i="1"/>
  <c r="J134" i="1" s="1"/>
  <c r="I135" i="1"/>
  <c r="I134" i="1" s="1"/>
  <c r="H135" i="1"/>
  <c r="H134" i="1" s="1"/>
  <c r="G135" i="1"/>
  <c r="G134" i="1" s="1"/>
  <c r="F135" i="1"/>
  <c r="F137" i="1" s="1"/>
  <c r="E135" i="1"/>
  <c r="E133" i="1" s="1"/>
  <c r="D135" i="1"/>
  <c r="D134" i="1" s="1"/>
  <c r="O129" i="1"/>
  <c r="O128" i="1"/>
  <c r="O127" i="1"/>
  <c r="O126" i="1"/>
  <c r="P126" i="1" s="1"/>
  <c r="M119" i="1"/>
  <c r="J119" i="1"/>
  <c r="G119" i="1"/>
  <c r="E119" i="1"/>
  <c r="M118" i="1"/>
  <c r="L118" i="1"/>
  <c r="K118" i="1"/>
  <c r="J118" i="1"/>
  <c r="E118" i="1"/>
  <c r="D118" i="1"/>
  <c r="M117" i="1"/>
  <c r="K117" i="1"/>
  <c r="J117" i="1"/>
  <c r="H117" i="1"/>
  <c r="G117" i="1"/>
  <c r="E117" i="1"/>
  <c r="M116" i="1"/>
  <c r="K116" i="1"/>
  <c r="J116" i="1"/>
  <c r="H116" i="1"/>
  <c r="E116" i="1"/>
  <c r="N121" i="1"/>
  <c r="M121" i="1"/>
  <c r="L121" i="1"/>
  <c r="K121" i="1"/>
  <c r="F121" i="1"/>
  <c r="E121" i="1"/>
  <c r="D121" i="1"/>
  <c r="N120" i="1"/>
  <c r="N119" i="1" s="1"/>
  <c r="M120" i="1"/>
  <c r="L120" i="1"/>
  <c r="L117" i="1" s="1"/>
  <c r="K120" i="1"/>
  <c r="K119" i="1" s="1"/>
  <c r="J120" i="1"/>
  <c r="J121" i="1" s="1"/>
  <c r="I120" i="1"/>
  <c r="I118" i="1" s="1"/>
  <c r="H120" i="1"/>
  <c r="H118" i="1" s="1"/>
  <c r="G120" i="1"/>
  <c r="G116" i="1" s="1"/>
  <c r="F120" i="1"/>
  <c r="F119" i="1" s="1"/>
  <c r="E120" i="1"/>
  <c r="D120" i="1"/>
  <c r="D117" i="1" s="1"/>
  <c r="O112" i="1"/>
  <c r="P112" i="1" s="1"/>
  <c r="O111" i="1"/>
  <c r="P111" i="1" s="1"/>
  <c r="O110" i="1"/>
  <c r="O109" i="1"/>
  <c r="P109" i="1" s="1"/>
  <c r="O91" i="1"/>
  <c r="P91" i="1" s="1"/>
  <c r="F100" i="1"/>
  <c r="N100" i="1"/>
  <c r="M100" i="1"/>
  <c r="J100" i="1"/>
  <c r="G100" i="1"/>
  <c r="E100" i="1"/>
  <c r="D100" i="1"/>
  <c r="N99" i="1"/>
  <c r="I99" i="1"/>
  <c r="H99" i="1"/>
  <c r="G99" i="1"/>
  <c r="F99" i="1"/>
  <c r="J98" i="1"/>
  <c r="I98" i="1"/>
  <c r="G98" i="1"/>
  <c r="N103" i="1"/>
  <c r="M103" i="1"/>
  <c r="J103" i="1"/>
  <c r="G103" i="1"/>
  <c r="F103" i="1"/>
  <c r="E103" i="1"/>
  <c r="N102" i="1"/>
  <c r="I102" i="1"/>
  <c r="H102" i="1"/>
  <c r="G102" i="1"/>
  <c r="F102" i="1"/>
  <c r="N101" i="1"/>
  <c r="N98" i="1" s="1"/>
  <c r="M101" i="1"/>
  <c r="M98" i="1" s="1"/>
  <c r="L101" i="1"/>
  <c r="L100" i="1" s="1"/>
  <c r="K101" i="1"/>
  <c r="K99" i="1" s="1"/>
  <c r="J101" i="1"/>
  <c r="J99" i="1" s="1"/>
  <c r="I101" i="1"/>
  <c r="I100" i="1" s="1"/>
  <c r="H101" i="1"/>
  <c r="H100" i="1" s="1"/>
  <c r="G101" i="1"/>
  <c r="F101" i="1"/>
  <c r="F98" i="1" s="1"/>
  <c r="E101" i="1"/>
  <c r="E98" i="1" s="1"/>
  <c r="D101" i="1"/>
  <c r="D103" i="1" s="1"/>
  <c r="O94" i="1"/>
  <c r="O93" i="1"/>
  <c r="O92" i="1"/>
  <c r="P92" i="1" s="1"/>
  <c r="P93" i="1"/>
  <c r="N84" i="1"/>
  <c r="M84" i="1"/>
  <c r="L84" i="1"/>
  <c r="I84" i="1"/>
  <c r="F84" i="1"/>
  <c r="E84" i="1"/>
  <c r="N83" i="1"/>
  <c r="M83" i="1"/>
  <c r="H83" i="1"/>
  <c r="G83" i="1"/>
  <c r="F83" i="1"/>
  <c r="E83" i="1"/>
  <c r="N82" i="1"/>
  <c r="I82" i="1"/>
  <c r="H82" i="1"/>
  <c r="F82" i="1"/>
  <c r="N81" i="1"/>
  <c r="M81" i="1"/>
  <c r="L81" i="1"/>
  <c r="I81" i="1"/>
  <c r="F81" i="1"/>
  <c r="E81" i="1"/>
  <c r="D81" i="1"/>
  <c r="N80" i="1"/>
  <c r="M80" i="1"/>
  <c r="I80" i="1"/>
  <c r="H80" i="1"/>
  <c r="G80" i="1"/>
  <c r="F80" i="1"/>
  <c r="E80" i="1"/>
  <c r="D65" i="1"/>
  <c r="D66" i="1"/>
  <c r="I66" i="1"/>
  <c r="N67" i="1"/>
  <c r="M67" i="1"/>
  <c r="H67" i="1"/>
  <c r="G67" i="1"/>
  <c r="F67" i="1"/>
  <c r="E67" i="1"/>
  <c r="D67" i="1"/>
  <c r="N66" i="1"/>
  <c r="H66" i="1"/>
  <c r="F66" i="1"/>
  <c r="E66" i="1"/>
  <c r="N85" i="1"/>
  <c r="M85" i="1"/>
  <c r="M82" i="1" s="1"/>
  <c r="L85" i="1"/>
  <c r="L82" i="1" s="1"/>
  <c r="K85" i="1"/>
  <c r="K80" i="1" s="1"/>
  <c r="J85" i="1"/>
  <c r="J83" i="1" s="1"/>
  <c r="I85" i="1"/>
  <c r="I83" i="1" s="1"/>
  <c r="H85" i="1"/>
  <c r="H84" i="1" s="1"/>
  <c r="G85" i="1"/>
  <c r="G84" i="1" s="1"/>
  <c r="F85" i="1"/>
  <c r="E85" i="1"/>
  <c r="E82" i="1" s="1"/>
  <c r="D85" i="1"/>
  <c r="D84" i="1" s="1"/>
  <c r="O76" i="1"/>
  <c r="O75" i="1"/>
  <c r="O74" i="1"/>
  <c r="O73" i="1"/>
  <c r="N63" i="1"/>
  <c r="I63" i="1"/>
  <c r="H63" i="1"/>
  <c r="F63" i="1"/>
  <c r="D63" i="1"/>
  <c r="N62" i="1"/>
  <c r="M62" i="1"/>
  <c r="L62" i="1"/>
  <c r="I62" i="1"/>
  <c r="F62" i="1"/>
  <c r="E62" i="1"/>
  <c r="D62" i="1"/>
  <c r="N64" i="1"/>
  <c r="M64" i="1"/>
  <c r="I64" i="1"/>
  <c r="H64" i="1"/>
  <c r="G64" i="1"/>
  <c r="F64" i="1"/>
  <c r="E64" i="1"/>
  <c r="D64" i="1"/>
  <c r="N65" i="1"/>
  <c r="M65" i="1"/>
  <c r="M66" i="1" s="1"/>
  <c r="L65" i="1"/>
  <c r="L66" i="1" s="1"/>
  <c r="K65" i="1"/>
  <c r="K64" i="1" s="1"/>
  <c r="J65" i="1"/>
  <c r="J67" i="1" s="1"/>
  <c r="I65" i="1"/>
  <c r="I67" i="1" s="1"/>
  <c r="H65" i="1"/>
  <c r="H62" i="1" s="1"/>
  <c r="G65" i="1"/>
  <c r="G62" i="1" s="1"/>
  <c r="F65" i="1"/>
  <c r="E65" i="1"/>
  <c r="E63" i="1" s="1"/>
  <c r="D61" i="1"/>
  <c r="E61" i="1"/>
  <c r="F61" i="1"/>
  <c r="G61" i="1"/>
  <c r="H61" i="1"/>
  <c r="I61" i="1"/>
  <c r="J61" i="1"/>
  <c r="K61" i="1"/>
  <c r="L61" i="1"/>
  <c r="M61" i="1"/>
  <c r="N61" i="1"/>
  <c r="O58" i="1"/>
  <c r="P58" i="1" s="1"/>
  <c r="O57" i="1"/>
  <c r="P57" i="1" s="1"/>
  <c r="O56" i="1"/>
  <c r="P56" i="1" s="1"/>
  <c r="O55" i="1"/>
  <c r="P55" i="1" s="1"/>
  <c r="N44" i="1"/>
  <c r="I44" i="1"/>
  <c r="H44" i="1"/>
  <c r="G44" i="1"/>
  <c r="F44" i="1"/>
  <c r="N35" i="1"/>
  <c r="M35" i="1"/>
  <c r="M44" i="1" s="1"/>
  <c r="L35" i="1"/>
  <c r="L44" i="1" s="1"/>
  <c r="K35" i="1"/>
  <c r="K44" i="1" s="1"/>
  <c r="J35" i="1"/>
  <c r="J44" i="1" s="1"/>
  <c r="I35" i="1"/>
  <c r="H35" i="1"/>
  <c r="G35" i="1"/>
  <c r="F35" i="1"/>
  <c r="E35" i="1"/>
  <c r="E44" i="1" s="1"/>
  <c r="D35" i="1"/>
  <c r="D44" i="1" s="1"/>
  <c r="K102" i="12" l="1" a="1"/>
  <c r="M102" i="12" s="1"/>
  <c r="N48" i="12"/>
  <c r="N57" i="12" s="1"/>
  <c r="J32" i="12"/>
  <c r="L48" i="12"/>
  <c r="M82" i="12"/>
  <c r="K86" i="12" a="1"/>
  <c r="M86" i="12" s="1"/>
  <c r="M83" i="12"/>
  <c r="K30" i="12"/>
  <c r="K48" i="12"/>
  <c r="K60" i="12" a="1"/>
  <c r="M60" i="12" s="1"/>
  <c r="N30" i="12"/>
  <c r="N40" i="12" s="1"/>
  <c r="N47" i="12" s="1"/>
  <c r="N56" i="12" s="1"/>
  <c r="L32" i="12"/>
  <c r="H42" i="12"/>
  <c r="K44" i="12" a="1"/>
  <c r="M44" i="12" s="1"/>
  <c r="M40" i="12"/>
  <c r="M47" i="12" s="1"/>
  <c r="M41" i="12"/>
  <c r="M48" i="12" s="1"/>
  <c r="K27" i="12" a="1"/>
  <c r="M27" i="12" s="1"/>
  <c r="M25" i="12"/>
  <c r="M24" i="12"/>
  <c r="M31" i="12" s="1"/>
  <c r="M23" i="12"/>
  <c r="E91" i="11"/>
  <c r="I73" i="11"/>
  <c r="F91" i="11"/>
  <c r="J71" i="11"/>
  <c r="F90" i="11"/>
  <c r="D91" i="11"/>
  <c r="D87" i="11"/>
  <c r="J72" i="11"/>
  <c r="K74" i="11"/>
  <c r="G88" i="11"/>
  <c r="I74" i="11"/>
  <c r="E87" i="11"/>
  <c r="I72" i="11"/>
  <c r="E90" i="11"/>
  <c r="J73" i="11"/>
  <c r="D74" i="11"/>
  <c r="K71" i="11"/>
  <c r="K72" i="11"/>
  <c r="H91" i="11"/>
  <c r="H87" i="11"/>
  <c r="H88" i="11"/>
  <c r="D71" i="11"/>
  <c r="D72" i="11"/>
  <c r="E74" i="11"/>
  <c r="I91" i="11"/>
  <c r="I87" i="11"/>
  <c r="I88" i="11"/>
  <c r="F88" i="11"/>
  <c r="F74" i="11"/>
  <c r="J91" i="11"/>
  <c r="J87" i="11"/>
  <c r="J88" i="11"/>
  <c r="F71" i="11"/>
  <c r="F72" i="11"/>
  <c r="K91" i="11"/>
  <c r="K87" i="11"/>
  <c r="I59" i="11"/>
  <c r="G59" i="11"/>
  <c r="G55" i="11"/>
  <c r="G56" i="11"/>
  <c r="H59" i="11"/>
  <c r="H55" i="11"/>
  <c r="H56" i="11"/>
  <c r="I55" i="11"/>
  <c r="J56" i="11"/>
  <c r="D59" i="11"/>
  <c r="D55" i="11"/>
  <c r="D56" i="11"/>
  <c r="I57" i="11"/>
  <c r="J59" i="11"/>
  <c r="J57" i="11"/>
  <c r="K59" i="11"/>
  <c r="K55" i="11"/>
  <c r="K56" i="11"/>
  <c r="E59" i="11"/>
  <c r="E55" i="11"/>
  <c r="E56" i="11"/>
  <c r="F59" i="11"/>
  <c r="F55" i="11"/>
  <c r="F56" i="11"/>
  <c r="N39" i="8"/>
  <c r="F47" i="8" s="1"/>
  <c r="E63" i="8" s="1"/>
  <c r="E61" i="8"/>
  <c r="L23" i="8"/>
  <c r="L31" i="8" s="1"/>
  <c r="L25" i="8"/>
  <c r="L33" i="8" s="1"/>
  <c r="L40" i="8" s="1"/>
  <c r="L48" i="8" s="1"/>
  <c r="M18" i="8"/>
  <c r="J25" i="8"/>
  <c r="J33" i="8" s="1"/>
  <c r="J40" i="8" s="1"/>
  <c r="K32" i="8"/>
  <c r="K39" i="8" s="1"/>
  <c r="K47" i="8" s="1"/>
  <c r="J32" i="8"/>
  <c r="N23" i="8"/>
  <c r="N31" i="8" s="1"/>
  <c r="N38" i="8" s="1"/>
  <c r="F46" i="8" s="1"/>
  <c r="K25" i="8"/>
  <c r="K33" i="8" s="1"/>
  <c r="K40" i="8" s="1"/>
  <c r="K48" i="8" s="1"/>
  <c r="K20" i="8"/>
  <c r="L20" i="8"/>
  <c r="M20" i="8"/>
  <c r="M17" i="8"/>
  <c r="M24" i="8" s="1"/>
  <c r="M23" i="8" s="1"/>
  <c r="G60" i="6"/>
  <c r="E62" i="6"/>
  <c r="F105" i="6"/>
  <c r="D62" i="6"/>
  <c r="F106" i="6"/>
  <c r="E106" i="6"/>
  <c r="H39" i="6"/>
  <c r="D81" i="6"/>
  <c r="F102" i="6"/>
  <c r="H104" i="6"/>
  <c r="L60" i="6"/>
  <c r="I81" i="6"/>
  <c r="J63" i="6"/>
  <c r="I82" i="6"/>
  <c r="H106" i="6"/>
  <c r="F58" i="6"/>
  <c r="G58" i="6"/>
  <c r="G81" i="6"/>
  <c r="G103" i="6"/>
  <c r="J103" i="6"/>
  <c r="G106" i="6"/>
  <c r="L36" i="6"/>
  <c r="L58" i="6"/>
  <c r="G62" i="6"/>
  <c r="F62" i="6"/>
  <c r="E37" i="6"/>
  <c r="E60" i="6"/>
  <c r="J62" i="6"/>
  <c r="I80" i="6"/>
  <c r="G102" i="6"/>
  <c r="F108" i="6"/>
  <c r="H37" i="6"/>
  <c r="F60" i="6"/>
  <c r="L62" i="6"/>
  <c r="K80" i="6"/>
  <c r="H102" i="6"/>
  <c r="G105" i="6"/>
  <c r="G108" i="6"/>
  <c r="L41" i="6"/>
  <c r="H103" i="6"/>
  <c r="G37" i="6"/>
  <c r="G39" i="6"/>
  <c r="L43" i="6"/>
  <c r="K81" i="6"/>
  <c r="I103" i="6"/>
  <c r="F36" i="6"/>
  <c r="H62" i="6"/>
  <c r="H60" i="6"/>
  <c r="G36" i="6"/>
  <c r="L37" i="6"/>
  <c r="H105" i="6"/>
  <c r="H108" i="6"/>
  <c r="H36" i="6"/>
  <c r="L39" i="6"/>
  <c r="H58" i="6"/>
  <c r="E81" i="6"/>
  <c r="L81" i="6"/>
  <c r="D84" i="6"/>
  <c r="F104" i="6"/>
  <c r="I36" i="6"/>
  <c r="H41" i="6"/>
  <c r="F81" i="6"/>
  <c r="F103" i="6"/>
  <c r="G104" i="6"/>
  <c r="L105" i="6"/>
  <c r="D58" i="6"/>
  <c r="K60" i="6"/>
  <c r="K61" i="6"/>
  <c r="I65" i="6"/>
  <c r="K86" i="6"/>
  <c r="D105" i="6"/>
  <c r="E36" i="6"/>
  <c r="E58" i="6"/>
  <c r="D60" i="6"/>
  <c r="K62" i="6"/>
  <c r="K63" i="6"/>
  <c r="J65" i="6"/>
  <c r="J80" i="6"/>
  <c r="J81" i="6"/>
  <c r="J82" i="6"/>
  <c r="I84" i="6"/>
  <c r="E104" i="6"/>
  <c r="E105" i="6"/>
  <c r="K65" i="6"/>
  <c r="J84" i="6"/>
  <c r="E43" i="6"/>
  <c r="D59" i="6"/>
  <c r="K103" i="6"/>
  <c r="E41" i="6"/>
  <c r="F43" i="6"/>
  <c r="I58" i="6"/>
  <c r="I59" i="6"/>
  <c r="D61" i="6"/>
  <c r="D86" i="6"/>
  <c r="D103" i="6"/>
  <c r="I105" i="6"/>
  <c r="L108" i="6"/>
  <c r="K84" i="6"/>
  <c r="K36" i="6"/>
  <c r="E39" i="6"/>
  <c r="F41" i="6"/>
  <c r="G43" i="6"/>
  <c r="J58" i="6"/>
  <c r="J59" i="6"/>
  <c r="I60" i="6"/>
  <c r="I61" i="6"/>
  <c r="D63" i="6"/>
  <c r="I86" i="6"/>
  <c r="E102" i="6"/>
  <c r="E103" i="6"/>
  <c r="J105" i="6"/>
  <c r="D109" i="6"/>
  <c r="F37" i="6"/>
  <c r="F39" i="6"/>
  <c r="G41" i="6"/>
  <c r="H43" i="6"/>
  <c r="K58" i="6"/>
  <c r="J60" i="6"/>
  <c r="I62" i="6"/>
  <c r="D80" i="6"/>
  <c r="D82" i="6"/>
  <c r="J86" i="6"/>
  <c r="K105" i="6"/>
  <c r="E108" i="6"/>
  <c r="K109" i="6"/>
  <c r="J36" i="6"/>
  <c r="G87" i="6"/>
  <c r="D37" i="6"/>
  <c r="D39" i="6"/>
  <c r="H40" i="6"/>
  <c r="D41" i="6"/>
  <c r="D43" i="6"/>
  <c r="H59" i="6"/>
  <c r="H61" i="6"/>
  <c r="H63" i="6"/>
  <c r="H80" i="6"/>
  <c r="H82" i="6"/>
  <c r="H84" i="6"/>
  <c r="D85" i="6"/>
  <c r="H86" i="6"/>
  <c r="D102" i="6"/>
  <c r="D104" i="6"/>
  <c r="D106" i="6"/>
  <c r="I40" i="6"/>
  <c r="I42" i="6"/>
  <c r="E85" i="6"/>
  <c r="E87" i="6"/>
  <c r="I109" i="6"/>
  <c r="J40" i="6"/>
  <c r="J42" i="6"/>
  <c r="F85" i="6"/>
  <c r="F87" i="6"/>
  <c r="J109" i="6"/>
  <c r="K42" i="6"/>
  <c r="H85" i="6"/>
  <c r="H87" i="6"/>
  <c r="I37" i="6"/>
  <c r="I39" i="6"/>
  <c r="E40" i="6"/>
  <c r="I41" i="6"/>
  <c r="E59" i="6"/>
  <c r="E61" i="6"/>
  <c r="E63" i="6"/>
  <c r="E80" i="6"/>
  <c r="E82" i="6"/>
  <c r="E84" i="6"/>
  <c r="I85" i="6"/>
  <c r="I102" i="6"/>
  <c r="I104" i="6"/>
  <c r="I106" i="6"/>
  <c r="L85" i="6"/>
  <c r="D40" i="6"/>
  <c r="D42" i="6"/>
  <c r="J37" i="6"/>
  <c r="J39" i="6"/>
  <c r="F40" i="6"/>
  <c r="J41" i="6"/>
  <c r="F59" i="6"/>
  <c r="F61" i="6"/>
  <c r="F63" i="6"/>
  <c r="F80" i="6"/>
  <c r="F82" i="6"/>
  <c r="F84" i="6"/>
  <c r="J85" i="6"/>
  <c r="J102" i="6"/>
  <c r="J104" i="6"/>
  <c r="J106" i="6"/>
  <c r="K40" i="6"/>
  <c r="G85" i="6"/>
  <c r="L87" i="6"/>
  <c r="K37" i="6"/>
  <c r="K39" i="6"/>
  <c r="G40" i="6"/>
  <c r="L40" i="6"/>
  <c r="K41" i="6"/>
  <c r="G59" i="6"/>
  <c r="L59" i="6"/>
  <c r="G61" i="6"/>
  <c r="L61" i="6"/>
  <c r="G63" i="6"/>
  <c r="L63" i="6"/>
  <c r="G80" i="6"/>
  <c r="L80" i="6"/>
  <c r="G82" i="6"/>
  <c r="L82" i="6"/>
  <c r="G84" i="6"/>
  <c r="L84" i="6"/>
  <c r="K85" i="6"/>
  <c r="K102" i="6"/>
  <c r="K104" i="6"/>
  <c r="K106" i="6"/>
  <c r="P112" i="3"/>
  <c r="P98" i="3"/>
  <c r="G58" i="3"/>
  <c r="I77" i="3"/>
  <c r="F57" i="3"/>
  <c r="P51" i="3"/>
  <c r="G57" i="3"/>
  <c r="F60" i="3"/>
  <c r="K77" i="3"/>
  <c r="K74" i="3"/>
  <c r="H75" i="3"/>
  <c r="H57" i="3"/>
  <c r="P53" i="3"/>
  <c r="M57" i="3"/>
  <c r="M58" i="3"/>
  <c r="H60" i="3"/>
  <c r="G73" i="3"/>
  <c r="I75" i="3"/>
  <c r="G60" i="3"/>
  <c r="N57" i="3"/>
  <c r="H73" i="3"/>
  <c r="D58" i="3"/>
  <c r="N60" i="3"/>
  <c r="I73" i="3"/>
  <c r="K75" i="3"/>
  <c r="L74" i="3"/>
  <c r="I59" i="3"/>
  <c r="E74" i="3"/>
  <c r="D57" i="3"/>
  <c r="L57" i="3"/>
  <c r="I58" i="3"/>
  <c r="F59" i="3"/>
  <c r="N59" i="3"/>
  <c r="L60" i="3"/>
  <c r="E73" i="3"/>
  <c r="M73" i="3"/>
  <c r="G75" i="3"/>
  <c r="D77" i="3"/>
  <c r="L77" i="3"/>
  <c r="F74" i="3"/>
  <c r="N74" i="3"/>
  <c r="I57" i="3"/>
  <c r="K59" i="3"/>
  <c r="E77" i="3"/>
  <c r="M77" i="3"/>
  <c r="G74" i="3"/>
  <c r="D75" i="3"/>
  <c r="L75" i="3"/>
  <c r="J59" i="3"/>
  <c r="J57" i="3"/>
  <c r="D59" i="3"/>
  <c r="F77" i="3"/>
  <c r="N77" i="3"/>
  <c r="M75" i="3"/>
  <c r="D74" i="3"/>
  <c r="K57" i="3"/>
  <c r="P120" i="2"/>
  <c r="L67" i="2"/>
  <c r="K65" i="2"/>
  <c r="H95" i="2"/>
  <c r="K97" i="2"/>
  <c r="L65" i="2"/>
  <c r="H98" i="2"/>
  <c r="N67" i="2"/>
  <c r="M65" i="2"/>
  <c r="G80" i="2"/>
  <c r="J95" i="2"/>
  <c r="G82" i="2"/>
  <c r="P57" i="2"/>
  <c r="K95" i="2"/>
  <c r="J98" i="2"/>
  <c r="H63" i="2"/>
  <c r="J65" i="2"/>
  <c r="G95" i="2"/>
  <c r="D96" i="2"/>
  <c r="L96" i="2"/>
  <c r="G98" i="2"/>
  <c r="I63" i="2"/>
  <c r="J79" i="2"/>
  <c r="E96" i="2"/>
  <c r="M96" i="2"/>
  <c r="G64" i="2"/>
  <c r="H82" i="2"/>
  <c r="F96" i="2"/>
  <c r="N96" i="2"/>
  <c r="H64" i="2"/>
  <c r="I82" i="2"/>
  <c r="G96" i="2"/>
  <c r="D97" i="2"/>
  <c r="L97" i="2"/>
  <c r="J82" i="2"/>
  <c r="D98" i="2"/>
  <c r="E97" i="2"/>
  <c r="K98" i="2"/>
  <c r="H80" i="2"/>
  <c r="H67" i="2"/>
  <c r="J64" i="2"/>
  <c r="G65" i="2"/>
  <c r="G83" i="2"/>
  <c r="I80" i="2"/>
  <c r="L95" i="2"/>
  <c r="F97" i="2"/>
  <c r="N97" i="2"/>
  <c r="I64" i="2"/>
  <c r="N65" i="2"/>
  <c r="M97" i="2"/>
  <c r="I67" i="2"/>
  <c r="H83" i="2"/>
  <c r="J80" i="2"/>
  <c r="E95" i="2"/>
  <c r="M95" i="2"/>
  <c r="G67" i="2"/>
  <c r="I83" i="2"/>
  <c r="F95" i="2"/>
  <c r="N95" i="2"/>
  <c r="P90" i="2"/>
  <c r="E83" i="2"/>
  <c r="M83" i="2"/>
  <c r="F83" i="2"/>
  <c r="N83" i="2"/>
  <c r="K79" i="2"/>
  <c r="M79" i="2"/>
  <c r="E79" i="2"/>
  <c r="K82" i="2"/>
  <c r="K80" i="2"/>
  <c r="D82" i="2"/>
  <c r="L82" i="2"/>
  <c r="L80" i="2"/>
  <c r="N79" i="2"/>
  <c r="E82" i="2"/>
  <c r="M82" i="2"/>
  <c r="F79" i="2"/>
  <c r="F82" i="2"/>
  <c r="N82" i="2"/>
  <c r="P104" i="2"/>
  <c r="P73" i="2"/>
  <c r="P105" i="2"/>
  <c r="P74" i="2"/>
  <c r="P75" i="2"/>
  <c r="P106" i="2"/>
  <c r="P89" i="2"/>
  <c r="P58" i="2"/>
  <c r="P59" i="2"/>
  <c r="P91" i="2"/>
  <c r="D102" i="1"/>
  <c r="L102" i="1"/>
  <c r="D99" i="1"/>
  <c r="L99" i="1"/>
  <c r="J62" i="1"/>
  <c r="G63" i="1"/>
  <c r="L67" i="1"/>
  <c r="J81" i="1"/>
  <c r="G82" i="1"/>
  <c r="D83" i="1"/>
  <c r="L83" i="1"/>
  <c r="J84" i="1"/>
  <c r="E102" i="1"/>
  <c r="M102" i="1"/>
  <c r="K103" i="1"/>
  <c r="H98" i="1"/>
  <c r="E99" i="1"/>
  <c r="M99" i="1"/>
  <c r="K100" i="1"/>
  <c r="I116" i="1"/>
  <c r="F117" i="1"/>
  <c r="N117" i="1"/>
  <c r="H119" i="1"/>
  <c r="G136" i="1"/>
  <c r="G137" i="1"/>
  <c r="F133" i="1"/>
  <c r="E134" i="1"/>
  <c r="J63" i="1"/>
  <c r="J82" i="1"/>
  <c r="K63" i="1"/>
  <c r="K66" i="1"/>
  <c r="K82" i="1"/>
  <c r="D98" i="1"/>
  <c r="L98" i="1"/>
  <c r="L64" i="1"/>
  <c r="K67" i="1"/>
  <c r="D80" i="1"/>
  <c r="L80" i="1"/>
  <c r="K83" i="1"/>
  <c r="K62" i="1"/>
  <c r="G66" i="1"/>
  <c r="K81" i="1"/>
  <c r="K84" i="1"/>
  <c r="L103" i="1"/>
  <c r="I119" i="1"/>
  <c r="H136" i="1"/>
  <c r="H137" i="1"/>
  <c r="G133" i="1"/>
  <c r="F134" i="1"/>
  <c r="I136" i="1"/>
  <c r="I137" i="1"/>
  <c r="H133" i="1"/>
  <c r="J66" i="1"/>
  <c r="K98" i="1"/>
  <c r="G121" i="1"/>
  <c r="D116" i="1"/>
  <c r="L116" i="1"/>
  <c r="I117" i="1"/>
  <c r="F118" i="1"/>
  <c r="N118" i="1"/>
  <c r="J136" i="1"/>
  <c r="J137" i="1"/>
  <c r="I133" i="1"/>
  <c r="H121" i="1"/>
  <c r="G118" i="1"/>
  <c r="D119" i="1"/>
  <c r="L119" i="1"/>
  <c r="D137" i="1"/>
  <c r="K136" i="1"/>
  <c r="K137" i="1"/>
  <c r="J133" i="1"/>
  <c r="I121" i="1"/>
  <c r="F116" i="1"/>
  <c r="N116" i="1"/>
  <c r="D136" i="1"/>
  <c r="L136" i="1"/>
  <c r="L137" i="1"/>
  <c r="K133" i="1"/>
  <c r="J64" i="1"/>
  <c r="L63" i="1"/>
  <c r="J80" i="1"/>
  <c r="G81" i="1"/>
  <c r="D82" i="1"/>
  <c r="J102" i="1"/>
  <c r="H103" i="1"/>
  <c r="M63" i="1"/>
  <c r="H81" i="1"/>
  <c r="K102" i="1"/>
  <c r="I103" i="1"/>
  <c r="E136" i="1"/>
  <c r="E137" i="1"/>
  <c r="D133" i="1"/>
  <c r="L133" i="1"/>
  <c r="F136" i="1"/>
  <c r="P127" i="1"/>
  <c r="P128" i="1"/>
  <c r="P129" i="1"/>
  <c r="P110" i="1"/>
  <c r="P94" i="1"/>
  <c r="P73" i="1"/>
  <c r="P74" i="1"/>
  <c r="P75" i="1"/>
  <c r="P76" i="1"/>
  <c r="K102" i="12" l="1"/>
  <c r="L102" i="12"/>
  <c r="N63" i="12"/>
  <c r="N64" i="12"/>
  <c r="N83" i="12" s="1"/>
  <c r="K86" i="12"/>
  <c r="L86" i="12"/>
  <c r="H83" i="12"/>
  <c r="M30" i="12"/>
  <c r="K60" i="12"/>
  <c r="L60" i="12"/>
  <c r="M32" i="12"/>
  <c r="K44" i="12"/>
  <c r="L44" i="12"/>
  <c r="H41" i="12"/>
  <c r="H40" i="12"/>
  <c r="K27" i="12"/>
  <c r="L27" i="12"/>
  <c r="H23" i="12"/>
  <c r="H24" i="12"/>
  <c r="H25" i="12"/>
  <c r="K35" i="8" a="1"/>
  <c r="J39" i="8"/>
  <c r="J47" i="8" s="1"/>
  <c r="J48" i="8"/>
  <c r="J38" i="8"/>
  <c r="J46" i="8" s="1"/>
  <c r="L38" i="8"/>
  <c r="L46" i="8" s="1"/>
  <c r="K38" i="8"/>
  <c r="K46" i="8" s="1"/>
  <c r="M31" i="8" a="1"/>
  <c r="L39" i="8"/>
  <c r="L47" i="8" s="1"/>
  <c r="M35" i="8"/>
  <c r="K35" i="8"/>
  <c r="L35" i="8"/>
  <c r="M25" i="8"/>
  <c r="E23" i="8"/>
  <c r="G23" i="8" s="1"/>
  <c r="E24" i="8"/>
  <c r="G24" i="8" s="1"/>
  <c r="H17" i="8"/>
  <c r="H16" i="8"/>
  <c r="H18" i="8"/>
  <c r="E63" i="12" l="1"/>
  <c r="E64" i="12"/>
  <c r="G89" i="12"/>
  <c r="N82" i="12"/>
  <c r="H82" i="12" s="1"/>
  <c r="N65" i="12"/>
  <c r="N84" i="12" s="1"/>
  <c r="G63" i="12"/>
  <c r="G64" i="12"/>
  <c r="E47" i="12"/>
  <c r="G47" i="12" s="1"/>
  <c r="E49" i="12"/>
  <c r="E48" i="12"/>
  <c r="G48" i="12" s="1"/>
  <c r="G49" i="12"/>
  <c r="E32" i="12"/>
  <c r="G32" i="12" s="1"/>
  <c r="E31" i="12"/>
  <c r="G31" i="12" s="1"/>
  <c r="E30" i="12"/>
  <c r="E33" i="12"/>
  <c r="G33" i="12" s="1"/>
  <c r="M56" i="12" s="1" a="1"/>
  <c r="G30" i="12"/>
  <c r="E39" i="8"/>
  <c r="G39" i="8" s="1"/>
  <c r="E38" i="8"/>
  <c r="G38" i="8" s="1"/>
  <c r="M33" i="8"/>
  <c r="M32" i="8"/>
  <c r="M31" i="8"/>
  <c r="K50" i="8" a="1"/>
  <c r="H84" i="12" l="1"/>
  <c r="M56" i="12"/>
  <c r="M58" i="12"/>
  <c r="M57" i="12"/>
  <c r="L50" i="8"/>
  <c r="M50" i="8"/>
  <c r="K50" i="8"/>
  <c r="H31" i="8"/>
  <c r="M38" i="8"/>
  <c r="H32" i="8"/>
  <c r="M39" i="8"/>
  <c r="H33" i="8"/>
  <c r="M40" i="8"/>
  <c r="H57" i="12" l="1"/>
  <c r="M63" i="12"/>
  <c r="H56" i="12"/>
  <c r="H58" i="12"/>
  <c r="E53" i="8"/>
  <c r="G53" i="8" s="1"/>
  <c r="E54" i="8"/>
  <c r="G54" i="8" s="1"/>
  <c r="M65" i="12" l="1"/>
  <c r="M64" i="12"/>
</calcChain>
</file>

<file path=xl/sharedStrings.xml><?xml version="1.0" encoding="utf-8"?>
<sst xmlns="http://schemas.openxmlformats.org/spreadsheetml/2006/main" count="1185" uniqueCount="179">
  <si>
    <t>x1 + x2 &lt;= 190</t>
  </si>
  <si>
    <t>x3 + x4 &lt;= 110</t>
  </si>
  <si>
    <t>x1 + x3 &gt;= 120</t>
  </si>
  <si>
    <t>x2 + x4 &gt;= 160</t>
  </si>
  <si>
    <t>Forma padrão</t>
  </si>
  <si>
    <t>Max -Z = -12x1 - 24x2 - 21x3 - 14x4</t>
  </si>
  <si>
    <t>x1 + x2 + x5 = 190</t>
  </si>
  <si>
    <t>x3 + x4 + x6 = 110</t>
  </si>
  <si>
    <t>x2 + x4 - x8 = 160</t>
  </si>
  <si>
    <t>x1 + x3 - x7 = 120</t>
  </si>
  <si>
    <t>x1,...x4 &gt;= 0</t>
  </si>
  <si>
    <t>x1,...,x8 &gt;= 0</t>
  </si>
  <si>
    <t>x1</t>
  </si>
  <si>
    <t>x2</t>
  </si>
  <si>
    <t>x3</t>
  </si>
  <si>
    <t>x4</t>
  </si>
  <si>
    <t>x5</t>
  </si>
  <si>
    <t>x6</t>
  </si>
  <si>
    <t>x7</t>
  </si>
  <si>
    <t>x8</t>
  </si>
  <si>
    <t>z</t>
  </si>
  <si>
    <t>Min z = 12x1 + 24x2 + 21x3 + 14x4</t>
  </si>
  <si>
    <t>Quadro inicial</t>
  </si>
  <si>
    <t>Forma padrão com variáveis artificiais</t>
  </si>
  <si>
    <t>x1 + x3 - x7 + x9 = 120</t>
  </si>
  <si>
    <t>x2 + x4 - x8 + x10 = 160</t>
  </si>
  <si>
    <t>x1,...,x10 &gt;= 0</t>
  </si>
  <si>
    <t>x9</t>
  </si>
  <si>
    <t>x10</t>
  </si>
  <si>
    <t>FO artificial</t>
  </si>
  <si>
    <t>w/z</t>
  </si>
  <si>
    <t>Fase 1</t>
  </si>
  <si>
    <t>Lw' = Lw - L3</t>
  </si>
  <si>
    <t>Lw' = Lw - L4</t>
  </si>
  <si>
    <t>Solução básica:</t>
  </si>
  <si>
    <t>xB = (x5, x6, x9, x10)</t>
  </si>
  <si>
    <t>Bloqueio</t>
  </si>
  <si>
    <t>Sai da base</t>
  </si>
  <si>
    <t>Entra</t>
  </si>
  <si>
    <t>Sai</t>
  </si>
  <si>
    <t>xB = (x5, x4, x9, x10)</t>
  </si>
  <si>
    <t xml:space="preserve"> </t>
  </si>
  <si>
    <t>xB = (x5, x4, x9, x2)</t>
  </si>
  <si>
    <t>xB = (x5, x3, x9, x2)</t>
  </si>
  <si>
    <t>xB = (x5, x3, x1, x2)</t>
  </si>
  <si>
    <t>Fase 2</t>
  </si>
  <si>
    <t>* Todas as variáveis artificiais sairam da base</t>
  </si>
  <si>
    <t>* O simplex "entrou" na região factível</t>
  </si>
  <si>
    <t>xB = (x5, x4, x1, x2)</t>
  </si>
  <si>
    <t>Solução ótima:</t>
  </si>
  <si>
    <t>Z* = 4180</t>
  </si>
  <si>
    <t>x1 = 120</t>
  </si>
  <si>
    <t>x2 = 50</t>
  </si>
  <si>
    <t>x3 = 0</t>
  </si>
  <si>
    <t>x4 = 110</t>
  </si>
  <si>
    <t>Max -w = - x9 - x10</t>
  </si>
  <si>
    <t>2x1 + 71x2 + 9x3 + 15x4 &gt;= 80</t>
  </si>
  <si>
    <t>47250x1 + 32150x3 &gt;= 45000</t>
  </si>
  <si>
    <t>x1 + 0,56x2 + 0,5x3 + 0,6x4 &gt;= 4</t>
  </si>
  <si>
    <t>x1,...,x4 &gt;= 0</t>
  </si>
  <si>
    <t>Max -z = -1,6x1 -5x2 - 3x3 - 7,5x4</t>
  </si>
  <si>
    <t>2x1 + 71x2 + 9x3 + 15x4 - x5 = 80</t>
  </si>
  <si>
    <t>47250x1 + 32150x3 - x6 = 45000</t>
  </si>
  <si>
    <t>x1 + 0,56x2 + 0,5x3 + 0,6x4 - x7 = 4</t>
  </si>
  <si>
    <t>x1,...,x7 &gt;= 0</t>
  </si>
  <si>
    <t>2x1 + 71x2 + 9x3 + 15x4 - x5 + x8 = 80</t>
  </si>
  <si>
    <t>47250x1 + 32150x3 - x6 + x9 = 45000</t>
  </si>
  <si>
    <t>x1 + 0,56x2 + 0,5x3 + 0,6x4 - x7 + x10 = 4</t>
  </si>
  <si>
    <t>FO artificial:</t>
  </si>
  <si>
    <t>Min -w = -x8 - x9 - x10</t>
  </si>
  <si>
    <t>Lw' - Lw - L1</t>
  </si>
  <si>
    <t>Lw' = Lw - L2</t>
  </si>
  <si>
    <t>Lw = Lw - L3</t>
  </si>
  <si>
    <t>xB = (x8, x9, x10)</t>
  </si>
  <si>
    <t>xB = (x8, x1, x10)</t>
  </si>
  <si>
    <t>xB = (x2, x1, x10)</t>
  </si>
  <si>
    <t>xB = (x2, x1, x5)</t>
  </si>
  <si>
    <t>xB = (x2, x1, x6)</t>
  </si>
  <si>
    <t>xB = (x2, x1, x4)</t>
  </si>
  <si>
    <t>Z* = 10,628506</t>
  </si>
  <si>
    <t>x1 = 3,42301088</t>
  </si>
  <si>
    <t>x2 = 1,03033772</t>
  </si>
  <si>
    <t>x4 = 0</t>
  </si>
  <si>
    <t>Min z = 1,6x1 + 5x2 + 3x3 + 7,5x4</t>
  </si>
  <si>
    <t>Max z = 10x1 + 9x2 + 6x3 + 5x4 + 2x5</t>
  </si>
  <si>
    <t>sujeito a:</t>
  </si>
  <si>
    <t>1500x1 + 800x2 + 400x3 + 200x4 + 100x5 &lt;= 5000</t>
  </si>
  <si>
    <t>Forma padrão:</t>
  </si>
  <si>
    <t>1500x1 + 800x2 + 400x3 + 200x4 + 100x5 + x6 = 5000</t>
  </si>
  <si>
    <t>x1 &gt;= 1</t>
  </si>
  <si>
    <t>x2 &gt;= 1</t>
  </si>
  <si>
    <t>x1 - x7 = 1</t>
  </si>
  <si>
    <t>x2 - x8 = 1</t>
  </si>
  <si>
    <t>w/x</t>
  </si>
  <si>
    <t>x1 - x7 + x9 = 1</t>
  </si>
  <si>
    <t>x2 - x8 + x10 = 1</t>
  </si>
  <si>
    <t>x1,...,x5 &gt;= 0</t>
  </si>
  <si>
    <t>x1,...,x8 &gt;-0</t>
  </si>
  <si>
    <t>x1,...x10 &gt;= 0</t>
  </si>
  <si>
    <t>Lw' = Lw = L3</t>
  </si>
  <si>
    <t>xB = (x6, x9, x10)</t>
  </si>
  <si>
    <t>xB = (x6, x9, x2)</t>
  </si>
  <si>
    <t>xB = (x6, x1, x2)</t>
  </si>
  <si>
    <t>xB = (x7, x1, x2)</t>
  </si>
  <si>
    <t>xB = (x8, x1, x2)</t>
  </si>
  <si>
    <t>xB = (x4, x1, x2)</t>
  </si>
  <si>
    <t>Z* = 86,5</t>
  </si>
  <si>
    <t>x1 = 1</t>
  </si>
  <si>
    <t>x2 = 1</t>
  </si>
  <si>
    <t>x5 = 0</t>
  </si>
  <si>
    <t>x4 = 13,5</t>
  </si>
  <si>
    <t>Max z = 0*x_OA + 0*x_OB + x_AT + x_BT</t>
  </si>
  <si>
    <t>-x_OA - x_OB + x_AT + x_BT = 0</t>
  </si>
  <si>
    <t>x_OA</t>
  </si>
  <si>
    <t>x_OB</t>
  </si>
  <si>
    <t>x_AT</t>
  </si>
  <si>
    <t>x_BT</t>
  </si>
  <si>
    <t>x_OB - x_BT = 0</t>
  </si>
  <si>
    <t>x_OA - x_AT = 0</t>
  </si>
  <si>
    <t>x_OA + x5 = 50</t>
  </si>
  <si>
    <t>x_OB + x6 = 60</t>
  </si>
  <si>
    <t>x_AT + x7 = 50</t>
  </si>
  <si>
    <t>x_BT + x8 = 70</t>
  </si>
  <si>
    <t>xB = x5, x6, x7, x8</t>
  </si>
  <si>
    <t>xB = x_AT, x9, x5, x6, x7, x8</t>
  </si>
  <si>
    <t>xB = x_AT, x9, x5, x6, x_OA, x8</t>
  </si>
  <si>
    <t>xB = x_AT, x_BT, x5, x6, x_OA, x8</t>
  </si>
  <si>
    <t>xB = x_AT, x_BT, x5, x_OB, x_OA, x8</t>
  </si>
  <si>
    <t>Z* = 110</t>
  </si>
  <si>
    <t>x_OA = 50</t>
  </si>
  <si>
    <t>x_OB = 60</t>
  </si>
  <si>
    <t>x_AT = 50</t>
  </si>
  <si>
    <t>x_BT = 60</t>
  </si>
  <si>
    <t>Forma padrão com variáveis artificiais:</t>
  </si>
  <si>
    <t>Lw' = Lw - L1</t>
  </si>
  <si>
    <t>Min -w = -x9 - x10</t>
  </si>
  <si>
    <t>Fase 1:</t>
  </si>
  <si>
    <t>Max z = 12x1 + 60x2</t>
  </si>
  <si>
    <t>0,25x1 + 0,5x2 &lt;= 36</t>
  </si>
  <si>
    <t>0,1x1 + 0,75x2 &lt;= 22</t>
  </si>
  <si>
    <t>0,1x1 + 0,4x2 &lt;= 15</t>
  </si>
  <si>
    <t>0,25x1 + 0,5x2 + x3 = 36</t>
  </si>
  <si>
    <t>0,1x1 + 0,75x2 + x4 = 22</t>
  </si>
  <si>
    <t>0,1x1 + 0,4x2 +x5 = 15</t>
  </si>
  <si>
    <t>Iteração 1</t>
  </si>
  <si>
    <t>Base</t>
  </si>
  <si>
    <t>cB</t>
  </si>
  <si>
    <t>B^-1</t>
  </si>
  <si>
    <t>x1'</t>
  </si>
  <si>
    <t>b</t>
  </si>
  <si>
    <t>y</t>
  </si>
  <si>
    <t>Nbase</t>
  </si>
  <si>
    <t>Nj'</t>
  </si>
  <si>
    <t>-cj</t>
  </si>
  <si>
    <t>-cj'</t>
  </si>
  <si>
    <t>B^-1'</t>
  </si>
  <si>
    <t>b'</t>
  </si>
  <si>
    <t>x2'</t>
  </si>
  <si>
    <t>Iteração 2</t>
  </si>
  <si>
    <t>z*</t>
  </si>
  <si>
    <t>x4'</t>
  </si>
  <si>
    <t>Iteração 3</t>
  </si>
  <si>
    <t>Não há mais variáveis para entrar na base.</t>
  </si>
  <si>
    <t>Portanto, fim do Simplex.</t>
  </si>
  <si>
    <t>0,2x1 + 0,4x2 &gt;= 0,3</t>
  </si>
  <si>
    <t>x1 + x2 = 1</t>
  </si>
  <si>
    <t>Min z = 0,56x1 + 0,46x2</t>
  </si>
  <si>
    <t>Max -z = -0,56x1 - 0,46x2</t>
  </si>
  <si>
    <t>0,2x1 + 0,4x2 - x3 = 0,3</t>
  </si>
  <si>
    <t>0,2x1 + 0,4x2 - x3 + x5 = 0,3</t>
  </si>
  <si>
    <t>x1 + x2 + x7 = 1</t>
  </si>
  <si>
    <t>Min -w = -x5 - x6 - x7</t>
  </si>
  <si>
    <t>Bloqueio:</t>
  </si>
  <si>
    <t>0,6x1 + 0,4x2 &gt;= 0,5</t>
  </si>
  <si>
    <t>0,6x1 + 0,4x2 - x4 = 0,5</t>
  </si>
  <si>
    <t>0,6x1 + 0,4x2 - x4 + x6 = 0,5</t>
  </si>
  <si>
    <t>Todas as variáveis artificiais saíram da base.</t>
  </si>
  <si>
    <t>Portanto, fim da fase 1.</t>
  </si>
  <si>
    <t>x3'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</si>
</sst>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0" xfId="0" applyFill="1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3" borderId="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0" xfId="0" quotePrefix="1"/>
    <xf numFmtId="0" fontId="0" fillId="6" borderId="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0" xfId="0" applyFill="1"/>
    <xf numFmtId="0" fontId="4" fillId="4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/>
    <xf numFmtId="0" fontId="0" fillId="0" borderId="1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9" borderId="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8" borderId="2" xfId="0" quotePrefix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1" fillId="2" borderId="1" xfId="0" quotePrefix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4" xfId="0" quotePrefix="1" applyFont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E057-D139-AE40-9C3C-DAEEA1870B7F}">
  <dimension ref="A1:N45"/>
  <sheetViews>
    <sheetView tabSelected="1" workbookViewId="0">
      <selection activeCell="A34" sqref="A34"/>
    </sheetView>
  </sheetViews>
  <sheetFormatPr baseColWidth="10" defaultRowHeight="16" x14ac:dyDescent="0.2"/>
  <cols>
    <col min="1" max="1" width="20.83203125" bestFit="1" customWidth="1"/>
  </cols>
  <sheetData>
    <row r="1" spans="1:14" x14ac:dyDescent="0.2">
      <c r="A1" s="1" t="s">
        <v>137</v>
      </c>
    </row>
    <row r="2" spans="1:14" x14ac:dyDescent="0.2">
      <c r="A2" t="s">
        <v>138</v>
      </c>
    </row>
    <row r="3" spans="1:14" x14ac:dyDescent="0.2">
      <c r="A3" t="s">
        <v>139</v>
      </c>
    </row>
    <row r="4" spans="1:14" x14ac:dyDescent="0.2">
      <c r="A4" t="s">
        <v>140</v>
      </c>
    </row>
    <row r="7" spans="1:14" x14ac:dyDescent="0.2">
      <c r="A7" s="1" t="s">
        <v>87</v>
      </c>
    </row>
    <row r="8" spans="1:14" x14ac:dyDescent="0.2">
      <c r="A8" s="1" t="s">
        <v>137</v>
      </c>
      <c r="D8" s="128" t="s">
        <v>12</v>
      </c>
      <c r="E8" s="129" t="s">
        <v>13</v>
      </c>
      <c r="F8" s="129" t="s">
        <v>14</v>
      </c>
      <c r="G8" s="129" t="s">
        <v>15</v>
      </c>
      <c r="H8" s="129" t="s">
        <v>16</v>
      </c>
      <c r="I8" s="131" t="s">
        <v>20</v>
      </c>
    </row>
    <row r="9" spans="1:14" x14ac:dyDescent="0.2">
      <c r="A9" t="s">
        <v>141</v>
      </c>
      <c r="D9" s="3">
        <v>-12</v>
      </c>
      <c r="E9" s="4">
        <v>-60</v>
      </c>
      <c r="F9" s="4">
        <v>0</v>
      </c>
      <c r="G9" s="4">
        <v>0</v>
      </c>
      <c r="H9" s="4">
        <v>0</v>
      </c>
      <c r="I9" s="5">
        <v>0</v>
      </c>
    </row>
    <row r="10" spans="1:14" x14ac:dyDescent="0.2">
      <c r="A10" t="s">
        <v>142</v>
      </c>
      <c r="D10" s="10">
        <v>0.25</v>
      </c>
      <c r="E10" s="11">
        <v>0.5</v>
      </c>
      <c r="F10" s="11">
        <v>1</v>
      </c>
      <c r="G10" s="11">
        <v>0</v>
      </c>
      <c r="H10" s="11">
        <v>0</v>
      </c>
      <c r="I10" s="9">
        <v>36</v>
      </c>
    </row>
    <row r="11" spans="1:14" x14ac:dyDescent="0.2">
      <c r="A11" t="s">
        <v>143</v>
      </c>
      <c r="D11" s="10">
        <v>0.1</v>
      </c>
      <c r="E11" s="11">
        <v>0.75</v>
      </c>
      <c r="F11" s="11">
        <v>0</v>
      </c>
      <c r="G11" s="11">
        <v>1</v>
      </c>
      <c r="H11" s="11">
        <v>0</v>
      </c>
      <c r="I11" s="9">
        <v>22</v>
      </c>
    </row>
    <row r="12" spans="1:14" x14ac:dyDescent="0.2">
      <c r="D12" s="13">
        <v>0.1</v>
      </c>
      <c r="E12" s="14">
        <v>0.4</v>
      </c>
      <c r="F12" s="14">
        <v>0</v>
      </c>
      <c r="G12" s="14">
        <v>0</v>
      </c>
      <c r="H12" s="14">
        <v>1</v>
      </c>
      <c r="I12" s="16">
        <v>15</v>
      </c>
    </row>
    <row r="14" spans="1:14" x14ac:dyDescent="0.2">
      <c r="E14" s="55" t="s">
        <v>38</v>
      </c>
      <c r="G14" s="55" t="s">
        <v>39</v>
      </c>
    </row>
    <row r="15" spans="1:14" x14ac:dyDescent="0.2">
      <c r="D15" s="128" t="s">
        <v>12</v>
      </c>
      <c r="E15" s="129" t="s">
        <v>13</v>
      </c>
      <c r="F15" s="129" t="s">
        <v>14</v>
      </c>
      <c r="G15" s="129" t="s">
        <v>15</v>
      </c>
      <c r="H15" s="129" t="s">
        <v>16</v>
      </c>
      <c r="I15" s="131" t="s">
        <v>20</v>
      </c>
      <c r="J15" s="116"/>
      <c r="K15" s="116"/>
      <c r="L15" s="116"/>
      <c r="M15" s="116"/>
      <c r="N15" s="116"/>
    </row>
    <row r="16" spans="1:14" x14ac:dyDescent="0.2">
      <c r="D16" s="3">
        <v>-12</v>
      </c>
      <c r="E16" s="38">
        <v>-60</v>
      </c>
      <c r="F16" s="4">
        <v>0</v>
      </c>
      <c r="G16" s="4">
        <v>0</v>
      </c>
      <c r="H16" s="4">
        <v>0</v>
      </c>
      <c r="I16" s="5">
        <v>0</v>
      </c>
      <c r="J16" s="2" t="s">
        <v>36</v>
      </c>
    </row>
    <row r="17" spans="3:10" x14ac:dyDescent="0.2">
      <c r="D17" s="10">
        <v>0.25</v>
      </c>
      <c r="E17" s="35">
        <v>0.5</v>
      </c>
      <c r="F17" s="11">
        <v>1</v>
      </c>
      <c r="G17" s="11">
        <v>0</v>
      </c>
      <c r="H17" s="11">
        <v>0</v>
      </c>
      <c r="I17" s="9">
        <v>36</v>
      </c>
      <c r="J17">
        <f>I17/E17</f>
        <v>72</v>
      </c>
    </row>
    <row r="18" spans="3:10" x14ac:dyDescent="0.2">
      <c r="D18" s="53">
        <v>0.1</v>
      </c>
      <c r="E18" s="35">
        <v>0.75</v>
      </c>
      <c r="F18" s="35">
        <v>0</v>
      </c>
      <c r="G18" s="35">
        <v>1</v>
      </c>
      <c r="H18" s="35">
        <v>0</v>
      </c>
      <c r="I18" s="54">
        <v>22</v>
      </c>
      <c r="J18">
        <f>I18/E18</f>
        <v>29.333333333333332</v>
      </c>
    </row>
    <row r="19" spans="3:10" x14ac:dyDescent="0.2">
      <c r="D19" s="13">
        <v>0.1</v>
      </c>
      <c r="E19" s="36">
        <v>0.4</v>
      </c>
      <c r="F19" s="14">
        <v>0</v>
      </c>
      <c r="G19" s="14">
        <v>0</v>
      </c>
      <c r="H19" s="14">
        <v>1</v>
      </c>
      <c r="I19" s="16">
        <v>15</v>
      </c>
      <c r="J19">
        <f>I19/E19</f>
        <v>37.5</v>
      </c>
    </row>
    <row r="22" spans="3:10" x14ac:dyDescent="0.2">
      <c r="D22" s="128" t="s">
        <v>12</v>
      </c>
      <c r="E22" s="129" t="s">
        <v>13</v>
      </c>
      <c r="F22" s="129" t="s">
        <v>14</v>
      </c>
      <c r="G22" s="129" t="s">
        <v>15</v>
      </c>
      <c r="H22" s="129" t="s">
        <v>16</v>
      </c>
      <c r="I22" s="131" t="s">
        <v>20</v>
      </c>
    </row>
    <row r="23" spans="3:10" x14ac:dyDescent="0.2">
      <c r="C23" s="38">
        <v>-60</v>
      </c>
      <c r="D23" s="39">
        <f t="shared" ref="D23:I23" si="0">D16-$C23*D$25</f>
        <v>-4</v>
      </c>
      <c r="E23" s="25">
        <f t="shared" si="0"/>
        <v>0</v>
      </c>
      <c r="F23" s="25">
        <f t="shared" si="0"/>
        <v>0</v>
      </c>
      <c r="G23" s="25">
        <f t="shared" si="0"/>
        <v>80</v>
      </c>
      <c r="H23" s="25">
        <f t="shared" si="0"/>
        <v>0</v>
      </c>
      <c r="I23" s="40">
        <f t="shared" si="0"/>
        <v>1760</v>
      </c>
    </row>
    <row r="24" spans="3:10" x14ac:dyDescent="0.2">
      <c r="C24" s="35">
        <v>0.5</v>
      </c>
      <c r="D24" s="49">
        <f t="shared" ref="D24:I24" si="1">D17-$C24*D$25</f>
        <v>0.18333333333333335</v>
      </c>
      <c r="E24" s="30">
        <f t="shared" si="1"/>
        <v>0</v>
      </c>
      <c r="F24" s="30">
        <f t="shared" si="1"/>
        <v>1</v>
      </c>
      <c r="G24" s="30">
        <f t="shared" si="1"/>
        <v>-0.66666666666666663</v>
      </c>
      <c r="H24" s="30">
        <f t="shared" si="1"/>
        <v>0</v>
      </c>
      <c r="I24" s="48">
        <f t="shared" si="1"/>
        <v>21.333333333333336</v>
      </c>
    </row>
    <row r="25" spans="3:10" x14ac:dyDescent="0.2">
      <c r="C25" s="35">
        <v>0.75</v>
      </c>
      <c r="D25" s="53">
        <f>D18/$C25</f>
        <v>0.13333333333333333</v>
      </c>
      <c r="E25" s="35">
        <f t="shared" ref="E25:I25" si="2">E18/$C25</f>
        <v>1</v>
      </c>
      <c r="F25" s="35">
        <f t="shared" si="2"/>
        <v>0</v>
      </c>
      <c r="G25" s="35">
        <f t="shared" si="2"/>
        <v>1.3333333333333333</v>
      </c>
      <c r="H25" s="35">
        <f t="shared" si="2"/>
        <v>0</v>
      </c>
      <c r="I25" s="54">
        <f t="shared" si="2"/>
        <v>29.333333333333332</v>
      </c>
    </row>
    <row r="26" spans="3:10" x14ac:dyDescent="0.2">
      <c r="C26" s="36">
        <v>0.4</v>
      </c>
      <c r="D26" s="50">
        <f>D19-$C26*D$25</f>
        <v>4.6666666666666669E-2</v>
      </c>
      <c r="E26" s="32">
        <f t="shared" ref="E26:I26" si="3">E19-$C26*E$25</f>
        <v>0</v>
      </c>
      <c r="F26" s="32">
        <f t="shared" si="3"/>
        <v>0</v>
      </c>
      <c r="G26" s="32">
        <f t="shared" si="3"/>
        <v>-0.53333333333333333</v>
      </c>
      <c r="H26" s="32">
        <f t="shared" si="3"/>
        <v>1</v>
      </c>
      <c r="I26" s="51">
        <f t="shared" si="3"/>
        <v>3.2666666666666657</v>
      </c>
    </row>
    <row r="28" spans="3:10" x14ac:dyDescent="0.2">
      <c r="D28" s="55" t="s">
        <v>38</v>
      </c>
      <c r="H28" s="55" t="s">
        <v>39</v>
      </c>
    </row>
    <row r="29" spans="3:10" x14ac:dyDescent="0.2">
      <c r="D29" s="128" t="s">
        <v>12</v>
      </c>
      <c r="E29" s="129" t="s">
        <v>13</v>
      </c>
      <c r="F29" s="129" t="s">
        <v>14</v>
      </c>
      <c r="G29" s="129" t="s">
        <v>15</v>
      </c>
      <c r="H29" s="129" t="s">
        <v>16</v>
      </c>
      <c r="I29" s="131" t="s">
        <v>20</v>
      </c>
    </row>
    <row r="30" spans="3:10" x14ac:dyDescent="0.2">
      <c r="D30" s="37">
        <v>-4</v>
      </c>
      <c r="E30" s="25">
        <v>0</v>
      </c>
      <c r="F30" s="25">
        <v>0</v>
      </c>
      <c r="G30" s="25">
        <v>80</v>
      </c>
      <c r="H30" s="25">
        <v>0</v>
      </c>
      <c r="I30" s="40">
        <v>1760</v>
      </c>
      <c r="J30" s="2" t="s">
        <v>36</v>
      </c>
    </row>
    <row r="31" spans="3:10" x14ac:dyDescent="0.2">
      <c r="D31" s="53">
        <v>0.18333333333333335</v>
      </c>
      <c r="E31" s="30">
        <v>0</v>
      </c>
      <c r="F31" s="30">
        <v>1</v>
      </c>
      <c r="G31" s="30">
        <v>-0.66666666666666663</v>
      </c>
      <c r="H31" s="30">
        <v>0</v>
      </c>
      <c r="I31" s="48">
        <v>21.333333333333336</v>
      </c>
      <c r="J31">
        <f>I31/D31</f>
        <v>116.36363636363637</v>
      </c>
    </row>
    <row r="32" spans="3:10" x14ac:dyDescent="0.2">
      <c r="D32" s="53">
        <v>0.13333333333333333</v>
      </c>
      <c r="E32" s="30">
        <v>1</v>
      </c>
      <c r="F32" s="30">
        <v>0</v>
      </c>
      <c r="G32" s="30">
        <v>1.3333333333333333</v>
      </c>
      <c r="H32" s="30">
        <v>0</v>
      </c>
      <c r="I32" s="48">
        <v>29.333333333333332</v>
      </c>
      <c r="J32">
        <f>I32/D32</f>
        <v>220</v>
      </c>
    </row>
    <row r="33" spans="3:10" x14ac:dyDescent="0.2">
      <c r="D33" s="56">
        <v>4.6666666666666669E-2</v>
      </c>
      <c r="E33" s="36">
        <v>0</v>
      </c>
      <c r="F33" s="36">
        <v>0</v>
      </c>
      <c r="G33" s="36">
        <v>-0.53333333333333333</v>
      </c>
      <c r="H33" s="36">
        <v>1</v>
      </c>
      <c r="I33" s="57">
        <v>3.2666666666666657</v>
      </c>
      <c r="J33">
        <f>I33/D33</f>
        <v>69.999999999999972</v>
      </c>
    </row>
    <row r="36" spans="3:10" x14ac:dyDescent="0.2">
      <c r="D36" s="128" t="s">
        <v>12</v>
      </c>
      <c r="E36" s="129" t="s">
        <v>13</v>
      </c>
      <c r="F36" s="129" t="s">
        <v>14</v>
      </c>
      <c r="G36" s="129" t="s">
        <v>15</v>
      </c>
      <c r="H36" s="129" t="s">
        <v>16</v>
      </c>
      <c r="I36" s="131" t="s">
        <v>20</v>
      </c>
    </row>
    <row r="37" spans="3:10" x14ac:dyDescent="0.2">
      <c r="C37" s="37">
        <v>-4</v>
      </c>
      <c r="D37" s="39">
        <f t="shared" ref="D37:I37" si="4">D30-$C37*D$40</f>
        <v>0</v>
      </c>
      <c r="E37" s="25">
        <f t="shared" si="4"/>
        <v>0</v>
      </c>
      <c r="F37" s="25">
        <f t="shared" si="4"/>
        <v>0</v>
      </c>
      <c r="G37" s="25">
        <f t="shared" si="4"/>
        <v>34.285714285714292</v>
      </c>
      <c r="H37" s="25">
        <f t="shared" si="4"/>
        <v>85.714285714285708</v>
      </c>
      <c r="I37" s="40">
        <f t="shared" si="4"/>
        <v>2040</v>
      </c>
    </row>
    <row r="38" spans="3:10" x14ac:dyDescent="0.2">
      <c r="C38" s="53">
        <v>0.18333333333333335</v>
      </c>
      <c r="D38" s="49">
        <f t="shared" ref="D38:I38" si="5">D31-$C38*D$40</f>
        <v>0</v>
      </c>
      <c r="E38" s="30">
        <f t="shared" si="5"/>
        <v>0</v>
      </c>
      <c r="F38" s="30">
        <f t="shared" si="5"/>
        <v>1</v>
      </c>
      <c r="G38" s="30">
        <f t="shared" si="5"/>
        <v>1.4285714285714288</v>
      </c>
      <c r="H38" s="30">
        <f t="shared" si="5"/>
        <v>-3.9285714285714288</v>
      </c>
      <c r="I38" s="48">
        <f t="shared" si="5"/>
        <v>8.5000000000000071</v>
      </c>
    </row>
    <row r="39" spans="3:10" x14ac:dyDescent="0.2">
      <c r="C39" s="53">
        <v>0.13333333333333333</v>
      </c>
      <c r="D39" s="49">
        <f>D32-$C39*D$40</f>
        <v>0</v>
      </c>
      <c r="E39" s="30">
        <f t="shared" ref="E39:I39" si="6">E32-$C39*E$40</f>
        <v>1</v>
      </c>
      <c r="F39" s="30">
        <f t="shared" si="6"/>
        <v>0</v>
      </c>
      <c r="G39" s="30">
        <f t="shared" si="6"/>
        <v>2.8571428571428568</v>
      </c>
      <c r="H39" s="30">
        <f t="shared" si="6"/>
        <v>-2.8571428571428568</v>
      </c>
      <c r="I39" s="48">
        <f t="shared" si="6"/>
        <v>20.000000000000004</v>
      </c>
    </row>
    <row r="40" spans="3:10" x14ac:dyDescent="0.2">
      <c r="C40" s="56">
        <v>4.6666666666666669E-2</v>
      </c>
      <c r="D40" s="56">
        <f>D33/$C40</f>
        <v>1</v>
      </c>
      <c r="E40" s="36">
        <f t="shared" ref="E40:I40" si="7">E33/$C40</f>
        <v>0</v>
      </c>
      <c r="F40" s="36">
        <f t="shared" si="7"/>
        <v>0</v>
      </c>
      <c r="G40" s="36">
        <f t="shared" si="7"/>
        <v>-11.428571428571427</v>
      </c>
      <c r="H40" s="36">
        <f t="shared" si="7"/>
        <v>21.428571428571427</v>
      </c>
      <c r="I40" s="57">
        <f t="shared" si="7"/>
        <v>69.999999999999972</v>
      </c>
    </row>
    <row r="43" spans="3:10" x14ac:dyDescent="0.2">
      <c r="D43" s="2" t="s">
        <v>159</v>
      </c>
      <c r="E43" s="55">
        <f>I37</f>
        <v>2040</v>
      </c>
    </row>
    <row r="44" spans="3:10" x14ac:dyDescent="0.2">
      <c r="D44" s="2" t="s">
        <v>12</v>
      </c>
      <c r="E44" s="55">
        <f>I40</f>
        <v>69.999999999999972</v>
      </c>
    </row>
    <row r="45" spans="3:10" x14ac:dyDescent="0.2">
      <c r="D45" s="2" t="s">
        <v>13</v>
      </c>
      <c r="E45" s="55">
        <f>I39</f>
        <v>20.000000000000004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CCA3-D20B-D94D-98ED-42C801A62FFD}">
  <dimension ref="A1:N63"/>
  <sheetViews>
    <sheetView showGridLines="0" topLeftCell="A32" workbookViewId="0">
      <selection activeCell="C61" sqref="C61"/>
    </sheetView>
  </sheetViews>
  <sheetFormatPr baseColWidth="10" defaultRowHeight="16" x14ac:dyDescent="0.2"/>
  <cols>
    <col min="1" max="1" width="25.6640625" customWidth="1"/>
  </cols>
  <sheetData>
    <row r="1" spans="1:14" x14ac:dyDescent="0.2">
      <c r="A1" s="1" t="s">
        <v>137</v>
      </c>
    </row>
    <row r="2" spans="1:14" x14ac:dyDescent="0.2">
      <c r="A2" t="s">
        <v>138</v>
      </c>
    </row>
    <row r="3" spans="1:14" x14ac:dyDescent="0.2">
      <c r="A3" t="s">
        <v>139</v>
      </c>
    </row>
    <row r="4" spans="1:14" x14ac:dyDescent="0.2">
      <c r="A4" t="s">
        <v>140</v>
      </c>
    </row>
    <row r="7" spans="1:14" x14ac:dyDescent="0.2">
      <c r="A7" s="1" t="s">
        <v>87</v>
      </c>
    </row>
    <row r="8" spans="1:14" x14ac:dyDescent="0.2">
      <c r="A8" s="1" t="s">
        <v>137</v>
      </c>
      <c r="D8" s="128" t="s">
        <v>12</v>
      </c>
      <c r="E8" s="129" t="s">
        <v>13</v>
      </c>
      <c r="F8" s="129" t="s">
        <v>14</v>
      </c>
      <c r="G8" s="129" t="s">
        <v>15</v>
      </c>
      <c r="H8" s="129" t="s">
        <v>16</v>
      </c>
      <c r="I8" s="131" t="s">
        <v>20</v>
      </c>
    </row>
    <row r="9" spans="1:14" x14ac:dyDescent="0.2">
      <c r="A9" t="s">
        <v>141</v>
      </c>
      <c r="D9" s="3">
        <v>-12</v>
      </c>
      <c r="E9" s="4">
        <v>-60</v>
      </c>
      <c r="F9" s="4">
        <v>0</v>
      </c>
      <c r="G9" s="4">
        <v>0</v>
      </c>
      <c r="H9" s="4">
        <v>0</v>
      </c>
      <c r="I9" s="5">
        <v>0</v>
      </c>
    </row>
    <row r="10" spans="1:14" x14ac:dyDescent="0.2">
      <c r="A10" t="s">
        <v>142</v>
      </c>
      <c r="D10" s="10">
        <v>0.25</v>
      </c>
      <c r="E10" s="11">
        <v>0.5</v>
      </c>
      <c r="F10" s="11">
        <v>1</v>
      </c>
      <c r="G10" s="11">
        <v>0</v>
      </c>
      <c r="H10" s="11">
        <v>0</v>
      </c>
      <c r="I10" s="9">
        <v>36</v>
      </c>
    </row>
    <row r="11" spans="1:14" x14ac:dyDescent="0.2">
      <c r="A11" t="s">
        <v>143</v>
      </c>
      <c r="D11" s="10">
        <v>0.1</v>
      </c>
      <c r="E11" s="11">
        <v>0.75</v>
      </c>
      <c r="F11" s="11">
        <v>0</v>
      </c>
      <c r="G11" s="11">
        <v>1</v>
      </c>
      <c r="H11" s="11">
        <v>0</v>
      </c>
      <c r="I11" s="9">
        <v>22</v>
      </c>
    </row>
    <row r="12" spans="1:14" x14ac:dyDescent="0.2">
      <c r="D12" s="13">
        <v>0.1</v>
      </c>
      <c r="E12" s="14">
        <v>0.4</v>
      </c>
      <c r="F12" s="14">
        <v>0</v>
      </c>
      <c r="G12" s="14">
        <v>0</v>
      </c>
      <c r="H12" s="14">
        <v>1</v>
      </c>
      <c r="I12" s="16">
        <v>15</v>
      </c>
    </row>
    <row r="15" spans="1:14" x14ac:dyDescent="0.2">
      <c r="B15" s="132" t="s">
        <v>144</v>
      </c>
      <c r="D15" s="19" t="s">
        <v>145</v>
      </c>
      <c r="E15" s="19" t="s">
        <v>146</v>
      </c>
      <c r="G15" s="145" t="str">
        <f>D24</f>
        <v>x2</v>
      </c>
      <c r="H15" s="19" t="s">
        <v>36</v>
      </c>
      <c r="J15" s="17" t="s">
        <v>147</v>
      </c>
      <c r="K15" s="147"/>
      <c r="L15" s="148"/>
      <c r="M15" s="146" t="s">
        <v>157</v>
      </c>
      <c r="N15" s="19" t="s">
        <v>149</v>
      </c>
    </row>
    <row r="16" spans="1:14" x14ac:dyDescent="0.2">
      <c r="D16" s="151" t="s">
        <v>14</v>
      </c>
      <c r="E16" s="48">
        <f>HLOOKUP(D16,$D$8:$H$9,2,0)*-1</f>
        <v>0</v>
      </c>
      <c r="F16" s="116"/>
      <c r="G16" s="49">
        <f>E10</f>
        <v>0.5</v>
      </c>
      <c r="H16" s="48">
        <f>N16/M16</f>
        <v>72</v>
      </c>
      <c r="I16" s="116"/>
      <c r="J16" s="10">
        <v>1</v>
      </c>
      <c r="K16" s="11">
        <v>0</v>
      </c>
      <c r="L16" s="12">
        <v>0</v>
      </c>
      <c r="M16" s="48">
        <f t="array" ref="M16:M18">MMULT(J16:L18,G16:G18)</f>
        <v>0.5</v>
      </c>
      <c r="N16" s="48">
        <f>I10</f>
        <v>36</v>
      </c>
    </row>
    <row r="17" spans="2:14" x14ac:dyDescent="0.2">
      <c r="C17" s="55" t="s">
        <v>39</v>
      </c>
      <c r="D17" s="155" t="s">
        <v>15</v>
      </c>
      <c r="E17" s="137">
        <f t="shared" ref="E17:E18" si="0">HLOOKUP(D17,$D$8:$H$9,2,0)*-1</f>
        <v>0</v>
      </c>
      <c r="G17" s="138">
        <f t="shared" ref="G17:G18" si="1">E11</f>
        <v>0.75</v>
      </c>
      <c r="H17" s="137">
        <f>N17/M17</f>
        <v>29.333333333333332</v>
      </c>
      <c r="J17" s="138">
        <v>0</v>
      </c>
      <c r="K17" s="135">
        <v>1</v>
      </c>
      <c r="L17" s="136">
        <v>0</v>
      </c>
      <c r="M17" s="137">
        <v>0.75</v>
      </c>
      <c r="N17" s="137">
        <f t="shared" ref="N17:N18" si="2">I11</f>
        <v>22</v>
      </c>
    </row>
    <row r="18" spans="2:14" x14ac:dyDescent="0.2">
      <c r="D18" s="152" t="s">
        <v>16</v>
      </c>
      <c r="E18" s="51">
        <f t="shared" si="0"/>
        <v>0</v>
      </c>
      <c r="G18" s="13">
        <f t="shared" si="1"/>
        <v>0.4</v>
      </c>
      <c r="H18" s="16">
        <f>N18/M18</f>
        <v>37.5</v>
      </c>
      <c r="J18" s="13">
        <v>0</v>
      </c>
      <c r="K18" s="14">
        <v>0</v>
      </c>
      <c r="L18" s="15">
        <v>1</v>
      </c>
      <c r="M18" s="16">
        <v>0.4</v>
      </c>
      <c r="N18" s="51">
        <f t="shared" si="2"/>
        <v>15</v>
      </c>
    </row>
    <row r="19" spans="2:14" x14ac:dyDescent="0.2">
      <c r="D19" s="2"/>
      <c r="E19" s="55"/>
      <c r="G19" s="55"/>
      <c r="H19" s="55"/>
      <c r="J19" s="55"/>
      <c r="K19" s="55"/>
      <c r="L19" s="55"/>
      <c r="M19" s="55"/>
    </row>
    <row r="20" spans="2:14" x14ac:dyDescent="0.2">
      <c r="J20" s="19" t="s">
        <v>150</v>
      </c>
      <c r="K20" s="4">
        <f t="array" ref="K20:M20">MMULT(TRANSPOSE(E16:E18),J16:L18)</f>
        <v>0</v>
      </c>
      <c r="L20" s="4">
        <v>0</v>
      </c>
      <c r="M20" s="130">
        <v>0</v>
      </c>
    </row>
    <row r="22" spans="2:14" x14ac:dyDescent="0.2">
      <c r="D22" s="17" t="s">
        <v>151</v>
      </c>
      <c r="E22" s="17" t="s">
        <v>152</v>
      </c>
      <c r="F22" s="149" t="s">
        <v>153</v>
      </c>
      <c r="G22" s="153" t="s">
        <v>154</v>
      </c>
      <c r="J22" s="17" t="s">
        <v>155</v>
      </c>
      <c r="K22" s="147"/>
      <c r="L22" s="148"/>
      <c r="M22" s="146" t="s">
        <v>157</v>
      </c>
      <c r="N22" s="19" t="s">
        <v>156</v>
      </c>
    </row>
    <row r="23" spans="2:14" x14ac:dyDescent="0.2">
      <c r="D23" s="140" t="s">
        <v>12</v>
      </c>
      <c r="E23" s="49">
        <f>MMULT($K$20:$M$20,$D$10:$D$12)</f>
        <v>0</v>
      </c>
      <c r="F23" s="48">
        <f>HLOOKUP(D23,$D$8:$H$9,2,0)*-1</f>
        <v>12</v>
      </c>
      <c r="G23" s="31">
        <f>-(F23-E23)</f>
        <v>-12</v>
      </c>
      <c r="I23" s="133">
        <v>0.5</v>
      </c>
      <c r="J23" s="10">
        <f>J16-$I23*J$24</f>
        <v>1</v>
      </c>
      <c r="K23" s="11">
        <f>K16-$I23*K$24</f>
        <v>-0.66666666666666663</v>
      </c>
      <c r="L23" s="12">
        <f>L16-$I23*L$24</f>
        <v>0</v>
      </c>
      <c r="M23" s="48">
        <f>M16-$I23*M$24</f>
        <v>0</v>
      </c>
      <c r="N23" s="48">
        <f>N16-$I23*N$24</f>
        <v>21.333333333333336</v>
      </c>
    </row>
    <row r="24" spans="2:14" x14ac:dyDescent="0.2">
      <c r="C24" s="55" t="s">
        <v>38</v>
      </c>
      <c r="D24" s="141" t="s">
        <v>13</v>
      </c>
      <c r="E24" s="154">
        <f>MMULT($K$20:$M$20,$E$10:$E$12)</f>
        <v>0</v>
      </c>
      <c r="F24" s="144">
        <f t="shared" ref="F24" si="3">HLOOKUP(D24,$D$8:$H$9,2,0)*-1</f>
        <v>60</v>
      </c>
      <c r="G24" s="143">
        <f>-(F24-E24)</f>
        <v>-60</v>
      </c>
      <c r="I24" s="133">
        <v>0.75</v>
      </c>
      <c r="J24" s="53">
        <f>J17/$I24</f>
        <v>0</v>
      </c>
      <c r="K24" s="35">
        <f>K17/$I24</f>
        <v>1.3333333333333333</v>
      </c>
      <c r="L24" s="139">
        <f>L17/$I24</f>
        <v>0</v>
      </c>
      <c r="M24" s="54">
        <f>M17/$I24</f>
        <v>1</v>
      </c>
      <c r="N24" s="54">
        <f>N17/$I24</f>
        <v>29.333333333333332</v>
      </c>
    </row>
    <row r="25" spans="2:14" x14ac:dyDescent="0.2">
      <c r="I25" s="133">
        <v>0.4</v>
      </c>
      <c r="J25" s="13">
        <f>J18-$I25*J$24</f>
        <v>0</v>
      </c>
      <c r="K25" s="14">
        <f>K18-$I25*K$24</f>
        <v>-0.53333333333333333</v>
      </c>
      <c r="L25" s="15">
        <f>L18-$I25*L$24</f>
        <v>1</v>
      </c>
      <c r="M25" s="16">
        <f>M18-$I25*M$24</f>
        <v>0</v>
      </c>
      <c r="N25" s="51">
        <f>N18-$I25*N$24</f>
        <v>3.2666666666666657</v>
      </c>
    </row>
    <row r="30" spans="2:14" x14ac:dyDescent="0.2">
      <c r="B30" s="132" t="s">
        <v>158</v>
      </c>
      <c r="D30" s="19" t="s">
        <v>145</v>
      </c>
      <c r="E30" s="19" t="s">
        <v>146</v>
      </c>
      <c r="G30" s="145" t="str">
        <f>D38</f>
        <v>x1</v>
      </c>
      <c r="H30" s="19" t="s">
        <v>36</v>
      </c>
      <c r="J30" s="17" t="s">
        <v>147</v>
      </c>
      <c r="K30" s="147"/>
      <c r="L30" s="148"/>
      <c r="M30" s="146" t="s">
        <v>148</v>
      </c>
      <c r="N30" s="19" t="s">
        <v>149</v>
      </c>
    </row>
    <row r="31" spans="2:14" x14ac:dyDescent="0.2">
      <c r="D31" s="151" t="s">
        <v>14</v>
      </c>
      <c r="E31" s="48">
        <f>HLOOKUP(D31,$D$8:$H$9,2,0)*-1</f>
        <v>0</v>
      </c>
      <c r="G31" s="49">
        <f>D10</f>
        <v>0.25</v>
      </c>
      <c r="H31" s="48">
        <f>N31/M31</f>
        <v>116.36363636363637</v>
      </c>
      <c r="J31" s="10">
        <f>J23</f>
        <v>1</v>
      </c>
      <c r="K31" s="11">
        <f t="shared" ref="K31:L31" si="4">K23</f>
        <v>-0.66666666666666663</v>
      </c>
      <c r="L31" s="12">
        <f t="shared" si="4"/>
        <v>0</v>
      </c>
      <c r="M31" s="48">
        <f t="array" ref="M31:M33">MMULT(J31:L33,G31:G33)</f>
        <v>0.18333333333333335</v>
      </c>
      <c r="N31" s="48">
        <f>N23</f>
        <v>21.333333333333336</v>
      </c>
    </row>
    <row r="32" spans="2:14" x14ac:dyDescent="0.2">
      <c r="D32" s="151" t="s">
        <v>13</v>
      </c>
      <c r="E32" s="48">
        <f t="shared" ref="E32:E33" si="5">HLOOKUP(D32,$D$8:$H$9,2,0)*-1</f>
        <v>60</v>
      </c>
      <c r="G32" s="49">
        <f>D11</f>
        <v>0.1</v>
      </c>
      <c r="H32" s="48">
        <f>N32/M32</f>
        <v>220</v>
      </c>
      <c r="J32" s="49">
        <f t="shared" ref="J32:L32" si="6">J24</f>
        <v>0</v>
      </c>
      <c r="K32" s="30">
        <f t="shared" si="6"/>
        <v>1.3333333333333333</v>
      </c>
      <c r="L32" s="31">
        <f t="shared" si="6"/>
        <v>0</v>
      </c>
      <c r="M32" s="48">
        <v>0.13333333333333333</v>
      </c>
      <c r="N32" s="48">
        <f>N24</f>
        <v>29.333333333333332</v>
      </c>
    </row>
    <row r="33" spans="2:14" x14ac:dyDescent="0.2">
      <c r="C33" s="55" t="s">
        <v>39</v>
      </c>
      <c r="D33" s="161" t="s">
        <v>16</v>
      </c>
      <c r="E33" s="162">
        <f t="shared" si="5"/>
        <v>0</v>
      </c>
      <c r="G33" s="163">
        <f>D12</f>
        <v>0.1</v>
      </c>
      <c r="H33" s="162">
        <f>N33/M33</f>
        <v>69.999999999999972</v>
      </c>
      <c r="J33" s="163">
        <f t="shared" ref="J33:L33" si="7">J25</f>
        <v>0</v>
      </c>
      <c r="K33" s="164">
        <f t="shared" si="7"/>
        <v>-0.53333333333333333</v>
      </c>
      <c r="L33" s="165">
        <f t="shared" si="7"/>
        <v>1</v>
      </c>
      <c r="M33" s="162">
        <v>4.6666666666666669E-2</v>
      </c>
      <c r="N33" s="162">
        <f>N25</f>
        <v>3.2666666666666657</v>
      </c>
    </row>
    <row r="35" spans="2:14" x14ac:dyDescent="0.2">
      <c r="J35" s="19" t="s">
        <v>150</v>
      </c>
      <c r="K35" s="4">
        <f t="array" ref="K35:M35">MMULT(TRANSPOSE(E31:E33),J31:L33)</f>
        <v>0</v>
      </c>
      <c r="L35" s="4">
        <v>80</v>
      </c>
      <c r="M35" s="130">
        <v>0</v>
      </c>
    </row>
    <row r="37" spans="2:14" x14ac:dyDescent="0.2">
      <c r="D37" s="17" t="s">
        <v>151</v>
      </c>
      <c r="E37" s="17" t="s">
        <v>152</v>
      </c>
      <c r="F37" s="149" t="s">
        <v>153</v>
      </c>
      <c r="G37" s="153" t="s">
        <v>154</v>
      </c>
      <c r="J37" s="17" t="s">
        <v>155</v>
      </c>
      <c r="K37" s="147"/>
      <c r="L37" s="148"/>
      <c r="M37" s="146" t="s">
        <v>148</v>
      </c>
      <c r="N37" s="19" t="s">
        <v>156</v>
      </c>
    </row>
    <row r="38" spans="2:14" x14ac:dyDescent="0.2">
      <c r="C38" s="55" t="s">
        <v>38</v>
      </c>
      <c r="D38" s="157" t="s">
        <v>12</v>
      </c>
      <c r="E38" s="158">
        <f>MMULT($K$35:$M$35,$D$10:$D$12)</f>
        <v>8</v>
      </c>
      <c r="F38" s="159">
        <f>HLOOKUP(D38,$D$8:$H$9,2,0)*-1</f>
        <v>12</v>
      </c>
      <c r="G38" s="160">
        <f>-(F38-E38)</f>
        <v>-4</v>
      </c>
      <c r="I38" s="134">
        <v>0.18333333333333335</v>
      </c>
      <c r="J38" s="49">
        <f t="shared" ref="J38:N38" si="8">J31-$I38*J$40</f>
        <v>1</v>
      </c>
      <c r="K38" s="30">
        <f t="shared" si="8"/>
        <v>1.4285714285714288</v>
      </c>
      <c r="L38" s="31">
        <f t="shared" si="8"/>
        <v>-3.9285714285714288</v>
      </c>
      <c r="M38" s="48">
        <f t="shared" si="8"/>
        <v>0</v>
      </c>
      <c r="N38" s="48">
        <f t="shared" si="8"/>
        <v>8.5000000000000071</v>
      </c>
    </row>
    <row r="39" spans="2:14" x14ac:dyDescent="0.2">
      <c r="D39" s="150" t="s">
        <v>15</v>
      </c>
      <c r="E39" s="50">
        <f>MMULT($K$35:$M$35,$G$10:$G$12)</f>
        <v>80</v>
      </c>
      <c r="F39" s="51">
        <f t="shared" ref="F39" si="9">HLOOKUP(D39,$D$8:$H$9,2,0)*-1</f>
        <v>0</v>
      </c>
      <c r="G39" s="33">
        <f>-(F39-E39)</f>
        <v>80</v>
      </c>
      <c r="I39" s="134">
        <v>0.13333333333333333</v>
      </c>
      <c r="J39" s="49">
        <f>J32-$I39*J$40</f>
        <v>0</v>
      </c>
      <c r="K39" s="30">
        <f t="shared" ref="K39:N39" si="10">K32-$I39*K$40</f>
        <v>2.8571428571428568</v>
      </c>
      <c r="L39" s="31">
        <f t="shared" si="10"/>
        <v>-2.8571428571428568</v>
      </c>
      <c r="M39" s="48">
        <f t="shared" si="10"/>
        <v>0</v>
      </c>
      <c r="N39" s="48">
        <f t="shared" si="10"/>
        <v>20.000000000000004</v>
      </c>
    </row>
    <row r="40" spans="2:14" x14ac:dyDescent="0.2">
      <c r="I40" s="134">
        <v>4.6666666666666669E-2</v>
      </c>
      <c r="J40" s="56">
        <f>J33/$I40</f>
        <v>0</v>
      </c>
      <c r="K40" s="36">
        <f t="shared" ref="K40:N40" si="11">K33/$I40</f>
        <v>-11.428571428571427</v>
      </c>
      <c r="L40" s="166">
        <f t="shared" si="11"/>
        <v>21.428571428571427</v>
      </c>
      <c r="M40" s="57">
        <f t="shared" si="11"/>
        <v>1</v>
      </c>
      <c r="N40" s="57">
        <f t="shared" si="11"/>
        <v>69.999999999999972</v>
      </c>
    </row>
    <row r="45" spans="2:14" x14ac:dyDescent="0.2">
      <c r="B45" s="132" t="s">
        <v>161</v>
      </c>
      <c r="D45" s="19" t="s">
        <v>145</v>
      </c>
      <c r="E45" s="19" t="s">
        <v>146</v>
      </c>
      <c r="F45" s="19" t="s">
        <v>149</v>
      </c>
      <c r="J45" s="17" t="s">
        <v>147</v>
      </c>
      <c r="K45" s="147"/>
      <c r="L45" s="148"/>
    </row>
    <row r="46" spans="2:14" x14ac:dyDescent="0.2">
      <c r="D46" s="151" t="s">
        <v>14</v>
      </c>
      <c r="E46" s="48">
        <f>HLOOKUP(D46,$D$8:$H$9,2,0)*-1</f>
        <v>0</v>
      </c>
      <c r="F46" s="48">
        <f>N38</f>
        <v>8.5000000000000071</v>
      </c>
      <c r="J46" s="49">
        <f>J38</f>
        <v>1</v>
      </c>
      <c r="K46" s="30">
        <f t="shared" ref="K46:L46" si="12">K38</f>
        <v>1.4285714285714288</v>
      </c>
      <c r="L46" s="31">
        <f t="shared" si="12"/>
        <v>-3.9285714285714288</v>
      </c>
    </row>
    <row r="47" spans="2:14" x14ac:dyDescent="0.2">
      <c r="D47" s="151" t="s">
        <v>13</v>
      </c>
      <c r="E47" s="48">
        <f t="shared" ref="E47:E48" si="13">HLOOKUP(D47,$D$8:$H$9,2,0)*-1</f>
        <v>60</v>
      </c>
      <c r="F47" s="48">
        <f t="shared" ref="F47:F48" si="14">N39</f>
        <v>20.000000000000004</v>
      </c>
      <c r="J47" s="49">
        <f t="shared" ref="J47:L47" si="15">J39</f>
        <v>0</v>
      </c>
      <c r="K47" s="30">
        <f t="shared" si="15"/>
        <v>2.8571428571428568</v>
      </c>
      <c r="L47" s="31">
        <f t="shared" si="15"/>
        <v>-2.8571428571428568</v>
      </c>
    </row>
    <row r="48" spans="2:14" x14ac:dyDescent="0.2">
      <c r="C48" s="55"/>
      <c r="D48" s="156" t="s">
        <v>12</v>
      </c>
      <c r="E48" s="51">
        <f t="shared" si="13"/>
        <v>12</v>
      </c>
      <c r="F48" s="51">
        <f t="shared" si="14"/>
        <v>69.999999999999972</v>
      </c>
      <c r="J48" s="50">
        <f t="shared" ref="J48:L48" si="16">J40</f>
        <v>0</v>
      </c>
      <c r="K48" s="32">
        <f t="shared" si="16"/>
        <v>-11.428571428571427</v>
      </c>
      <c r="L48" s="33">
        <f t="shared" si="16"/>
        <v>21.428571428571427</v>
      </c>
    </row>
    <row r="50" spans="3:13" x14ac:dyDescent="0.2">
      <c r="J50" s="19" t="s">
        <v>150</v>
      </c>
      <c r="K50" s="4">
        <f t="array" ref="K50:M50">MMULT(TRANSPOSE(E46:E48),J46:L48)</f>
        <v>0</v>
      </c>
      <c r="L50" s="4">
        <v>34.285714285714306</v>
      </c>
      <c r="M50" s="130">
        <v>85.714285714285694</v>
      </c>
    </row>
    <row r="52" spans="3:13" x14ac:dyDescent="0.2">
      <c r="D52" s="17" t="s">
        <v>151</v>
      </c>
      <c r="E52" s="17" t="s">
        <v>152</v>
      </c>
      <c r="F52" s="149" t="s">
        <v>153</v>
      </c>
      <c r="G52" s="153" t="s">
        <v>154</v>
      </c>
    </row>
    <row r="53" spans="3:13" x14ac:dyDescent="0.2">
      <c r="C53" s="55"/>
      <c r="D53" s="140" t="s">
        <v>15</v>
      </c>
      <c r="E53" s="49">
        <f>MMULT($K$50:$M$50,$G$10:$G$12)</f>
        <v>34.285714285714306</v>
      </c>
      <c r="F53" s="48">
        <f>HLOOKUP(D53,$D$8:$H$9,2,0)*-1</f>
        <v>0</v>
      </c>
      <c r="G53" s="31">
        <f>-(F53-E53)</f>
        <v>34.285714285714306</v>
      </c>
    </row>
    <row r="54" spans="3:13" x14ac:dyDescent="0.2">
      <c r="D54" s="150" t="s">
        <v>16</v>
      </c>
      <c r="E54" s="50">
        <f>MMULT($K$50:$M$50,$H$10:$H$12)</f>
        <v>85.714285714285694</v>
      </c>
      <c r="F54" s="51">
        <f t="shared" ref="F54" si="17">HLOOKUP(D54,$D$8:$H$9,2,0)*-1</f>
        <v>0</v>
      </c>
      <c r="G54" s="33">
        <f>-(F54-E54)</f>
        <v>85.714285714285694</v>
      </c>
    </row>
    <row r="57" spans="3:13" x14ac:dyDescent="0.2">
      <c r="D57" t="s">
        <v>162</v>
      </c>
    </row>
    <row r="58" spans="3:13" x14ac:dyDescent="0.2">
      <c r="D58" t="s">
        <v>163</v>
      </c>
    </row>
    <row r="61" spans="3:13" x14ac:dyDescent="0.2">
      <c r="D61" s="2" t="s">
        <v>159</v>
      </c>
      <c r="E61">
        <f>SUMPRODUCT(E46:E48,F46:F48)</f>
        <v>2040</v>
      </c>
    </row>
    <row r="62" spans="3:13" x14ac:dyDescent="0.2">
      <c r="D62" s="2" t="s">
        <v>12</v>
      </c>
      <c r="E62">
        <f>VLOOKUP(D62,$D$46:$F$48,3,0)</f>
        <v>69.999999999999972</v>
      </c>
    </row>
    <row r="63" spans="3:13" x14ac:dyDescent="0.2">
      <c r="D63" s="2" t="s">
        <v>13</v>
      </c>
      <c r="E63">
        <f>VLOOKUP(D63,$D$46:$F$48,3,0)</f>
        <v>20.000000000000004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DCEF-73E9-7D41-AD97-A5EC2E314134}">
  <dimension ref="A1:L110"/>
  <sheetViews>
    <sheetView topLeftCell="A77" workbookViewId="0">
      <selection activeCell="E77" sqref="E77"/>
    </sheetView>
  </sheetViews>
  <sheetFormatPr baseColWidth="10" defaultRowHeight="16" x14ac:dyDescent="0.2"/>
  <cols>
    <col min="1" max="1" width="34" bestFit="1" customWidth="1"/>
  </cols>
  <sheetData>
    <row r="1" spans="1:11" x14ac:dyDescent="0.2">
      <c r="A1" s="1" t="s">
        <v>166</v>
      </c>
    </row>
    <row r="2" spans="1:11" x14ac:dyDescent="0.2">
      <c r="A2" t="s">
        <v>164</v>
      </c>
    </row>
    <row r="3" spans="1:11" x14ac:dyDescent="0.2">
      <c r="A3" t="s">
        <v>173</v>
      </c>
    </row>
    <row r="4" spans="1:11" x14ac:dyDescent="0.2">
      <c r="A4" t="s">
        <v>165</v>
      </c>
    </row>
    <row r="7" spans="1:11" x14ac:dyDescent="0.2">
      <c r="A7" s="1" t="s">
        <v>87</v>
      </c>
      <c r="D7" s="128" t="s">
        <v>12</v>
      </c>
      <c r="E7" s="129" t="s">
        <v>13</v>
      </c>
      <c r="F7" s="129" t="s">
        <v>14</v>
      </c>
      <c r="G7" s="129" t="s">
        <v>15</v>
      </c>
      <c r="H7" s="131" t="s">
        <v>20</v>
      </c>
    </row>
    <row r="8" spans="1:11" x14ac:dyDescent="0.2">
      <c r="A8" s="1" t="s">
        <v>167</v>
      </c>
      <c r="D8" s="3">
        <v>0.56000000000000005</v>
      </c>
      <c r="E8" s="4">
        <v>0.46</v>
      </c>
      <c r="F8" s="4">
        <v>0</v>
      </c>
      <c r="G8" s="4">
        <v>0</v>
      </c>
      <c r="H8" s="5">
        <v>0</v>
      </c>
    </row>
    <row r="9" spans="1:11" x14ac:dyDescent="0.2">
      <c r="A9" t="s">
        <v>168</v>
      </c>
      <c r="D9" s="10">
        <v>0.2</v>
      </c>
      <c r="E9" s="11">
        <v>0.4</v>
      </c>
      <c r="F9" s="11">
        <v>-1</v>
      </c>
      <c r="G9" s="11">
        <v>0</v>
      </c>
      <c r="H9" s="9">
        <v>0.3</v>
      </c>
    </row>
    <row r="10" spans="1:11" x14ac:dyDescent="0.2">
      <c r="A10" t="s">
        <v>174</v>
      </c>
      <c r="D10" s="10">
        <v>0.6</v>
      </c>
      <c r="E10" s="11">
        <v>0.4</v>
      </c>
      <c r="F10" s="11">
        <v>0</v>
      </c>
      <c r="G10" s="11">
        <v>-1</v>
      </c>
      <c r="H10" s="9">
        <v>0.5</v>
      </c>
    </row>
    <row r="11" spans="1:11" x14ac:dyDescent="0.2">
      <c r="A11" t="s">
        <v>165</v>
      </c>
      <c r="D11" s="13">
        <v>1</v>
      </c>
      <c r="E11" s="14">
        <v>1</v>
      </c>
      <c r="F11" s="14">
        <v>0</v>
      </c>
      <c r="G11" s="14">
        <v>0</v>
      </c>
      <c r="H11" s="16">
        <v>1</v>
      </c>
    </row>
    <row r="14" spans="1:11" x14ac:dyDescent="0.2">
      <c r="A14" s="1" t="s">
        <v>133</v>
      </c>
      <c r="D14" s="17" t="s">
        <v>12</v>
      </c>
      <c r="E14" s="18" t="s">
        <v>13</v>
      </c>
      <c r="F14" s="18" t="s">
        <v>14</v>
      </c>
      <c r="G14" s="18" t="s">
        <v>15</v>
      </c>
      <c r="H14" s="18" t="s">
        <v>16</v>
      </c>
      <c r="I14" s="18" t="s">
        <v>17</v>
      </c>
      <c r="J14" s="18" t="s">
        <v>18</v>
      </c>
      <c r="K14" s="19" t="s">
        <v>30</v>
      </c>
    </row>
    <row r="15" spans="1:11" x14ac:dyDescent="0.2">
      <c r="A15" t="s">
        <v>171</v>
      </c>
      <c r="D15" s="6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1</v>
      </c>
      <c r="K15" s="94">
        <v>0</v>
      </c>
    </row>
    <row r="16" spans="1:11" x14ac:dyDescent="0.2">
      <c r="A16" s="1" t="s">
        <v>167</v>
      </c>
      <c r="D16" s="3">
        <v>0.56000000000000005</v>
      </c>
      <c r="E16" s="4">
        <v>0.46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5">
        <v>0</v>
      </c>
    </row>
    <row r="17" spans="1:12" x14ac:dyDescent="0.2">
      <c r="A17" t="s">
        <v>169</v>
      </c>
      <c r="D17" s="10">
        <v>0.2</v>
      </c>
      <c r="E17" s="11">
        <v>0.4</v>
      </c>
      <c r="F17" s="11">
        <v>-1</v>
      </c>
      <c r="G17" s="11">
        <v>0</v>
      </c>
      <c r="H17" s="11">
        <v>1</v>
      </c>
      <c r="I17" s="11">
        <v>0</v>
      </c>
      <c r="J17" s="11">
        <v>0</v>
      </c>
      <c r="K17" s="9">
        <v>0.3</v>
      </c>
    </row>
    <row r="18" spans="1:12" x14ac:dyDescent="0.2">
      <c r="A18" t="s">
        <v>175</v>
      </c>
      <c r="D18" s="10">
        <v>0.6</v>
      </c>
      <c r="E18" s="11">
        <v>0.4</v>
      </c>
      <c r="F18" s="11">
        <v>0</v>
      </c>
      <c r="G18" s="11">
        <v>-1</v>
      </c>
      <c r="H18" s="11">
        <v>0</v>
      </c>
      <c r="I18" s="11">
        <v>1</v>
      </c>
      <c r="J18" s="11">
        <v>0</v>
      </c>
      <c r="K18" s="9">
        <v>0.5</v>
      </c>
    </row>
    <row r="19" spans="1:12" x14ac:dyDescent="0.2">
      <c r="A19" t="s">
        <v>170</v>
      </c>
      <c r="D19" s="13">
        <v>1</v>
      </c>
      <c r="E19" s="14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6">
        <v>1</v>
      </c>
    </row>
    <row r="21" spans="1:12" x14ac:dyDescent="0.2">
      <c r="D21" s="1" t="s">
        <v>136</v>
      </c>
    </row>
    <row r="22" spans="1:12" x14ac:dyDescent="0.2">
      <c r="D22" s="17" t="s">
        <v>12</v>
      </c>
      <c r="E22" s="18" t="s">
        <v>13</v>
      </c>
      <c r="F22" s="18" t="s">
        <v>14</v>
      </c>
      <c r="G22" s="18" t="s">
        <v>15</v>
      </c>
      <c r="H22" s="18" t="s">
        <v>16</v>
      </c>
      <c r="I22" s="18" t="s">
        <v>17</v>
      </c>
      <c r="J22" s="18" t="s">
        <v>18</v>
      </c>
      <c r="K22" s="19" t="s">
        <v>30</v>
      </c>
    </row>
    <row r="23" spans="1:12" x14ac:dyDescent="0.2">
      <c r="D23" s="6">
        <f>D15-D17</f>
        <v>-0.2</v>
      </c>
      <c r="E23" s="7">
        <f t="shared" ref="E23:K23" si="0">E15-E17</f>
        <v>-0.4</v>
      </c>
      <c r="F23" s="7">
        <f t="shared" si="0"/>
        <v>1</v>
      </c>
      <c r="G23" s="7">
        <f t="shared" si="0"/>
        <v>0</v>
      </c>
      <c r="H23" s="7">
        <f t="shared" si="0"/>
        <v>0</v>
      </c>
      <c r="I23" s="7">
        <f t="shared" si="0"/>
        <v>1</v>
      </c>
      <c r="J23" s="7">
        <f t="shared" si="0"/>
        <v>1</v>
      </c>
      <c r="K23" s="94">
        <f t="shared" si="0"/>
        <v>-0.3</v>
      </c>
      <c r="L23" t="s">
        <v>134</v>
      </c>
    </row>
    <row r="24" spans="1:12" x14ac:dyDescent="0.2">
      <c r="D24" s="3">
        <v>0.56000000000000005</v>
      </c>
      <c r="E24" s="4">
        <v>0.46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5">
        <v>0</v>
      </c>
    </row>
    <row r="25" spans="1:12" x14ac:dyDescent="0.2">
      <c r="D25" s="10">
        <v>0.2</v>
      </c>
      <c r="E25" s="11">
        <v>0.4</v>
      </c>
      <c r="F25" s="11">
        <v>-1</v>
      </c>
      <c r="G25" s="11">
        <v>0</v>
      </c>
      <c r="H25" s="11">
        <v>1</v>
      </c>
      <c r="I25" s="11">
        <v>0</v>
      </c>
      <c r="J25" s="11">
        <v>0</v>
      </c>
      <c r="K25" s="9">
        <v>0.3</v>
      </c>
    </row>
    <row r="26" spans="1:12" x14ac:dyDescent="0.2">
      <c r="D26" s="10">
        <v>0.6</v>
      </c>
      <c r="E26" s="11">
        <v>0.4</v>
      </c>
      <c r="F26" s="11">
        <v>0</v>
      </c>
      <c r="G26" s="11">
        <v>-1</v>
      </c>
      <c r="H26" s="11">
        <v>0</v>
      </c>
      <c r="I26" s="11">
        <v>1</v>
      </c>
      <c r="J26" s="11">
        <v>0</v>
      </c>
      <c r="K26" s="9">
        <v>0.5</v>
      </c>
    </row>
    <row r="27" spans="1:12" x14ac:dyDescent="0.2">
      <c r="D27" s="13">
        <v>1</v>
      </c>
      <c r="E27" s="14">
        <v>1</v>
      </c>
      <c r="F27" s="14">
        <v>0</v>
      </c>
      <c r="G27" s="14">
        <v>0</v>
      </c>
      <c r="H27" s="14">
        <v>0</v>
      </c>
      <c r="I27" s="14">
        <v>0</v>
      </c>
      <c r="J27" s="14">
        <v>1</v>
      </c>
      <c r="K27" s="16">
        <v>1</v>
      </c>
    </row>
    <row r="30" spans="1:12" x14ac:dyDescent="0.2">
      <c r="D30" s="17" t="s">
        <v>12</v>
      </c>
      <c r="E30" s="18" t="s">
        <v>13</v>
      </c>
      <c r="F30" s="18" t="s">
        <v>14</v>
      </c>
      <c r="G30" s="18" t="s">
        <v>15</v>
      </c>
      <c r="H30" s="18" t="s">
        <v>16</v>
      </c>
      <c r="I30" s="18" t="s">
        <v>17</v>
      </c>
      <c r="J30" s="18" t="s">
        <v>18</v>
      </c>
      <c r="K30" s="19" t="s">
        <v>30</v>
      </c>
    </row>
    <row r="31" spans="1:12" x14ac:dyDescent="0.2">
      <c r="D31" s="6">
        <f>D23-D26</f>
        <v>-0.8</v>
      </c>
      <c r="E31" s="7">
        <f t="shared" ref="E31:K31" si="1">E23-E26</f>
        <v>-0.8</v>
      </c>
      <c r="F31" s="7">
        <f t="shared" si="1"/>
        <v>1</v>
      </c>
      <c r="G31" s="7">
        <f t="shared" si="1"/>
        <v>1</v>
      </c>
      <c r="H31" s="7">
        <f t="shared" si="1"/>
        <v>0</v>
      </c>
      <c r="I31" s="7">
        <f t="shared" si="1"/>
        <v>0</v>
      </c>
      <c r="J31" s="7">
        <f t="shared" si="1"/>
        <v>1</v>
      </c>
      <c r="K31" s="94">
        <f t="shared" si="1"/>
        <v>-0.8</v>
      </c>
      <c r="L31" t="s">
        <v>71</v>
      </c>
    </row>
    <row r="32" spans="1:12" x14ac:dyDescent="0.2">
      <c r="D32" s="3">
        <v>0.56000000000000005</v>
      </c>
      <c r="E32" s="4">
        <v>0.46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5">
        <v>0</v>
      </c>
    </row>
    <row r="33" spans="4:12" x14ac:dyDescent="0.2">
      <c r="D33" s="10">
        <v>0.2</v>
      </c>
      <c r="E33" s="11">
        <v>0.4</v>
      </c>
      <c r="F33" s="11">
        <v>-1</v>
      </c>
      <c r="G33" s="11">
        <v>0</v>
      </c>
      <c r="H33" s="11">
        <v>1</v>
      </c>
      <c r="I33" s="11">
        <v>0</v>
      </c>
      <c r="J33" s="11">
        <v>0</v>
      </c>
      <c r="K33" s="9">
        <v>0.3</v>
      </c>
    </row>
    <row r="34" spans="4:12" x14ac:dyDescent="0.2">
      <c r="D34" s="10">
        <v>0.6</v>
      </c>
      <c r="E34" s="11">
        <v>0.4</v>
      </c>
      <c r="F34" s="11">
        <v>0</v>
      </c>
      <c r="G34" s="11">
        <v>-1</v>
      </c>
      <c r="H34" s="11">
        <v>0</v>
      </c>
      <c r="I34" s="11">
        <v>1</v>
      </c>
      <c r="J34" s="11">
        <v>0</v>
      </c>
      <c r="K34" s="9">
        <v>0.5</v>
      </c>
    </row>
    <row r="35" spans="4:12" x14ac:dyDescent="0.2">
      <c r="D35" s="13">
        <v>1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1</v>
      </c>
      <c r="K35" s="16">
        <v>1</v>
      </c>
    </row>
    <row r="38" spans="4:12" x14ac:dyDescent="0.2">
      <c r="D38" s="17" t="s">
        <v>12</v>
      </c>
      <c r="E38" s="18" t="s">
        <v>13</v>
      </c>
      <c r="F38" s="18" t="s">
        <v>14</v>
      </c>
      <c r="G38" s="18" t="s">
        <v>15</v>
      </c>
      <c r="H38" s="18" t="s">
        <v>16</v>
      </c>
      <c r="I38" s="18" t="s">
        <v>17</v>
      </c>
      <c r="J38" s="18" t="s">
        <v>18</v>
      </c>
      <c r="K38" s="19" t="s">
        <v>30</v>
      </c>
    </row>
    <row r="39" spans="4:12" x14ac:dyDescent="0.2">
      <c r="D39" s="6">
        <f>D31-D35</f>
        <v>-1.8</v>
      </c>
      <c r="E39" s="7">
        <f t="shared" ref="E39:K39" si="2">E31-E35</f>
        <v>-1.8</v>
      </c>
      <c r="F39" s="7">
        <f t="shared" si="2"/>
        <v>1</v>
      </c>
      <c r="G39" s="7">
        <f t="shared" si="2"/>
        <v>1</v>
      </c>
      <c r="H39" s="7">
        <f t="shared" si="2"/>
        <v>0</v>
      </c>
      <c r="I39" s="7">
        <f t="shared" si="2"/>
        <v>0</v>
      </c>
      <c r="J39" s="7">
        <f t="shared" si="2"/>
        <v>0</v>
      </c>
      <c r="K39" s="94">
        <f t="shared" si="2"/>
        <v>-1.8</v>
      </c>
      <c r="L39" t="s">
        <v>32</v>
      </c>
    </row>
    <row r="40" spans="4:12" x14ac:dyDescent="0.2">
      <c r="D40" s="3">
        <v>0.56000000000000005</v>
      </c>
      <c r="E40" s="4">
        <v>0.46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5">
        <v>0</v>
      </c>
    </row>
    <row r="41" spans="4:12" x14ac:dyDescent="0.2">
      <c r="D41" s="10">
        <v>0.2</v>
      </c>
      <c r="E41" s="11">
        <v>0.4</v>
      </c>
      <c r="F41" s="11">
        <v>-1</v>
      </c>
      <c r="G41" s="11">
        <v>0</v>
      </c>
      <c r="H41" s="11">
        <v>1</v>
      </c>
      <c r="I41" s="11">
        <v>0</v>
      </c>
      <c r="J41" s="11">
        <v>0</v>
      </c>
      <c r="K41" s="9">
        <v>0.3</v>
      </c>
    </row>
    <row r="42" spans="4:12" x14ac:dyDescent="0.2">
      <c r="D42" s="10">
        <v>0.6</v>
      </c>
      <c r="E42" s="11">
        <v>0.4</v>
      </c>
      <c r="F42" s="11">
        <v>0</v>
      </c>
      <c r="G42" s="11">
        <v>-1</v>
      </c>
      <c r="H42" s="11">
        <v>0</v>
      </c>
      <c r="I42" s="11">
        <v>1</v>
      </c>
      <c r="J42" s="11">
        <v>0</v>
      </c>
      <c r="K42" s="9">
        <v>0.5</v>
      </c>
    </row>
    <row r="43" spans="4:12" x14ac:dyDescent="0.2">
      <c r="D43" s="13">
        <v>1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1</v>
      </c>
      <c r="K43" s="16">
        <v>1</v>
      </c>
    </row>
    <row r="45" spans="4:12" x14ac:dyDescent="0.2">
      <c r="D45" s="55" t="s">
        <v>38</v>
      </c>
      <c r="I45" s="55" t="s">
        <v>39</v>
      </c>
      <c r="J45" s="55"/>
    </row>
    <row r="46" spans="4:12" x14ac:dyDescent="0.2">
      <c r="D46" s="17" t="s">
        <v>12</v>
      </c>
      <c r="E46" s="18" t="s">
        <v>13</v>
      </c>
      <c r="F46" s="18" t="s">
        <v>14</v>
      </c>
      <c r="G46" s="18" t="s">
        <v>15</v>
      </c>
      <c r="H46" s="18" t="s">
        <v>16</v>
      </c>
      <c r="I46" s="18" t="s">
        <v>17</v>
      </c>
      <c r="J46" s="18" t="s">
        <v>18</v>
      </c>
      <c r="K46" s="19" t="s">
        <v>30</v>
      </c>
    </row>
    <row r="47" spans="4:12" x14ac:dyDescent="0.2">
      <c r="D47" s="63">
        <v>-1.8</v>
      </c>
      <c r="E47" s="7">
        <v>-1.8</v>
      </c>
      <c r="F47" s="7">
        <v>1</v>
      </c>
      <c r="G47" s="7">
        <v>1</v>
      </c>
      <c r="H47" s="7">
        <v>0</v>
      </c>
      <c r="I47" s="7">
        <v>0</v>
      </c>
      <c r="J47" s="7">
        <v>0</v>
      </c>
      <c r="K47" s="94">
        <v>-1.8</v>
      </c>
    </row>
    <row r="48" spans="4:12" x14ac:dyDescent="0.2">
      <c r="D48" s="37">
        <v>0.56000000000000005</v>
      </c>
      <c r="E48" s="4">
        <v>0.46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5">
        <v>0</v>
      </c>
      <c r="L48" s="1" t="s">
        <v>172</v>
      </c>
    </row>
    <row r="49" spans="3:12" x14ac:dyDescent="0.2">
      <c r="D49" s="53">
        <v>0.2</v>
      </c>
      <c r="E49" s="11">
        <v>0.4</v>
      </c>
      <c r="F49" s="11">
        <v>-1</v>
      </c>
      <c r="G49" s="11">
        <v>0</v>
      </c>
      <c r="H49" s="11">
        <v>1</v>
      </c>
      <c r="I49" s="11">
        <v>0</v>
      </c>
      <c r="J49" s="11">
        <v>0</v>
      </c>
      <c r="K49" s="9">
        <v>0.3</v>
      </c>
      <c r="L49">
        <f>K49/D49</f>
        <v>1.4999999999999998</v>
      </c>
    </row>
    <row r="50" spans="3:12" x14ac:dyDescent="0.2">
      <c r="D50" s="53">
        <v>0.6</v>
      </c>
      <c r="E50" s="35">
        <v>0.4</v>
      </c>
      <c r="F50" s="35">
        <v>0</v>
      </c>
      <c r="G50" s="35">
        <v>-1</v>
      </c>
      <c r="H50" s="35">
        <v>0</v>
      </c>
      <c r="I50" s="35">
        <v>1</v>
      </c>
      <c r="J50" s="35">
        <v>0</v>
      </c>
      <c r="K50" s="54">
        <v>0.5</v>
      </c>
      <c r="L50">
        <f>K50/D50</f>
        <v>0.83333333333333337</v>
      </c>
    </row>
    <row r="51" spans="3:12" x14ac:dyDescent="0.2">
      <c r="D51" s="56">
        <v>1</v>
      </c>
      <c r="E51" s="32">
        <v>1</v>
      </c>
      <c r="F51" s="32">
        <v>0</v>
      </c>
      <c r="G51" s="32">
        <v>0</v>
      </c>
      <c r="H51" s="32">
        <v>0</v>
      </c>
      <c r="I51" s="32">
        <v>0</v>
      </c>
      <c r="J51" s="32">
        <v>1</v>
      </c>
      <c r="K51" s="51">
        <v>1</v>
      </c>
      <c r="L51">
        <f>K51/D51</f>
        <v>1</v>
      </c>
    </row>
    <row r="54" spans="3:12" x14ac:dyDescent="0.2">
      <c r="D54" s="17" t="s">
        <v>12</v>
      </c>
      <c r="E54" s="18" t="s">
        <v>13</v>
      </c>
      <c r="F54" s="18" t="s">
        <v>14</v>
      </c>
      <c r="G54" s="18" t="s">
        <v>15</v>
      </c>
      <c r="H54" s="18" t="s">
        <v>16</v>
      </c>
      <c r="I54" s="18" t="s">
        <v>17</v>
      </c>
      <c r="J54" s="18" t="s">
        <v>18</v>
      </c>
      <c r="K54" s="19" t="s">
        <v>30</v>
      </c>
    </row>
    <row r="55" spans="3:12" x14ac:dyDescent="0.2">
      <c r="C55" s="63">
        <v>-1.8</v>
      </c>
      <c r="D55" s="47">
        <f t="shared" ref="D55:K55" si="3">D47-$C55*D$58</f>
        <v>0</v>
      </c>
      <c r="E55" s="7">
        <f t="shared" si="3"/>
        <v>-0.59999999999999987</v>
      </c>
      <c r="F55" s="7">
        <f t="shared" si="3"/>
        <v>1</v>
      </c>
      <c r="G55" s="7">
        <f t="shared" si="3"/>
        <v>-2</v>
      </c>
      <c r="H55" s="7">
        <f t="shared" si="3"/>
        <v>0</v>
      </c>
      <c r="I55" s="7">
        <f t="shared" si="3"/>
        <v>3</v>
      </c>
      <c r="J55" s="7">
        <f t="shared" si="3"/>
        <v>0</v>
      </c>
      <c r="K55" s="94">
        <f t="shared" si="3"/>
        <v>-0.30000000000000004</v>
      </c>
    </row>
    <row r="56" spans="3:12" x14ac:dyDescent="0.2">
      <c r="C56" s="37">
        <v>0.56000000000000005</v>
      </c>
      <c r="D56" s="39">
        <f t="shared" ref="D56:K56" si="4">D48-$C56*D$58</f>
        <v>0</v>
      </c>
      <c r="E56" s="4">
        <f t="shared" si="4"/>
        <v>8.6666666666666614E-2</v>
      </c>
      <c r="F56" s="4">
        <f t="shared" si="4"/>
        <v>0</v>
      </c>
      <c r="G56" s="4">
        <f t="shared" si="4"/>
        <v>0.93333333333333346</v>
      </c>
      <c r="H56" s="4">
        <f t="shared" si="4"/>
        <v>0</v>
      </c>
      <c r="I56" s="4">
        <f t="shared" si="4"/>
        <v>-0.93333333333333346</v>
      </c>
      <c r="J56" s="4">
        <f t="shared" si="4"/>
        <v>0</v>
      </c>
      <c r="K56" s="5">
        <f t="shared" si="4"/>
        <v>-0.46666666666666673</v>
      </c>
    </row>
    <row r="57" spans="3:12" x14ac:dyDescent="0.2">
      <c r="C57" s="53">
        <v>0.2</v>
      </c>
      <c r="D57" s="49">
        <f t="shared" ref="D57:K57" si="5">D49-$C57*D$58</f>
        <v>0</v>
      </c>
      <c r="E57" s="11">
        <f t="shared" si="5"/>
        <v>0.26666666666666666</v>
      </c>
      <c r="F57" s="11">
        <f t="shared" si="5"/>
        <v>-1</v>
      </c>
      <c r="G57" s="11">
        <f t="shared" si="5"/>
        <v>0.33333333333333337</v>
      </c>
      <c r="H57" s="11">
        <f t="shared" si="5"/>
        <v>1</v>
      </c>
      <c r="I57" s="11">
        <f t="shared" si="5"/>
        <v>-0.33333333333333337</v>
      </c>
      <c r="J57" s="11">
        <f t="shared" si="5"/>
        <v>0</v>
      </c>
      <c r="K57" s="9">
        <f t="shared" si="5"/>
        <v>0.1333333333333333</v>
      </c>
    </row>
    <row r="58" spans="3:12" x14ac:dyDescent="0.2">
      <c r="C58" s="53">
        <v>0.6</v>
      </c>
      <c r="D58" s="53">
        <f>D50/$C58</f>
        <v>1</v>
      </c>
      <c r="E58" s="35">
        <f t="shared" ref="E58:K58" si="6">E50/$C58</f>
        <v>0.66666666666666674</v>
      </c>
      <c r="F58" s="35">
        <f t="shared" si="6"/>
        <v>0</v>
      </c>
      <c r="G58" s="35">
        <f t="shared" si="6"/>
        <v>-1.6666666666666667</v>
      </c>
      <c r="H58" s="35">
        <f t="shared" si="6"/>
        <v>0</v>
      </c>
      <c r="I58" s="35">
        <f t="shared" si="6"/>
        <v>1.6666666666666667</v>
      </c>
      <c r="J58" s="35">
        <f t="shared" si="6"/>
        <v>0</v>
      </c>
      <c r="K58" s="54">
        <f t="shared" si="6"/>
        <v>0.83333333333333337</v>
      </c>
    </row>
    <row r="59" spans="3:12" x14ac:dyDescent="0.2">
      <c r="C59" s="56">
        <v>1</v>
      </c>
      <c r="D59" s="50">
        <f>D51-$C59*D$58</f>
        <v>0</v>
      </c>
      <c r="E59" s="32">
        <f t="shared" ref="E59:K59" si="7">E51-$C59*E$58</f>
        <v>0.33333333333333326</v>
      </c>
      <c r="F59" s="32">
        <f t="shared" si="7"/>
        <v>0</v>
      </c>
      <c r="G59" s="32">
        <f t="shared" si="7"/>
        <v>1.6666666666666667</v>
      </c>
      <c r="H59" s="32">
        <f t="shared" si="7"/>
        <v>0</v>
      </c>
      <c r="I59" s="32">
        <f t="shared" si="7"/>
        <v>-1.6666666666666667</v>
      </c>
      <c r="J59" s="32">
        <f t="shared" si="7"/>
        <v>1</v>
      </c>
      <c r="K59" s="51">
        <f t="shared" si="7"/>
        <v>0.16666666666666663</v>
      </c>
    </row>
    <row r="61" spans="3:12" x14ac:dyDescent="0.2">
      <c r="E61" s="55"/>
      <c r="G61" s="55" t="s">
        <v>38</v>
      </c>
      <c r="H61" s="55"/>
      <c r="J61" s="55" t="s">
        <v>39</v>
      </c>
    </row>
    <row r="62" spans="3:12" x14ac:dyDescent="0.2">
      <c r="D62" s="17" t="s">
        <v>12</v>
      </c>
      <c r="E62" s="18" t="s">
        <v>13</v>
      </c>
      <c r="F62" s="18" t="s">
        <v>14</v>
      </c>
      <c r="G62" s="18" t="s">
        <v>15</v>
      </c>
      <c r="H62" s="18" t="s">
        <v>16</v>
      </c>
      <c r="I62" s="18" t="s">
        <v>17</v>
      </c>
      <c r="J62" s="18" t="s">
        <v>18</v>
      </c>
      <c r="K62" s="19" t="s">
        <v>30</v>
      </c>
    </row>
    <row r="63" spans="3:12" x14ac:dyDescent="0.2">
      <c r="D63" s="47">
        <v>0</v>
      </c>
      <c r="E63" s="28">
        <v>-0.59999999999999987</v>
      </c>
      <c r="F63" s="28">
        <v>1</v>
      </c>
      <c r="G63" s="34">
        <v>-2</v>
      </c>
      <c r="H63" s="28">
        <v>0</v>
      </c>
      <c r="I63" s="28">
        <v>3</v>
      </c>
      <c r="J63" s="28">
        <v>0</v>
      </c>
      <c r="K63" s="95">
        <v>-0.30000000000000004</v>
      </c>
    </row>
    <row r="64" spans="3:12" x14ac:dyDescent="0.2">
      <c r="D64" s="39">
        <v>0</v>
      </c>
      <c r="E64" s="25">
        <v>8.6666666666666614E-2</v>
      </c>
      <c r="F64" s="25">
        <v>0</v>
      </c>
      <c r="G64" s="38">
        <v>0.93333333333333346</v>
      </c>
      <c r="H64" s="25">
        <v>0</v>
      </c>
      <c r="I64" s="25">
        <v>-0.93333333333333346</v>
      </c>
      <c r="J64" s="25">
        <v>0</v>
      </c>
      <c r="K64" s="40">
        <v>-0.46666666666666673</v>
      </c>
      <c r="L64" s="1" t="s">
        <v>172</v>
      </c>
    </row>
    <row r="65" spans="3:12" x14ac:dyDescent="0.2">
      <c r="D65" s="49">
        <v>0</v>
      </c>
      <c r="E65" s="30">
        <v>0.26666666666666666</v>
      </c>
      <c r="F65" s="30">
        <v>-1</v>
      </c>
      <c r="G65" s="35">
        <v>0.33333333333333337</v>
      </c>
      <c r="H65" s="30">
        <v>1</v>
      </c>
      <c r="I65" s="30">
        <v>-0.33333333333333337</v>
      </c>
      <c r="J65" s="30">
        <v>0</v>
      </c>
      <c r="K65" s="48">
        <v>0.1333333333333333</v>
      </c>
      <c r="L65">
        <f>K65/G65</f>
        <v>0.39999999999999986</v>
      </c>
    </row>
    <row r="66" spans="3:12" x14ac:dyDescent="0.2">
      <c r="D66" s="49">
        <v>1</v>
      </c>
      <c r="E66" s="30">
        <v>0.66666666666666674</v>
      </c>
      <c r="F66" s="30">
        <v>0</v>
      </c>
      <c r="G66" s="35">
        <v>-1.6666666666666667</v>
      </c>
      <c r="H66" s="30">
        <v>0</v>
      </c>
      <c r="I66" s="30">
        <v>1.6666666666666667</v>
      </c>
      <c r="J66" s="30">
        <v>0</v>
      </c>
      <c r="K66" s="48">
        <v>0.83333333333333337</v>
      </c>
      <c r="L66">
        <f>K66/G66</f>
        <v>-0.5</v>
      </c>
    </row>
    <row r="67" spans="3:12" x14ac:dyDescent="0.2">
      <c r="D67" s="56">
        <v>0</v>
      </c>
      <c r="E67" s="36">
        <v>0.33333333333333326</v>
      </c>
      <c r="F67" s="36">
        <v>0</v>
      </c>
      <c r="G67" s="36">
        <v>1.6666666666666667</v>
      </c>
      <c r="H67" s="36">
        <v>0</v>
      </c>
      <c r="I67" s="36">
        <v>-1.6666666666666667</v>
      </c>
      <c r="J67" s="36">
        <v>1</v>
      </c>
      <c r="K67" s="57">
        <v>0.16666666666666663</v>
      </c>
      <c r="L67">
        <f>K67/G67</f>
        <v>9.9999999999999978E-2</v>
      </c>
    </row>
    <row r="70" spans="3:12" x14ac:dyDescent="0.2">
      <c r="D70" s="17" t="s">
        <v>12</v>
      </c>
      <c r="E70" s="18" t="s">
        <v>13</v>
      </c>
      <c r="F70" s="18" t="s">
        <v>14</v>
      </c>
      <c r="G70" s="18" t="s">
        <v>15</v>
      </c>
      <c r="H70" s="18" t="s">
        <v>16</v>
      </c>
      <c r="I70" s="18" t="s">
        <v>17</v>
      </c>
      <c r="J70" s="18" t="s">
        <v>18</v>
      </c>
      <c r="K70" s="19" t="s">
        <v>30</v>
      </c>
    </row>
    <row r="71" spans="3:12" x14ac:dyDescent="0.2">
      <c r="C71" s="34">
        <v>-2</v>
      </c>
      <c r="D71" s="47">
        <f t="shared" ref="D71:K71" si="8">D63-$C71*D$75</f>
        <v>0</v>
      </c>
      <c r="E71" s="28">
        <f t="shared" si="8"/>
        <v>-0.19999999999999996</v>
      </c>
      <c r="F71" s="28">
        <f t="shared" si="8"/>
        <v>1</v>
      </c>
      <c r="G71" s="28">
        <f t="shared" si="8"/>
        <v>0</v>
      </c>
      <c r="H71" s="28">
        <f t="shared" si="8"/>
        <v>0</v>
      </c>
      <c r="I71" s="28">
        <f t="shared" si="8"/>
        <v>1</v>
      </c>
      <c r="J71" s="28">
        <f t="shared" si="8"/>
        <v>1.2</v>
      </c>
      <c r="K71" s="95">
        <f t="shared" si="8"/>
        <v>-0.10000000000000009</v>
      </c>
    </row>
    <row r="72" spans="3:12" x14ac:dyDescent="0.2">
      <c r="C72" s="38">
        <v>0.93333333333333346</v>
      </c>
      <c r="D72" s="39">
        <f t="shared" ref="D72:K72" si="9">D64-$C72*D$75</f>
        <v>0</v>
      </c>
      <c r="E72" s="25">
        <f t="shared" si="9"/>
        <v>-0.10000000000000003</v>
      </c>
      <c r="F72" s="25">
        <f t="shared" si="9"/>
        <v>0</v>
      </c>
      <c r="G72" s="25">
        <f t="shared" si="9"/>
        <v>0</v>
      </c>
      <c r="H72" s="25">
        <f t="shared" si="9"/>
        <v>0</v>
      </c>
      <c r="I72" s="25">
        <f t="shared" si="9"/>
        <v>0</v>
      </c>
      <c r="J72" s="25">
        <f t="shared" si="9"/>
        <v>-0.56000000000000005</v>
      </c>
      <c r="K72" s="40">
        <f t="shared" si="9"/>
        <v>-0.56000000000000005</v>
      </c>
    </row>
    <row r="73" spans="3:12" x14ac:dyDescent="0.2">
      <c r="C73" s="35">
        <v>0.33333333333333337</v>
      </c>
      <c r="D73" s="49">
        <f t="shared" ref="D73:K73" si="10">D65-$C73*D$75</f>
        <v>0</v>
      </c>
      <c r="E73" s="30">
        <f t="shared" si="10"/>
        <v>0.2</v>
      </c>
      <c r="F73" s="30">
        <f t="shared" si="10"/>
        <v>-1</v>
      </c>
      <c r="G73" s="30">
        <f t="shared" si="10"/>
        <v>0</v>
      </c>
      <c r="H73" s="30">
        <f t="shared" si="10"/>
        <v>1</v>
      </c>
      <c r="I73" s="30">
        <f t="shared" si="10"/>
        <v>0</v>
      </c>
      <c r="J73" s="30">
        <f t="shared" si="10"/>
        <v>-0.2</v>
      </c>
      <c r="K73" s="48">
        <f t="shared" si="10"/>
        <v>9.9999999999999978E-2</v>
      </c>
    </row>
    <row r="74" spans="3:12" x14ac:dyDescent="0.2">
      <c r="C74" s="35">
        <v>-1.6666666666666667</v>
      </c>
      <c r="D74" s="49">
        <f>D66-$C74*D$75</f>
        <v>1</v>
      </c>
      <c r="E74" s="30">
        <f t="shared" ref="E74:K74" si="11">E66-$C74*E$75</f>
        <v>1</v>
      </c>
      <c r="F74" s="30">
        <f t="shared" si="11"/>
        <v>0</v>
      </c>
      <c r="G74" s="30">
        <f t="shared" si="11"/>
        <v>0</v>
      </c>
      <c r="H74" s="30">
        <f t="shared" si="11"/>
        <v>0</v>
      </c>
      <c r="I74" s="30">
        <f t="shared" si="11"/>
        <v>0</v>
      </c>
      <c r="J74" s="30">
        <f t="shared" si="11"/>
        <v>1</v>
      </c>
      <c r="K74" s="48">
        <f t="shared" si="11"/>
        <v>1</v>
      </c>
    </row>
    <row r="75" spans="3:12" x14ac:dyDescent="0.2">
      <c r="C75" s="36">
        <v>1.6666666666666667</v>
      </c>
      <c r="D75" s="56">
        <f>D67/$C75</f>
        <v>0</v>
      </c>
      <c r="E75" s="36">
        <f t="shared" ref="E75:K75" si="12">E67/$C75</f>
        <v>0.19999999999999996</v>
      </c>
      <c r="F75" s="36">
        <f t="shared" si="12"/>
        <v>0</v>
      </c>
      <c r="G75" s="36">
        <f t="shared" si="12"/>
        <v>1</v>
      </c>
      <c r="H75" s="36">
        <f t="shared" si="12"/>
        <v>0</v>
      </c>
      <c r="I75" s="36">
        <f t="shared" si="12"/>
        <v>-1</v>
      </c>
      <c r="J75" s="36">
        <f t="shared" si="12"/>
        <v>0.6</v>
      </c>
      <c r="K75" s="57">
        <f t="shared" si="12"/>
        <v>9.9999999999999978E-2</v>
      </c>
    </row>
    <row r="77" spans="3:12" x14ac:dyDescent="0.2">
      <c r="E77" s="55" t="s">
        <v>38</v>
      </c>
      <c r="F77" s="55"/>
      <c r="H77" s="55" t="s">
        <v>39</v>
      </c>
    </row>
    <row r="78" spans="3:12" x14ac:dyDescent="0.2">
      <c r="D78" s="17" t="s">
        <v>12</v>
      </c>
      <c r="E78" s="18" t="s">
        <v>13</v>
      </c>
      <c r="F78" s="18" t="s">
        <v>14</v>
      </c>
      <c r="G78" s="18" t="s">
        <v>15</v>
      </c>
      <c r="H78" s="18" t="s">
        <v>16</v>
      </c>
      <c r="I78" s="18" t="s">
        <v>17</v>
      </c>
      <c r="J78" s="18" t="s">
        <v>18</v>
      </c>
      <c r="K78" s="19" t="s">
        <v>30</v>
      </c>
    </row>
    <row r="79" spans="3:12" x14ac:dyDescent="0.2">
      <c r="D79" s="47">
        <v>0</v>
      </c>
      <c r="E79" s="34">
        <v>-0.19999999999999996</v>
      </c>
      <c r="F79" s="28">
        <v>1</v>
      </c>
      <c r="G79" s="28">
        <v>0</v>
      </c>
      <c r="H79" s="28">
        <v>0</v>
      </c>
      <c r="I79" s="28">
        <v>1</v>
      </c>
      <c r="J79" s="28">
        <v>1.2</v>
      </c>
      <c r="K79" s="95">
        <v>-0.10000000000000009</v>
      </c>
    </row>
    <row r="80" spans="3:12" x14ac:dyDescent="0.2">
      <c r="D80" s="39">
        <v>0</v>
      </c>
      <c r="E80" s="38">
        <v>-0.10000000000000003</v>
      </c>
      <c r="F80" s="25">
        <v>0</v>
      </c>
      <c r="G80" s="25">
        <v>0</v>
      </c>
      <c r="H80" s="25">
        <v>0</v>
      </c>
      <c r="I80" s="25">
        <v>0</v>
      </c>
      <c r="J80" s="25">
        <v>-0.56000000000000005</v>
      </c>
      <c r="K80" s="40">
        <v>-0.56000000000000005</v>
      </c>
      <c r="L80" s="1" t="s">
        <v>172</v>
      </c>
    </row>
    <row r="81" spans="3:12" x14ac:dyDescent="0.2">
      <c r="D81" s="53">
        <v>0</v>
      </c>
      <c r="E81" s="35">
        <v>0.2</v>
      </c>
      <c r="F81" s="35">
        <v>-1</v>
      </c>
      <c r="G81" s="35">
        <v>0</v>
      </c>
      <c r="H81" s="35">
        <v>1</v>
      </c>
      <c r="I81" s="35">
        <v>0</v>
      </c>
      <c r="J81" s="35">
        <v>-0.2</v>
      </c>
      <c r="K81" s="54">
        <v>9.9999999999999978E-2</v>
      </c>
      <c r="L81">
        <f>K81/E81</f>
        <v>0.49999999999999989</v>
      </c>
    </row>
    <row r="82" spans="3:12" x14ac:dyDescent="0.2">
      <c r="D82" s="49">
        <v>1</v>
      </c>
      <c r="E82" s="35">
        <v>1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48">
        <v>1</v>
      </c>
      <c r="L82">
        <f>K82/E82</f>
        <v>1</v>
      </c>
    </row>
    <row r="83" spans="3:12" x14ac:dyDescent="0.2">
      <c r="D83" s="50">
        <v>0</v>
      </c>
      <c r="E83" s="36">
        <v>0.19999999999999996</v>
      </c>
      <c r="F83" s="32">
        <v>0</v>
      </c>
      <c r="G83" s="32">
        <v>1</v>
      </c>
      <c r="H83" s="32">
        <v>0</v>
      </c>
      <c r="I83" s="32">
        <v>-1</v>
      </c>
      <c r="J83" s="32">
        <v>0.6</v>
      </c>
      <c r="K83" s="51">
        <v>9.9999999999999978E-2</v>
      </c>
      <c r="L83">
        <f>K83/E83</f>
        <v>0.5</v>
      </c>
    </row>
    <row r="86" spans="3:12" x14ac:dyDescent="0.2">
      <c r="D86" s="17" t="s">
        <v>12</v>
      </c>
      <c r="E86" s="18" t="s">
        <v>13</v>
      </c>
      <c r="F86" s="18" t="s">
        <v>14</v>
      </c>
      <c r="G86" s="18" t="s">
        <v>15</v>
      </c>
      <c r="H86" s="18" t="s">
        <v>16</v>
      </c>
      <c r="I86" s="18" t="s">
        <v>17</v>
      </c>
      <c r="J86" s="18" t="s">
        <v>18</v>
      </c>
      <c r="K86" s="19" t="s">
        <v>30</v>
      </c>
    </row>
    <row r="87" spans="3:12" x14ac:dyDescent="0.2">
      <c r="C87" s="34">
        <v>-0.19999999999999996</v>
      </c>
      <c r="D87" s="47">
        <f t="shared" ref="D87:K87" si="13">D79-$C87*D$89</f>
        <v>0</v>
      </c>
      <c r="E87" s="28">
        <f t="shared" si="13"/>
        <v>0</v>
      </c>
      <c r="F87" s="28">
        <f t="shared" si="13"/>
        <v>0</v>
      </c>
      <c r="G87" s="28">
        <f t="shared" si="13"/>
        <v>0</v>
      </c>
      <c r="H87" s="28">
        <f t="shared" si="13"/>
        <v>0.99999999999999978</v>
      </c>
      <c r="I87" s="28">
        <f t="shared" si="13"/>
        <v>1</v>
      </c>
      <c r="J87" s="28">
        <f t="shared" si="13"/>
        <v>1</v>
      </c>
      <c r="K87" s="95">
        <f t="shared" si="13"/>
        <v>-1.3877787807814457E-16</v>
      </c>
    </row>
    <row r="88" spans="3:12" x14ac:dyDescent="0.2">
      <c r="C88" s="38">
        <v>-0.10000000000000003</v>
      </c>
      <c r="D88" s="39">
        <f t="shared" ref="D88:K88" si="14">D80-$C88*D$89</f>
        <v>0</v>
      </c>
      <c r="E88" s="25">
        <f t="shared" si="14"/>
        <v>0</v>
      </c>
      <c r="F88" s="25">
        <f t="shared" si="14"/>
        <v>-0.50000000000000022</v>
      </c>
      <c r="G88" s="25">
        <f t="shared" si="14"/>
        <v>0</v>
      </c>
      <c r="H88" s="25">
        <f t="shared" si="14"/>
        <v>0.50000000000000022</v>
      </c>
      <c r="I88" s="25">
        <f t="shared" si="14"/>
        <v>0</v>
      </c>
      <c r="J88" s="25">
        <f t="shared" si="14"/>
        <v>-0.66000000000000014</v>
      </c>
      <c r="K88" s="40">
        <f t="shared" si="14"/>
        <v>-0.51</v>
      </c>
    </row>
    <row r="89" spans="3:12" x14ac:dyDescent="0.2">
      <c r="C89" s="35">
        <v>0.2</v>
      </c>
      <c r="D89" s="53">
        <f>D81/$C89</f>
        <v>0</v>
      </c>
      <c r="E89" s="35">
        <f t="shared" ref="E89:K89" si="15">E81/$C89</f>
        <v>1</v>
      </c>
      <c r="F89" s="35">
        <f t="shared" si="15"/>
        <v>-5</v>
      </c>
      <c r="G89" s="35">
        <f t="shared" si="15"/>
        <v>0</v>
      </c>
      <c r="H89" s="35">
        <f t="shared" si="15"/>
        <v>5</v>
      </c>
      <c r="I89" s="35">
        <f t="shared" si="15"/>
        <v>0</v>
      </c>
      <c r="J89" s="35">
        <f t="shared" si="15"/>
        <v>-1</v>
      </c>
      <c r="K89" s="54">
        <f t="shared" si="15"/>
        <v>0.49999999999999989</v>
      </c>
    </row>
    <row r="90" spans="3:12" x14ac:dyDescent="0.2">
      <c r="C90" s="35">
        <v>1</v>
      </c>
      <c r="D90" s="49">
        <f t="shared" ref="D90:K90" si="16">D82-$C90*D$89</f>
        <v>1</v>
      </c>
      <c r="E90" s="30">
        <f t="shared" si="16"/>
        <v>0</v>
      </c>
      <c r="F90" s="30">
        <f t="shared" si="16"/>
        <v>5</v>
      </c>
      <c r="G90" s="30">
        <f t="shared" si="16"/>
        <v>0</v>
      </c>
      <c r="H90" s="30">
        <f t="shared" si="16"/>
        <v>-5</v>
      </c>
      <c r="I90" s="30">
        <f t="shared" si="16"/>
        <v>0</v>
      </c>
      <c r="J90" s="30">
        <f t="shared" si="16"/>
        <v>2</v>
      </c>
      <c r="K90" s="48">
        <f t="shared" si="16"/>
        <v>0.50000000000000011</v>
      </c>
    </row>
    <row r="91" spans="3:12" x14ac:dyDescent="0.2">
      <c r="C91" s="36">
        <v>0.19999999999999996</v>
      </c>
      <c r="D91" s="50">
        <f>D83-$C91*D$89</f>
        <v>0</v>
      </c>
      <c r="E91" s="32">
        <f t="shared" ref="E91:K91" si="17">E83-$C91*E$89</f>
        <v>0</v>
      </c>
      <c r="F91" s="32">
        <f t="shared" si="17"/>
        <v>0.99999999999999978</v>
      </c>
      <c r="G91" s="32">
        <f t="shared" si="17"/>
        <v>1</v>
      </c>
      <c r="H91" s="32">
        <f t="shared" si="17"/>
        <v>-0.99999999999999978</v>
      </c>
      <c r="I91" s="32">
        <f t="shared" si="17"/>
        <v>-1</v>
      </c>
      <c r="J91" s="32">
        <f t="shared" si="17"/>
        <v>0.79999999999999993</v>
      </c>
      <c r="K91" s="51">
        <f t="shared" si="17"/>
        <v>0</v>
      </c>
    </row>
    <row r="93" spans="3:12" x14ac:dyDescent="0.2">
      <c r="D93" s="1" t="s">
        <v>45</v>
      </c>
      <c r="F93" s="55" t="s">
        <v>38</v>
      </c>
      <c r="G93" s="55" t="s">
        <v>39</v>
      </c>
    </row>
    <row r="94" spans="3:12" x14ac:dyDescent="0.2">
      <c r="D94" s="17" t="s">
        <v>12</v>
      </c>
      <c r="E94" s="18" t="s">
        <v>13</v>
      </c>
      <c r="F94" s="18" t="s">
        <v>14</v>
      </c>
      <c r="G94" s="18" t="s">
        <v>15</v>
      </c>
      <c r="H94" s="19" t="s">
        <v>20</v>
      </c>
    </row>
    <row r="95" spans="3:12" x14ac:dyDescent="0.2">
      <c r="D95" s="39">
        <v>0</v>
      </c>
      <c r="E95" s="25">
        <v>0</v>
      </c>
      <c r="F95" s="38">
        <v>-0.50000000000000022</v>
      </c>
      <c r="G95" s="25">
        <v>0</v>
      </c>
      <c r="H95" s="40">
        <v>-0.51</v>
      </c>
      <c r="I95" s="1" t="s">
        <v>172</v>
      </c>
    </row>
    <row r="96" spans="3:12" x14ac:dyDescent="0.2">
      <c r="D96" s="49">
        <v>0</v>
      </c>
      <c r="E96" s="30">
        <v>1</v>
      </c>
      <c r="F96" s="35">
        <v>-5</v>
      </c>
      <c r="G96" s="30">
        <v>0</v>
      </c>
      <c r="H96" s="48">
        <v>0.49999999999999989</v>
      </c>
      <c r="I96">
        <f>H96/F96</f>
        <v>-9.9999999999999978E-2</v>
      </c>
    </row>
    <row r="97" spans="3:9" x14ac:dyDescent="0.2">
      <c r="D97" s="49">
        <v>1</v>
      </c>
      <c r="E97" s="30">
        <v>0</v>
      </c>
      <c r="F97" s="35">
        <v>5</v>
      </c>
      <c r="G97" s="30">
        <v>0</v>
      </c>
      <c r="H97" s="48">
        <v>0.50000000000000011</v>
      </c>
      <c r="I97">
        <f>H97/F97</f>
        <v>0.10000000000000002</v>
      </c>
    </row>
    <row r="98" spans="3:9" x14ac:dyDescent="0.2">
      <c r="D98" s="56">
        <v>0</v>
      </c>
      <c r="E98" s="36">
        <v>0</v>
      </c>
      <c r="F98" s="36">
        <v>0.99999999999999978</v>
      </c>
      <c r="G98" s="36">
        <v>1</v>
      </c>
      <c r="H98" s="57">
        <v>0</v>
      </c>
      <c r="I98">
        <f>H98/F98</f>
        <v>0</v>
      </c>
    </row>
    <row r="101" spans="3:9" x14ac:dyDescent="0.2">
      <c r="D101" s="17" t="s">
        <v>12</v>
      </c>
      <c r="E101" s="18" t="s">
        <v>13</v>
      </c>
      <c r="F101" s="18" t="s">
        <v>14</v>
      </c>
      <c r="G101" s="18" t="s">
        <v>15</v>
      </c>
      <c r="H101" s="19" t="s">
        <v>20</v>
      </c>
    </row>
    <row r="102" spans="3:9" x14ac:dyDescent="0.2">
      <c r="C102" s="38">
        <v>-0.50000000000000022</v>
      </c>
      <c r="D102" s="39">
        <f t="shared" ref="D102:H102" si="18">D95-$C102*D$105</f>
        <v>0</v>
      </c>
      <c r="E102" s="25">
        <f t="shared" si="18"/>
        <v>0</v>
      </c>
      <c r="F102" s="25">
        <f t="shared" si="18"/>
        <v>0</v>
      </c>
      <c r="G102" s="25">
        <f t="shared" si="18"/>
        <v>0.50000000000000033</v>
      </c>
      <c r="H102" s="40">
        <f t="shared" si="18"/>
        <v>-0.51</v>
      </c>
    </row>
    <row r="103" spans="3:9" x14ac:dyDescent="0.2">
      <c r="C103" s="35">
        <v>-5</v>
      </c>
      <c r="D103" s="49">
        <f t="shared" ref="D103:H103" si="19">D96-$C103*D$105</f>
        <v>0</v>
      </c>
      <c r="E103" s="30">
        <f t="shared" si="19"/>
        <v>1</v>
      </c>
      <c r="F103" s="30">
        <f t="shared" si="19"/>
        <v>0</v>
      </c>
      <c r="G103" s="30">
        <f t="shared" si="19"/>
        <v>5.0000000000000009</v>
      </c>
      <c r="H103" s="48">
        <f t="shared" si="19"/>
        <v>0.49999999999999989</v>
      </c>
    </row>
    <row r="104" spans="3:9" x14ac:dyDescent="0.2">
      <c r="C104" s="35">
        <v>5</v>
      </c>
      <c r="D104" s="49">
        <f>D97-$C104*D$105</f>
        <v>1</v>
      </c>
      <c r="E104" s="30">
        <f t="shared" ref="E104:H104" si="20">E97-$C104*E$105</f>
        <v>0</v>
      </c>
      <c r="F104" s="30">
        <f t="shared" si="20"/>
        <v>0</v>
      </c>
      <c r="G104" s="30">
        <f t="shared" si="20"/>
        <v>-5.0000000000000009</v>
      </c>
      <c r="H104" s="48">
        <f t="shared" si="20"/>
        <v>0.50000000000000011</v>
      </c>
    </row>
    <row r="105" spans="3:9" x14ac:dyDescent="0.2">
      <c r="C105" s="36">
        <v>0.99999999999999978</v>
      </c>
      <c r="D105" s="56">
        <f>D98/$C105</f>
        <v>0</v>
      </c>
      <c r="E105" s="36">
        <f t="shared" ref="E105:H105" si="21">E98/$C105</f>
        <v>0</v>
      </c>
      <c r="F105" s="36">
        <f t="shared" si="21"/>
        <v>1</v>
      </c>
      <c r="G105" s="36">
        <f t="shared" si="21"/>
        <v>1.0000000000000002</v>
      </c>
      <c r="H105" s="57">
        <f t="shared" si="21"/>
        <v>0</v>
      </c>
    </row>
    <row r="108" spans="3:9" x14ac:dyDescent="0.2">
      <c r="D108" s="2" t="s">
        <v>159</v>
      </c>
      <c r="E108">
        <f>H102*-1</f>
        <v>0.51</v>
      </c>
    </row>
    <row r="109" spans="3:9" x14ac:dyDescent="0.2">
      <c r="D109" s="2" t="s">
        <v>12</v>
      </c>
      <c r="E109">
        <f>H104</f>
        <v>0.50000000000000011</v>
      </c>
    </row>
    <row r="110" spans="3:9" x14ac:dyDescent="0.2">
      <c r="D110" s="2" t="s">
        <v>13</v>
      </c>
      <c r="E110">
        <f>H103</f>
        <v>0.49999999999999989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BF8B-FB7F-E745-AA4B-6C82F07BF02E}">
  <dimension ref="A1:N113"/>
  <sheetViews>
    <sheetView showGridLines="0" topLeftCell="A85" workbookViewId="0">
      <selection activeCell="A90" sqref="A90"/>
    </sheetView>
  </sheetViews>
  <sheetFormatPr baseColWidth="10" defaultRowHeight="16" x14ac:dyDescent="0.2"/>
  <cols>
    <col min="1" max="1" width="39.33203125" customWidth="1"/>
    <col min="2" max="2" width="10.83203125" customWidth="1"/>
  </cols>
  <sheetData>
    <row r="1" spans="1:11" x14ac:dyDescent="0.2">
      <c r="A1" s="1" t="s">
        <v>166</v>
      </c>
    </row>
    <row r="2" spans="1:11" x14ac:dyDescent="0.2">
      <c r="A2" t="s">
        <v>164</v>
      </c>
    </row>
    <row r="3" spans="1:11" x14ac:dyDescent="0.2">
      <c r="A3" t="s">
        <v>173</v>
      </c>
    </row>
    <row r="4" spans="1:11" x14ac:dyDescent="0.2">
      <c r="A4" t="s">
        <v>165</v>
      </c>
    </row>
    <row r="7" spans="1:11" x14ac:dyDescent="0.2">
      <c r="A7" s="1" t="s">
        <v>87</v>
      </c>
      <c r="D7" s="128" t="s">
        <v>12</v>
      </c>
      <c r="E7" s="129" t="s">
        <v>13</v>
      </c>
      <c r="F7" s="129" t="s">
        <v>14</v>
      </c>
      <c r="G7" s="129" t="s">
        <v>15</v>
      </c>
      <c r="H7" s="131" t="s">
        <v>20</v>
      </c>
    </row>
    <row r="8" spans="1:11" x14ac:dyDescent="0.2">
      <c r="A8" s="1" t="s">
        <v>167</v>
      </c>
      <c r="D8" s="3">
        <v>0.56000000000000005</v>
      </c>
      <c r="E8" s="4">
        <v>0.46</v>
      </c>
      <c r="F8" s="4">
        <v>0</v>
      </c>
      <c r="G8" s="4">
        <v>0</v>
      </c>
      <c r="H8" s="5">
        <v>0</v>
      </c>
    </row>
    <row r="9" spans="1:11" x14ac:dyDescent="0.2">
      <c r="A9" t="s">
        <v>168</v>
      </c>
      <c r="D9" s="10">
        <v>0.2</v>
      </c>
      <c r="E9" s="11">
        <v>0.4</v>
      </c>
      <c r="F9" s="11">
        <v>-1</v>
      </c>
      <c r="G9" s="11">
        <v>0</v>
      </c>
      <c r="H9" s="9">
        <v>0.3</v>
      </c>
    </row>
    <row r="10" spans="1:11" x14ac:dyDescent="0.2">
      <c r="A10" t="s">
        <v>174</v>
      </c>
      <c r="D10" s="10">
        <v>0.6</v>
      </c>
      <c r="E10" s="11">
        <v>0.4</v>
      </c>
      <c r="F10" s="11">
        <v>0</v>
      </c>
      <c r="G10" s="11">
        <v>-1</v>
      </c>
      <c r="H10" s="9">
        <v>0.5</v>
      </c>
    </row>
    <row r="11" spans="1:11" x14ac:dyDescent="0.2">
      <c r="A11" t="s">
        <v>165</v>
      </c>
      <c r="D11" s="13">
        <v>1</v>
      </c>
      <c r="E11" s="14">
        <v>1</v>
      </c>
      <c r="F11" s="14">
        <v>0</v>
      </c>
      <c r="G11" s="14">
        <v>0</v>
      </c>
      <c r="H11" s="16">
        <v>1</v>
      </c>
    </row>
    <row r="14" spans="1:11" x14ac:dyDescent="0.2">
      <c r="A14" s="1" t="s">
        <v>133</v>
      </c>
      <c r="D14" s="17" t="s">
        <v>12</v>
      </c>
      <c r="E14" s="18" t="s">
        <v>13</v>
      </c>
      <c r="F14" s="18" t="s">
        <v>14</v>
      </c>
      <c r="G14" s="18" t="s">
        <v>15</v>
      </c>
      <c r="H14" s="18" t="s">
        <v>16</v>
      </c>
      <c r="I14" s="18" t="s">
        <v>17</v>
      </c>
      <c r="J14" s="18" t="s">
        <v>18</v>
      </c>
      <c r="K14" s="19" t="s">
        <v>30</v>
      </c>
    </row>
    <row r="15" spans="1:11" x14ac:dyDescent="0.2">
      <c r="A15" t="s">
        <v>171</v>
      </c>
      <c r="D15" s="6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1</v>
      </c>
      <c r="K15" s="94">
        <v>0</v>
      </c>
    </row>
    <row r="16" spans="1:11" x14ac:dyDescent="0.2">
      <c r="A16" s="1" t="s">
        <v>167</v>
      </c>
      <c r="D16" s="3">
        <v>0.56000000000000005</v>
      </c>
      <c r="E16" s="4">
        <v>0.46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5">
        <v>0</v>
      </c>
    </row>
    <row r="17" spans="1:14" x14ac:dyDescent="0.2">
      <c r="A17" t="s">
        <v>169</v>
      </c>
      <c r="D17" s="10">
        <v>0.2</v>
      </c>
      <c r="E17" s="11">
        <v>0.4</v>
      </c>
      <c r="F17" s="11">
        <v>-1</v>
      </c>
      <c r="G17" s="11">
        <v>0</v>
      </c>
      <c r="H17" s="11">
        <v>1</v>
      </c>
      <c r="I17" s="11">
        <v>0</v>
      </c>
      <c r="J17" s="11">
        <v>0</v>
      </c>
      <c r="K17" s="9">
        <v>0.3</v>
      </c>
    </row>
    <row r="18" spans="1:14" x14ac:dyDescent="0.2">
      <c r="A18" t="s">
        <v>175</v>
      </c>
      <c r="D18" s="10">
        <v>0.6</v>
      </c>
      <c r="E18" s="11">
        <v>0.4</v>
      </c>
      <c r="F18" s="11">
        <v>0</v>
      </c>
      <c r="G18" s="11">
        <v>-1</v>
      </c>
      <c r="H18" s="11">
        <v>0</v>
      </c>
      <c r="I18" s="11">
        <v>1</v>
      </c>
      <c r="J18" s="11">
        <v>0</v>
      </c>
      <c r="K18" s="9">
        <v>0.5</v>
      </c>
    </row>
    <row r="19" spans="1:14" x14ac:dyDescent="0.2">
      <c r="A19" t="s">
        <v>170</v>
      </c>
      <c r="D19" s="13">
        <v>1</v>
      </c>
      <c r="E19" s="14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6">
        <v>1</v>
      </c>
    </row>
    <row r="22" spans="1:14" x14ac:dyDescent="0.2">
      <c r="B22" s="132" t="s">
        <v>144</v>
      </c>
      <c r="D22" s="19" t="s">
        <v>145</v>
      </c>
      <c r="E22" s="19" t="s">
        <v>146</v>
      </c>
      <c r="G22" s="145" t="s">
        <v>12</v>
      </c>
      <c r="H22" s="19" t="s">
        <v>36</v>
      </c>
      <c r="J22" s="17" t="s">
        <v>147</v>
      </c>
      <c r="K22" s="147"/>
      <c r="L22" s="148"/>
      <c r="M22" s="146" t="s">
        <v>148</v>
      </c>
      <c r="N22" s="19" t="s">
        <v>149</v>
      </c>
    </row>
    <row r="23" spans="1:14" x14ac:dyDescent="0.2">
      <c r="B23" s="132" t="s">
        <v>31</v>
      </c>
      <c r="D23" s="151" t="s">
        <v>16</v>
      </c>
      <c r="E23" s="48">
        <f>HLOOKUP(D23,$D$14:$J$15,2,0)*-1</f>
        <v>-1</v>
      </c>
      <c r="F23" s="116"/>
      <c r="G23" s="49">
        <f>D17</f>
        <v>0.2</v>
      </c>
      <c r="H23" s="48">
        <f>N23/M23</f>
        <v>1.4999999999999998</v>
      </c>
      <c r="I23" s="116"/>
      <c r="J23" s="49">
        <v>1</v>
      </c>
      <c r="K23" s="30">
        <v>0</v>
      </c>
      <c r="L23" s="31">
        <v>0</v>
      </c>
      <c r="M23" s="48">
        <f t="array" ref="M23:M25">MMULT(J23:L25,G23:G25)</f>
        <v>0.2</v>
      </c>
      <c r="N23" s="48">
        <f>K17</f>
        <v>0.3</v>
      </c>
    </row>
    <row r="24" spans="1:14" x14ac:dyDescent="0.2">
      <c r="C24" s="55" t="s">
        <v>39</v>
      </c>
      <c r="D24" s="155" t="s">
        <v>17</v>
      </c>
      <c r="E24" s="137">
        <f>HLOOKUP(D24,$D$14:$J$15,2,0)*-1</f>
        <v>-1</v>
      </c>
      <c r="F24" s="116"/>
      <c r="G24" s="138">
        <f t="shared" ref="G24:G25" si="0">D18</f>
        <v>0.6</v>
      </c>
      <c r="H24" s="137">
        <f>N24/M24</f>
        <v>0.83333333333333337</v>
      </c>
      <c r="I24" s="116"/>
      <c r="J24" s="138">
        <v>0</v>
      </c>
      <c r="K24" s="135">
        <v>1</v>
      </c>
      <c r="L24" s="136">
        <v>0</v>
      </c>
      <c r="M24" s="137">
        <v>0.6</v>
      </c>
      <c r="N24" s="137">
        <f t="shared" ref="N24:N25" si="1">K18</f>
        <v>0.5</v>
      </c>
    </row>
    <row r="25" spans="1:14" x14ac:dyDescent="0.2">
      <c r="D25" s="156" t="s">
        <v>18</v>
      </c>
      <c r="E25" s="51">
        <f>HLOOKUP(D25,$D$14:$J$15,2,0)*-1</f>
        <v>-1</v>
      </c>
      <c r="F25" s="116"/>
      <c r="G25" s="50">
        <f t="shared" si="0"/>
        <v>1</v>
      </c>
      <c r="H25" s="51">
        <f>N25/M25</f>
        <v>1</v>
      </c>
      <c r="I25" s="116"/>
      <c r="J25" s="50">
        <v>0</v>
      </c>
      <c r="K25" s="32">
        <v>0</v>
      </c>
      <c r="L25" s="33">
        <v>1</v>
      </c>
      <c r="M25" s="51">
        <v>1</v>
      </c>
      <c r="N25" s="51">
        <f t="shared" si="1"/>
        <v>1</v>
      </c>
    </row>
    <row r="26" spans="1:14" x14ac:dyDescent="0.2">
      <c r="D26" s="2"/>
      <c r="E26" s="55"/>
      <c r="G26" s="55"/>
      <c r="H26" s="55"/>
      <c r="J26" s="55"/>
      <c r="K26" s="55"/>
      <c r="L26" s="55"/>
      <c r="M26" s="55"/>
    </row>
    <row r="27" spans="1:14" x14ac:dyDescent="0.2">
      <c r="J27" s="19" t="s">
        <v>150</v>
      </c>
      <c r="K27" s="4">
        <f t="array" ref="K27:M27">MMULT(TRANSPOSE(E23:E25),J23:L25)</f>
        <v>-1</v>
      </c>
      <c r="L27" s="4">
        <v>-1</v>
      </c>
      <c r="M27" s="130">
        <v>-1</v>
      </c>
    </row>
    <row r="29" spans="1:14" x14ac:dyDescent="0.2">
      <c r="D29" s="17" t="s">
        <v>151</v>
      </c>
      <c r="E29" s="17" t="s">
        <v>152</v>
      </c>
      <c r="F29" s="149" t="s">
        <v>153</v>
      </c>
      <c r="G29" s="153" t="s">
        <v>154</v>
      </c>
      <c r="J29" s="17" t="s">
        <v>155</v>
      </c>
      <c r="K29" s="147"/>
      <c r="L29" s="148"/>
      <c r="M29" s="146" t="s">
        <v>148</v>
      </c>
      <c r="N29" s="19" t="s">
        <v>156</v>
      </c>
    </row>
    <row r="30" spans="1:14" x14ac:dyDescent="0.2">
      <c r="C30" s="55" t="s">
        <v>38</v>
      </c>
      <c r="D30" s="167" t="s">
        <v>12</v>
      </c>
      <c r="E30" s="168">
        <f>MMULT($K$27:$M$27,$D$17:$D$19)</f>
        <v>-1.8</v>
      </c>
      <c r="F30" s="169">
        <f>HLOOKUP(D30,$D$14:$J$15,2,0)*-1</f>
        <v>0</v>
      </c>
      <c r="G30" s="168">
        <f>-(F30-E30)</f>
        <v>-1.8</v>
      </c>
      <c r="I30" s="133">
        <v>0.2</v>
      </c>
      <c r="J30" s="10">
        <f t="shared" ref="J30:N30" si="2">J23-$I30*J$31</f>
        <v>1</v>
      </c>
      <c r="K30" s="11">
        <f t="shared" si="2"/>
        <v>-0.33333333333333337</v>
      </c>
      <c r="L30" s="12">
        <f t="shared" si="2"/>
        <v>0</v>
      </c>
      <c r="M30" s="48">
        <f t="shared" si="2"/>
        <v>0</v>
      </c>
      <c r="N30" s="48">
        <f t="shared" si="2"/>
        <v>0.1333333333333333</v>
      </c>
    </row>
    <row r="31" spans="1:14" x14ac:dyDescent="0.2">
      <c r="C31" s="55"/>
      <c r="D31" s="140" t="s">
        <v>13</v>
      </c>
      <c r="E31" s="48">
        <f>MMULT($K$27:$M$27,$E$17:$E$19)</f>
        <v>-1.8</v>
      </c>
      <c r="F31" s="30">
        <f>HLOOKUP(D31,$D$14:$J$15,2,0)*-1</f>
        <v>0</v>
      </c>
      <c r="G31" s="48">
        <f>-(F31-E31)</f>
        <v>-1.8</v>
      </c>
      <c r="I31" s="133">
        <v>0.6</v>
      </c>
      <c r="J31" s="53">
        <f>J24/$I31</f>
        <v>0</v>
      </c>
      <c r="K31" s="35">
        <f t="shared" ref="K31:N31" si="3">K24/$I31</f>
        <v>1.6666666666666667</v>
      </c>
      <c r="L31" s="139">
        <f t="shared" si="3"/>
        <v>0</v>
      </c>
      <c r="M31" s="54">
        <f t="shared" si="3"/>
        <v>1</v>
      </c>
      <c r="N31" s="54">
        <f t="shared" si="3"/>
        <v>0.83333333333333337</v>
      </c>
    </row>
    <row r="32" spans="1:14" x14ac:dyDescent="0.2">
      <c r="D32" s="140" t="s">
        <v>14</v>
      </c>
      <c r="E32" s="48">
        <f>MMULT($K$27:$M$27,$F$17:$F$19)</f>
        <v>1</v>
      </c>
      <c r="F32" s="30">
        <f>HLOOKUP(D32,$D$14:$J$15,2,0)*-1</f>
        <v>0</v>
      </c>
      <c r="G32" s="48">
        <f>-(F32-E32)</f>
        <v>1</v>
      </c>
      <c r="I32" s="133">
        <v>1</v>
      </c>
      <c r="J32" s="13">
        <f>J25-$I32*J$31</f>
        <v>0</v>
      </c>
      <c r="K32" s="14">
        <f t="shared" ref="K32:N32" si="4">K25-$I32*K$31</f>
        <v>-1.6666666666666667</v>
      </c>
      <c r="L32" s="15">
        <f t="shared" si="4"/>
        <v>1</v>
      </c>
      <c r="M32" s="16">
        <f t="shared" si="4"/>
        <v>0</v>
      </c>
      <c r="N32" s="51">
        <f t="shared" si="4"/>
        <v>0.16666666666666663</v>
      </c>
    </row>
    <row r="33" spans="2:14" x14ac:dyDescent="0.2">
      <c r="D33" s="150" t="s">
        <v>15</v>
      </c>
      <c r="E33" s="51">
        <f>MMULT($K$27:$M$27,$G$17:$G$19)</f>
        <v>1</v>
      </c>
      <c r="F33" s="32">
        <f>HLOOKUP(D33,$D$14:$J$15,2,0)*-1</f>
        <v>0</v>
      </c>
      <c r="G33" s="51">
        <f>-(F33-E33)</f>
        <v>1</v>
      </c>
    </row>
    <row r="39" spans="2:14" x14ac:dyDescent="0.2">
      <c r="B39" s="132" t="s">
        <v>158</v>
      </c>
      <c r="D39" s="19" t="s">
        <v>145</v>
      </c>
      <c r="E39" s="19" t="s">
        <v>146</v>
      </c>
      <c r="G39" s="145" t="s">
        <v>15</v>
      </c>
      <c r="H39" s="19" t="s">
        <v>36</v>
      </c>
      <c r="J39" s="17" t="s">
        <v>147</v>
      </c>
      <c r="K39" s="147"/>
      <c r="L39" s="148"/>
      <c r="M39" s="146" t="s">
        <v>160</v>
      </c>
      <c r="N39" s="19" t="s">
        <v>149</v>
      </c>
    </row>
    <row r="40" spans="2:14" x14ac:dyDescent="0.2">
      <c r="B40" s="132" t="s">
        <v>31</v>
      </c>
      <c r="D40" s="151" t="s">
        <v>16</v>
      </c>
      <c r="E40" s="48">
        <f>HLOOKUP(D40,$D$14:$J$15,2,0)*-1</f>
        <v>-1</v>
      </c>
      <c r="F40" s="116"/>
      <c r="G40" s="49">
        <f>G17</f>
        <v>0</v>
      </c>
      <c r="H40" s="48">
        <f>N40/M40</f>
        <v>0.39999999999999986</v>
      </c>
      <c r="I40" s="116"/>
      <c r="J40" s="49">
        <v>1</v>
      </c>
      <c r="K40" s="30">
        <v>-0.33333333333333337</v>
      </c>
      <c r="L40" s="31">
        <v>0</v>
      </c>
      <c r="M40" s="48">
        <f t="array" ref="M40:M42">MMULT(J40:L42,G40:G42)</f>
        <v>0.33333333333333337</v>
      </c>
      <c r="N40" s="48">
        <f>N30</f>
        <v>0.1333333333333333</v>
      </c>
    </row>
    <row r="41" spans="2:14" x14ac:dyDescent="0.2">
      <c r="D41" s="151" t="s">
        <v>12</v>
      </c>
      <c r="E41" s="48">
        <f>HLOOKUP(D41,$D$14:$J$15,2,0)*-1</f>
        <v>0</v>
      </c>
      <c r="F41" s="116"/>
      <c r="G41" s="49">
        <f t="shared" ref="G41:G42" si="5">G18</f>
        <v>-1</v>
      </c>
      <c r="H41" s="48">
        <f>N41/M41</f>
        <v>-0.5</v>
      </c>
      <c r="I41" s="116"/>
      <c r="J41" s="49">
        <v>0</v>
      </c>
      <c r="K41" s="30">
        <v>1.6666666666666667</v>
      </c>
      <c r="L41" s="31">
        <v>0</v>
      </c>
      <c r="M41" s="48">
        <v>-1.6666666666666667</v>
      </c>
      <c r="N41" s="48">
        <f t="shared" ref="N41:N42" si="6">N31</f>
        <v>0.83333333333333337</v>
      </c>
    </row>
    <row r="42" spans="2:14" x14ac:dyDescent="0.2">
      <c r="C42" s="55" t="s">
        <v>39</v>
      </c>
      <c r="D42" s="161" t="s">
        <v>18</v>
      </c>
      <c r="E42" s="162">
        <f>HLOOKUP(D42,$D$14:$J$15,2,0)*-1</f>
        <v>-1</v>
      </c>
      <c r="F42" s="116"/>
      <c r="G42" s="163">
        <f t="shared" si="5"/>
        <v>0</v>
      </c>
      <c r="H42" s="162">
        <f>N42/M42</f>
        <v>9.9999999999999978E-2</v>
      </c>
      <c r="I42" s="116"/>
      <c r="J42" s="163">
        <v>0</v>
      </c>
      <c r="K42" s="164">
        <v>-1.6666666666666667</v>
      </c>
      <c r="L42" s="165">
        <v>1</v>
      </c>
      <c r="M42" s="162">
        <v>1.6666666666666667</v>
      </c>
      <c r="N42" s="162">
        <f t="shared" si="6"/>
        <v>0.16666666666666663</v>
      </c>
    </row>
    <row r="43" spans="2:14" x14ac:dyDescent="0.2">
      <c r="D43" s="2"/>
      <c r="E43" s="55"/>
      <c r="G43" s="55"/>
      <c r="H43" s="55"/>
      <c r="J43" s="55"/>
      <c r="K43" s="55"/>
      <c r="L43" s="55"/>
      <c r="M43" s="55"/>
    </row>
    <row r="44" spans="2:14" x14ac:dyDescent="0.2">
      <c r="J44" s="19" t="s">
        <v>150</v>
      </c>
      <c r="K44" s="4">
        <f t="array" ref="K44:M44">MMULT(TRANSPOSE(E40:E42),J40:L42)</f>
        <v>-1</v>
      </c>
      <c r="L44" s="4">
        <v>2</v>
      </c>
      <c r="M44" s="130">
        <v>-1</v>
      </c>
    </row>
    <row r="46" spans="2:14" x14ac:dyDescent="0.2">
      <c r="D46" s="17" t="s">
        <v>151</v>
      </c>
      <c r="E46" s="17" t="s">
        <v>152</v>
      </c>
      <c r="F46" s="149" t="s">
        <v>153</v>
      </c>
      <c r="G46" s="153" t="s">
        <v>154</v>
      </c>
      <c r="J46" s="17" t="s">
        <v>155</v>
      </c>
      <c r="K46" s="147"/>
      <c r="L46" s="148"/>
      <c r="M46" s="146" t="s">
        <v>160</v>
      </c>
      <c r="N46" s="19" t="s">
        <v>156</v>
      </c>
    </row>
    <row r="47" spans="2:14" x14ac:dyDescent="0.2">
      <c r="C47" s="55"/>
      <c r="D47" s="140" t="s">
        <v>13</v>
      </c>
      <c r="E47" s="48">
        <f>MMULT($K$44:$M$44,$E$17:$E$19)</f>
        <v>-0.6</v>
      </c>
      <c r="F47" s="30">
        <f>HLOOKUP(D47,$D$14:$J$15,2,0)*-1</f>
        <v>0</v>
      </c>
      <c r="G47" s="48">
        <f>-(F47-E47)</f>
        <v>-0.6</v>
      </c>
      <c r="I47" s="133">
        <v>0.33333333333333337</v>
      </c>
      <c r="J47" s="49">
        <f t="shared" ref="J47:N47" si="7">J40-$I47*J$49</f>
        <v>1</v>
      </c>
      <c r="K47" s="30">
        <f t="shared" si="7"/>
        <v>0</v>
      </c>
      <c r="L47" s="31">
        <f t="shared" si="7"/>
        <v>-0.2</v>
      </c>
      <c r="M47" s="48">
        <f t="shared" si="7"/>
        <v>0</v>
      </c>
      <c r="N47" s="48">
        <f t="shared" si="7"/>
        <v>9.9999999999999978E-2</v>
      </c>
    </row>
    <row r="48" spans="2:14" x14ac:dyDescent="0.2">
      <c r="D48" s="140" t="s">
        <v>14</v>
      </c>
      <c r="E48" s="48">
        <f>MMULT($K$44:$M$44,$F$17:$F$19)</f>
        <v>1</v>
      </c>
      <c r="F48" s="30">
        <f>HLOOKUP(D48,$D$14:$J$15,2,0)*-1</f>
        <v>0</v>
      </c>
      <c r="G48" s="48">
        <f>-(F48-E48)</f>
        <v>1</v>
      </c>
      <c r="I48" s="133">
        <v>-1.6666666666666667</v>
      </c>
      <c r="J48" s="49">
        <f>J41-$I48*J$49</f>
        <v>0</v>
      </c>
      <c r="K48" s="30">
        <f t="shared" ref="K48:N48" si="8">K41-$I48*K$49</f>
        <v>0</v>
      </c>
      <c r="L48" s="31">
        <f t="shared" si="8"/>
        <v>1</v>
      </c>
      <c r="M48" s="48">
        <f t="shared" si="8"/>
        <v>0</v>
      </c>
      <c r="N48" s="48">
        <f t="shared" si="8"/>
        <v>1</v>
      </c>
    </row>
    <row r="49" spans="2:14" x14ac:dyDescent="0.2">
      <c r="C49" s="55" t="s">
        <v>38</v>
      </c>
      <c r="D49" s="141" t="s">
        <v>15</v>
      </c>
      <c r="E49" s="144">
        <f>MMULT($K$44:$M$44,$G$17:$G$19)</f>
        <v>-2</v>
      </c>
      <c r="F49" s="142">
        <f>HLOOKUP(D49,$D$14:$J$15,2,0)*-1</f>
        <v>0</v>
      </c>
      <c r="G49" s="144">
        <f>-(F49-E49)</f>
        <v>-2</v>
      </c>
      <c r="I49" s="133">
        <v>1.6666666666666667</v>
      </c>
      <c r="J49" s="56">
        <f>J42/$I49</f>
        <v>0</v>
      </c>
      <c r="K49" s="36">
        <f t="shared" ref="K49:N49" si="9">K42/$I49</f>
        <v>-1</v>
      </c>
      <c r="L49" s="166">
        <f t="shared" si="9"/>
        <v>0.6</v>
      </c>
      <c r="M49" s="57">
        <f t="shared" si="9"/>
        <v>1</v>
      </c>
      <c r="N49" s="57">
        <f t="shared" si="9"/>
        <v>9.9999999999999978E-2</v>
      </c>
    </row>
    <row r="55" spans="2:14" x14ac:dyDescent="0.2">
      <c r="B55" s="132" t="s">
        <v>161</v>
      </c>
      <c r="D55" s="19" t="s">
        <v>145</v>
      </c>
      <c r="E55" s="19" t="s">
        <v>146</v>
      </c>
      <c r="G55" s="145" t="s">
        <v>13</v>
      </c>
      <c r="H55" s="19" t="s">
        <v>36</v>
      </c>
      <c r="J55" s="17" t="s">
        <v>147</v>
      </c>
      <c r="K55" s="147"/>
      <c r="L55" s="148"/>
      <c r="M55" s="146" t="s">
        <v>157</v>
      </c>
      <c r="N55" s="19" t="s">
        <v>149</v>
      </c>
    </row>
    <row r="56" spans="2:14" x14ac:dyDescent="0.2">
      <c r="B56" s="132" t="s">
        <v>31</v>
      </c>
      <c r="C56" s="55" t="s">
        <v>39</v>
      </c>
      <c r="D56" s="155" t="s">
        <v>16</v>
      </c>
      <c r="E56" s="137">
        <f>HLOOKUP(D56,$D$14:$J$15,2,0)*-1</f>
        <v>-1</v>
      </c>
      <c r="F56" s="116"/>
      <c r="G56" s="138">
        <f>E17</f>
        <v>0.4</v>
      </c>
      <c r="H56" s="137">
        <f>N56/M56</f>
        <v>0.49999999999999989</v>
      </c>
      <c r="I56" s="116"/>
      <c r="J56" s="138">
        <v>1</v>
      </c>
      <c r="K56" s="135">
        <v>0</v>
      </c>
      <c r="L56" s="136">
        <v>-0.2</v>
      </c>
      <c r="M56" s="137">
        <f t="array" ref="M56:M58">MMULT(J56:L58,G56:G58)</f>
        <v>0.2</v>
      </c>
      <c r="N56" s="137">
        <f>N47</f>
        <v>9.9999999999999978E-2</v>
      </c>
    </row>
    <row r="57" spans="2:14" x14ac:dyDescent="0.2">
      <c r="D57" s="151" t="s">
        <v>12</v>
      </c>
      <c r="E57" s="48">
        <f>HLOOKUP(D57,$D$14:$J$15,2,0)*-1</f>
        <v>0</v>
      </c>
      <c r="F57" s="116"/>
      <c r="G57" s="49">
        <f t="shared" ref="G57:G58" si="10">E18</f>
        <v>0.4</v>
      </c>
      <c r="H57" s="48">
        <f>N57/M57</f>
        <v>1</v>
      </c>
      <c r="I57" s="116"/>
      <c r="J57" s="49">
        <v>0</v>
      </c>
      <c r="K57" s="30">
        <v>0</v>
      </c>
      <c r="L57" s="31">
        <v>1</v>
      </c>
      <c r="M57" s="48">
        <v>1</v>
      </c>
      <c r="N57" s="48">
        <f t="shared" ref="N57" si="11">N48</f>
        <v>1</v>
      </c>
    </row>
    <row r="58" spans="2:14" x14ac:dyDescent="0.2">
      <c r="D58" s="156" t="s">
        <v>15</v>
      </c>
      <c r="E58" s="51">
        <f>HLOOKUP(D58,$D$14:$J$15,2,0)*-1</f>
        <v>0</v>
      </c>
      <c r="F58" s="116"/>
      <c r="G58" s="50">
        <f t="shared" si="10"/>
        <v>1</v>
      </c>
      <c r="H58" s="51">
        <f>N58/M58</f>
        <v>0.5</v>
      </c>
      <c r="I58" s="116"/>
      <c r="J58" s="50">
        <v>0</v>
      </c>
      <c r="K58" s="32">
        <v>-1</v>
      </c>
      <c r="L58" s="33">
        <v>0.6</v>
      </c>
      <c r="M58" s="51">
        <v>0.19999999999999996</v>
      </c>
      <c r="N58" s="51">
        <f>N49</f>
        <v>9.9999999999999978E-2</v>
      </c>
    </row>
    <row r="59" spans="2:14" x14ac:dyDescent="0.2">
      <c r="D59" s="2"/>
      <c r="E59" s="55"/>
      <c r="G59" s="55"/>
      <c r="H59" s="55"/>
      <c r="J59" s="55"/>
      <c r="K59" s="55"/>
      <c r="L59" s="55"/>
      <c r="M59" s="55"/>
    </row>
    <row r="60" spans="2:14" x14ac:dyDescent="0.2">
      <c r="J60" s="19" t="s">
        <v>150</v>
      </c>
      <c r="K60" s="4">
        <f t="array" ref="K60:M60">MMULT(TRANSPOSE(E56:E58),J56:L58)</f>
        <v>-1</v>
      </c>
      <c r="L60" s="4">
        <v>0</v>
      </c>
      <c r="M60" s="130">
        <v>0.2</v>
      </c>
    </row>
    <row r="62" spans="2:14" x14ac:dyDescent="0.2">
      <c r="D62" s="17" t="s">
        <v>151</v>
      </c>
      <c r="E62" s="17" t="s">
        <v>152</v>
      </c>
      <c r="F62" s="149" t="s">
        <v>153</v>
      </c>
      <c r="G62" s="153" t="s">
        <v>154</v>
      </c>
      <c r="J62" s="17" t="s">
        <v>155</v>
      </c>
      <c r="K62" s="147"/>
      <c r="L62" s="148"/>
      <c r="M62" s="146" t="s">
        <v>160</v>
      </c>
      <c r="N62" s="19" t="s">
        <v>156</v>
      </c>
    </row>
    <row r="63" spans="2:14" x14ac:dyDescent="0.2">
      <c r="C63" s="55" t="s">
        <v>38</v>
      </c>
      <c r="D63" s="157" t="s">
        <v>13</v>
      </c>
      <c r="E63" s="159">
        <f>MMULT($K$60:$M$60,$E$17:$E$19)</f>
        <v>-0.2</v>
      </c>
      <c r="F63" s="170">
        <f>HLOOKUP(D63,$D$14:$J$15,2,0)*-1</f>
        <v>0</v>
      </c>
      <c r="G63" s="159">
        <f>-(F63-E63)</f>
        <v>-0.2</v>
      </c>
      <c r="I63" s="133">
        <v>0.2</v>
      </c>
      <c r="J63" s="53">
        <f>J56/$I63</f>
        <v>5</v>
      </c>
      <c r="K63" s="35">
        <f t="shared" ref="K63:N63" si="12">K56/$I63</f>
        <v>0</v>
      </c>
      <c r="L63" s="139">
        <f t="shared" si="12"/>
        <v>-1</v>
      </c>
      <c r="M63" s="54">
        <f t="shared" si="12"/>
        <v>1</v>
      </c>
      <c r="N63" s="54">
        <f t="shared" si="12"/>
        <v>0.49999999999999989</v>
      </c>
    </row>
    <row r="64" spans="2:14" x14ac:dyDescent="0.2">
      <c r="D64" s="150" t="s">
        <v>14</v>
      </c>
      <c r="E64" s="51">
        <f>MMULT($K$60:$M$60,$F$17:$F$19)</f>
        <v>1</v>
      </c>
      <c r="F64" s="32">
        <f>HLOOKUP(D64,$D$14:$J$15,2,0)*-1</f>
        <v>0</v>
      </c>
      <c r="G64" s="51">
        <f>-(F64-E64)</f>
        <v>1</v>
      </c>
      <c r="I64" s="133">
        <v>1</v>
      </c>
      <c r="J64" s="49">
        <f t="shared" ref="J64:N64" si="13">J57-$I64*J$63</f>
        <v>-5</v>
      </c>
      <c r="K64" s="30">
        <f t="shared" si="13"/>
        <v>0</v>
      </c>
      <c r="L64" s="31">
        <f t="shared" si="13"/>
        <v>2</v>
      </c>
      <c r="M64" s="48">
        <f t="shared" si="13"/>
        <v>0</v>
      </c>
      <c r="N64" s="48">
        <f t="shared" si="13"/>
        <v>0.50000000000000011</v>
      </c>
    </row>
    <row r="65" spans="4:14" x14ac:dyDescent="0.2">
      <c r="I65" s="133">
        <v>0.19999999999999996</v>
      </c>
      <c r="J65" s="50">
        <f>J58-$I65*J$63</f>
        <v>-0.99999999999999978</v>
      </c>
      <c r="K65" s="32">
        <f t="shared" ref="K65:N65" si="14">K58-$I65*K$63</f>
        <v>-1</v>
      </c>
      <c r="L65" s="33">
        <f t="shared" si="14"/>
        <v>0.79999999999999993</v>
      </c>
      <c r="M65" s="51">
        <f t="shared" si="14"/>
        <v>0</v>
      </c>
      <c r="N65" s="51">
        <f t="shared" si="14"/>
        <v>0</v>
      </c>
    </row>
    <row r="67" spans="4:14" x14ac:dyDescent="0.2">
      <c r="D67" s="85" t="s">
        <v>176</v>
      </c>
    </row>
    <row r="68" spans="4:14" x14ac:dyDescent="0.2">
      <c r="D68" s="85" t="s">
        <v>177</v>
      </c>
    </row>
    <row r="74" spans="4:14" x14ac:dyDescent="0.2">
      <c r="D74" s="128" t="s">
        <v>12</v>
      </c>
      <c r="E74" s="129" t="s">
        <v>13</v>
      </c>
      <c r="F74" s="129" t="s">
        <v>14</v>
      </c>
      <c r="G74" s="129" t="s">
        <v>15</v>
      </c>
      <c r="H74" s="131" t="s">
        <v>20</v>
      </c>
    </row>
    <row r="75" spans="4:14" x14ac:dyDescent="0.2">
      <c r="D75" s="3">
        <v>0.56000000000000005</v>
      </c>
      <c r="E75" s="4">
        <v>0.46</v>
      </c>
      <c r="F75" s="4">
        <v>0</v>
      </c>
      <c r="G75" s="4">
        <v>0</v>
      </c>
      <c r="H75" s="5">
        <v>0</v>
      </c>
    </row>
    <row r="76" spans="4:14" x14ac:dyDescent="0.2">
      <c r="D76" s="10">
        <v>0.2</v>
      </c>
      <c r="E76" s="11">
        <v>0.4</v>
      </c>
      <c r="F76" s="11">
        <v>-1</v>
      </c>
      <c r="G76" s="11">
        <v>0</v>
      </c>
      <c r="H76" s="9">
        <v>0.3</v>
      </c>
    </row>
    <row r="77" spans="4:14" x14ac:dyDescent="0.2">
      <c r="D77" s="10">
        <v>0.6</v>
      </c>
      <c r="E77" s="11">
        <v>0.4</v>
      </c>
      <c r="F77" s="11">
        <v>0</v>
      </c>
      <c r="G77" s="11">
        <v>-1</v>
      </c>
      <c r="H77" s="9">
        <v>0.5</v>
      </c>
    </row>
    <row r="78" spans="4:14" x14ac:dyDescent="0.2">
      <c r="D78" s="13">
        <v>1</v>
      </c>
      <c r="E78" s="14">
        <v>1</v>
      </c>
      <c r="F78" s="14">
        <v>0</v>
      </c>
      <c r="G78" s="14">
        <v>0</v>
      </c>
      <c r="H78" s="16">
        <v>1</v>
      </c>
    </row>
    <row r="81" spans="2:14" x14ac:dyDescent="0.2">
      <c r="B81" s="132" t="s">
        <v>144</v>
      </c>
      <c r="D81" s="19" t="s">
        <v>145</v>
      </c>
      <c r="E81" s="19" t="s">
        <v>146</v>
      </c>
      <c r="G81" s="145" t="s">
        <v>14</v>
      </c>
      <c r="H81" s="19" t="s">
        <v>36</v>
      </c>
      <c r="J81" s="17" t="s">
        <v>147</v>
      </c>
      <c r="K81" s="147"/>
      <c r="L81" s="148"/>
      <c r="M81" s="146" t="s">
        <v>178</v>
      </c>
      <c r="N81" s="19" t="s">
        <v>149</v>
      </c>
    </row>
    <row r="82" spans="2:14" x14ac:dyDescent="0.2">
      <c r="B82" s="132" t="s">
        <v>45</v>
      </c>
      <c r="D82" s="151" t="s">
        <v>13</v>
      </c>
      <c r="E82" s="48">
        <f>HLOOKUP(D82,$D$74:$H$75,2,0)*-1</f>
        <v>-0.46</v>
      </c>
      <c r="F82" s="116"/>
      <c r="G82" s="49">
        <f>F76</f>
        <v>-1</v>
      </c>
      <c r="H82" s="48">
        <f>N82/M82</f>
        <v>-9.9999999999999978E-2</v>
      </c>
      <c r="I82" s="116"/>
      <c r="J82" s="49">
        <v>5</v>
      </c>
      <c r="K82" s="30">
        <v>0</v>
      </c>
      <c r="L82" s="31">
        <v>-1</v>
      </c>
      <c r="M82" s="48">
        <f t="array" ref="M82:M84">MMULT(J82:L84,G82:G84)</f>
        <v>-5</v>
      </c>
      <c r="N82" s="48">
        <f>N63</f>
        <v>0.49999999999999989</v>
      </c>
    </row>
    <row r="83" spans="2:14" x14ac:dyDescent="0.2">
      <c r="D83" s="151" t="s">
        <v>12</v>
      </c>
      <c r="E83" s="48">
        <f>HLOOKUP(D83,$D$74:$H$75,2,0)*-1</f>
        <v>-0.56000000000000005</v>
      </c>
      <c r="F83" s="116"/>
      <c r="G83" s="49">
        <f t="shared" ref="G83:G84" si="15">F77</f>
        <v>0</v>
      </c>
      <c r="H83" s="48">
        <f>N83/M83</f>
        <v>0.10000000000000002</v>
      </c>
      <c r="I83" s="116"/>
      <c r="J83" s="49">
        <v>-5</v>
      </c>
      <c r="K83" s="30">
        <v>0</v>
      </c>
      <c r="L83" s="31">
        <v>2</v>
      </c>
      <c r="M83" s="48">
        <v>5</v>
      </c>
      <c r="N83" s="48">
        <f t="shared" ref="N83:N84" si="16">N64</f>
        <v>0.50000000000000011</v>
      </c>
    </row>
    <row r="84" spans="2:14" x14ac:dyDescent="0.2">
      <c r="C84" s="55" t="s">
        <v>39</v>
      </c>
      <c r="D84" s="161" t="s">
        <v>15</v>
      </c>
      <c r="E84" s="162">
        <f>HLOOKUP(D84,$D$74:$H$75,2,0)*-1</f>
        <v>0</v>
      </c>
      <c r="F84" s="116"/>
      <c r="G84" s="163">
        <f t="shared" si="15"/>
        <v>0</v>
      </c>
      <c r="H84" s="162">
        <f>N84/M84</f>
        <v>0</v>
      </c>
      <c r="I84" s="116"/>
      <c r="J84" s="163">
        <v>-0.99999999999999978</v>
      </c>
      <c r="K84" s="164">
        <v>-1</v>
      </c>
      <c r="L84" s="165">
        <v>0.79999999999999993</v>
      </c>
      <c r="M84" s="162">
        <v>0.99999999999999978</v>
      </c>
      <c r="N84" s="162">
        <f t="shared" si="16"/>
        <v>0</v>
      </c>
    </row>
    <row r="85" spans="2:14" x14ac:dyDescent="0.2">
      <c r="D85" s="2"/>
      <c r="E85" s="55"/>
      <c r="G85" s="55"/>
      <c r="H85" s="55"/>
      <c r="J85" s="55"/>
      <c r="K85" s="55"/>
      <c r="L85" s="55"/>
      <c r="M85" s="55"/>
    </row>
    <row r="86" spans="2:14" x14ac:dyDescent="0.2">
      <c r="J86" s="19" t="s">
        <v>150</v>
      </c>
      <c r="K86" s="4">
        <f t="array" ref="K86:M86">MMULT(TRANSPOSE(E82:E84),J82:L84)</f>
        <v>0.5</v>
      </c>
      <c r="L86" s="4">
        <v>0</v>
      </c>
      <c r="M86" s="130">
        <v>-0.66000000000000014</v>
      </c>
    </row>
    <row r="88" spans="2:14" x14ac:dyDescent="0.2">
      <c r="D88" s="17" t="s">
        <v>151</v>
      </c>
      <c r="E88" s="17" t="s">
        <v>152</v>
      </c>
      <c r="F88" s="149" t="s">
        <v>153</v>
      </c>
      <c r="G88" s="153" t="s">
        <v>154</v>
      </c>
      <c r="J88" s="17" t="s">
        <v>155</v>
      </c>
      <c r="K88" s="147"/>
      <c r="L88" s="148"/>
      <c r="M88" s="146" t="s">
        <v>178</v>
      </c>
      <c r="N88" s="19" t="s">
        <v>156</v>
      </c>
    </row>
    <row r="89" spans="2:14" x14ac:dyDescent="0.2">
      <c r="C89" s="55" t="s">
        <v>38</v>
      </c>
      <c r="D89" s="141" t="s">
        <v>14</v>
      </c>
      <c r="E89" s="144">
        <f>MMULT($K$86:$M$86,$F$76:$F$78)</f>
        <v>-0.5</v>
      </c>
      <c r="F89" s="142">
        <f>HLOOKUP(D89,$D$74:$H$75,2,0)*-1</f>
        <v>0</v>
      </c>
      <c r="G89" s="144">
        <f>-(F89-E89)</f>
        <v>-0.5</v>
      </c>
      <c r="I89" s="133">
        <v>-5</v>
      </c>
      <c r="J89" s="49">
        <f t="shared" ref="J89:N89" si="17">J82-$I89*J$91</f>
        <v>0</v>
      </c>
      <c r="K89" s="30">
        <f t="shared" si="17"/>
        <v>-5.0000000000000009</v>
      </c>
      <c r="L89" s="31">
        <f t="shared" si="17"/>
        <v>3.0000000000000009</v>
      </c>
      <c r="M89" s="48">
        <f t="shared" si="17"/>
        <v>0</v>
      </c>
      <c r="N89" s="48">
        <f t="shared" si="17"/>
        <v>0.49999999999999989</v>
      </c>
    </row>
    <row r="90" spans="2:14" x14ac:dyDescent="0.2">
      <c r="I90" s="133">
        <v>5</v>
      </c>
      <c r="J90" s="49">
        <f>J83-$I90*J$91</f>
        <v>0</v>
      </c>
      <c r="K90" s="30">
        <f t="shared" ref="K90:N90" si="18">K83-$I90*K$91</f>
        <v>5.0000000000000009</v>
      </c>
      <c r="L90" s="31">
        <f t="shared" si="18"/>
        <v>-2.0000000000000009</v>
      </c>
      <c r="M90" s="48">
        <f t="shared" si="18"/>
        <v>0</v>
      </c>
      <c r="N90" s="48">
        <f t="shared" si="18"/>
        <v>0.50000000000000011</v>
      </c>
    </row>
    <row r="91" spans="2:14" x14ac:dyDescent="0.2">
      <c r="I91" s="133">
        <v>0.99999999999999978</v>
      </c>
      <c r="J91" s="56">
        <f>J84/$I91</f>
        <v>-1</v>
      </c>
      <c r="K91" s="36">
        <f t="shared" ref="K91:N91" si="19">K84/$I91</f>
        <v>-1.0000000000000002</v>
      </c>
      <c r="L91" s="166">
        <f t="shared" si="19"/>
        <v>0.80000000000000016</v>
      </c>
      <c r="M91" s="57">
        <f t="shared" si="19"/>
        <v>1</v>
      </c>
      <c r="N91" s="57">
        <f t="shared" si="19"/>
        <v>0</v>
      </c>
    </row>
    <row r="97" spans="2:13" x14ac:dyDescent="0.2">
      <c r="B97" s="132" t="s">
        <v>158</v>
      </c>
      <c r="D97" s="19" t="s">
        <v>145</v>
      </c>
      <c r="E97" s="19" t="s">
        <v>146</v>
      </c>
      <c r="F97" s="19" t="s">
        <v>149</v>
      </c>
      <c r="J97" s="17" t="s">
        <v>147</v>
      </c>
      <c r="K97" s="147"/>
      <c r="L97" s="148"/>
    </row>
    <row r="98" spans="2:13" x14ac:dyDescent="0.2">
      <c r="B98" s="132" t="s">
        <v>45</v>
      </c>
      <c r="D98" s="151" t="s">
        <v>13</v>
      </c>
      <c r="E98" s="48">
        <f>HLOOKUP(D98,$D$74:$H$75,2,0)*-1</f>
        <v>-0.46</v>
      </c>
      <c r="F98" s="48">
        <f>N89</f>
        <v>0.49999999999999989</v>
      </c>
      <c r="I98" s="116"/>
      <c r="J98" s="49">
        <v>0</v>
      </c>
      <c r="K98" s="30">
        <v>-5.0000000000000009</v>
      </c>
      <c r="L98" s="31">
        <v>3.0000000000000009</v>
      </c>
    </row>
    <row r="99" spans="2:13" x14ac:dyDescent="0.2">
      <c r="D99" s="151" t="s">
        <v>12</v>
      </c>
      <c r="E99" s="48">
        <f>HLOOKUP(D99,$D$74:$H$75,2,0)*-1</f>
        <v>-0.56000000000000005</v>
      </c>
      <c r="F99" s="48">
        <f t="shared" ref="F99:F100" si="20">N90</f>
        <v>0.50000000000000011</v>
      </c>
      <c r="I99" s="116"/>
      <c r="J99" s="49">
        <v>0</v>
      </c>
      <c r="K99" s="30">
        <v>5.0000000000000009</v>
      </c>
      <c r="L99" s="31">
        <v>-2.0000000000000009</v>
      </c>
    </row>
    <row r="100" spans="2:13" x14ac:dyDescent="0.2">
      <c r="C100" s="55"/>
      <c r="D100" s="156" t="s">
        <v>14</v>
      </c>
      <c r="E100" s="51">
        <f>HLOOKUP(D100,$D$74:$H$75,2,0)*-1</f>
        <v>0</v>
      </c>
      <c r="F100" s="51">
        <f t="shared" si="20"/>
        <v>0</v>
      </c>
      <c r="I100" s="116"/>
      <c r="J100" s="50">
        <v>-1</v>
      </c>
      <c r="K100" s="32">
        <v>-1.0000000000000002</v>
      </c>
      <c r="L100" s="33">
        <v>0.80000000000000016</v>
      </c>
    </row>
    <row r="101" spans="2:13" x14ac:dyDescent="0.2">
      <c r="D101" s="2"/>
      <c r="E101" s="55"/>
      <c r="G101" s="55"/>
      <c r="H101" s="55"/>
      <c r="J101" s="55"/>
      <c r="K101" s="55"/>
      <c r="L101" s="55"/>
      <c r="M101" s="55"/>
    </row>
    <row r="102" spans="2:13" x14ac:dyDescent="0.2">
      <c r="J102" s="19" t="s">
        <v>150</v>
      </c>
      <c r="K102" s="4">
        <f t="array" ref="K102:M102">MMULT(TRANSPOSE(E98:E100),J98:L100)</f>
        <v>0</v>
      </c>
      <c r="L102" s="4">
        <v>-0.5</v>
      </c>
      <c r="M102" s="130">
        <v>-0.26</v>
      </c>
    </row>
    <row r="104" spans="2:13" x14ac:dyDescent="0.2">
      <c r="D104" s="17" t="s">
        <v>151</v>
      </c>
      <c r="E104" s="17" t="s">
        <v>152</v>
      </c>
      <c r="F104" s="149" t="s">
        <v>153</v>
      </c>
      <c r="G104" s="153" t="s">
        <v>154</v>
      </c>
    </row>
    <row r="105" spans="2:13" x14ac:dyDescent="0.2">
      <c r="C105" s="55"/>
      <c r="D105" s="150" t="s">
        <v>15</v>
      </c>
      <c r="E105" s="51">
        <f>MMULT($K$102:$M$102,$G$76:$G$78)</f>
        <v>0.5</v>
      </c>
      <c r="F105" s="32">
        <f>HLOOKUP(D105,$D$74:$H$75,2,0)*-1</f>
        <v>0</v>
      </c>
      <c r="G105" s="51">
        <f>-(F105-E105)</f>
        <v>0.5</v>
      </c>
    </row>
    <row r="108" spans="2:13" x14ac:dyDescent="0.2">
      <c r="D108" t="s">
        <v>162</v>
      </c>
    </row>
    <row r="109" spans="2:13" x14ac:dyDescent="0.2">
      <c r="D109" t="s">
        <v>163</v>
      </c>
    </row>
    <row r="111" spans="2:13" x14ac:dyDescent="0.2">
      <c r="D111" s="2" t="s">
        <v>159</v>
      </c>
      <c r="E111" s="55">
        <f>SUMPRODUCT(E98:E100,F98:F100)*-1</f>
        <v>0.51</v>
      </c>
    </row>
    <row r="112" spans="2:13" x14ac:dyDescent="0.2">
      <c r="D112" s="2" t="s">
        <v>12</v>
      </c>
      <c r="E112" s="55">
        <f>F99</f>
        <v>0.50000000000000011</v>
      </c>
    </row>
    <row r="113" spans="4:5" x14ac:dyDescent="0.2">
      <c r="D113" s="2" t="s">
        <v>13</v>
      </c>
      <c r="E113" s="55">
        <f>F98</f>
        <v>0.49999999999999989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5451-790C-6C4D-9951-BFAEE6A9CF2F}">
  <dimension ref="A1:T145"/>
  <sheetViews>
    <sheetView showGridLines="0" workbookViewId="0">
      <selection activeCell="A77" sqref="A77"/>
    </sheetView>
  </sheetViews>
  <sheetFormatPr baseColWidth="10" defaultRowHeight="16" x14ac:dyDescent="0.2"/>
  <cols>
    <col min="1" max="1" width="33.33203125" bestFit="1" customWidth="1"/>
    <col min="4" max="14" width="7.83203125" customWidth="1"/>
    <col min="17" max="17" width="19.83203125" customWidth="1"/>
  </cols>
  <sheetData>
    <row r="1" spans="1:12" x14ac:dyDescent="0.2">
      <c r="A1" s="1" t="s">
        <v>21</v>
      </c>
    </row>
    <row r="2" spans="1:12" x14ac:dyDescent="0.2">
      <c r="A2" t="s">
        <v>85</v>
      </c>
    </row>
    <row r="3" spans="1:12" x14ac:dyDescent="0.2">
      <c r="A3" t="s">
        <v>0</v>
      </c>
    </row>
    <row r="4" spans="1:12" x14ac:dyDescent="0.2">
      <c r="A4" t="s">
        <v>1</v>
      </c>
    </row>
    <row r="5" spans="1:12" x14ac:dyDescent="0.2">
      <c r="A5" t="s">
        <v>2</v>
      </c>
    </row>
    <row r="6" spans="1:12" x14ac:dyDescent="0.2">
      <c r="A6" t="s">
        <v>3</v>
      </c>
    </row>
    <row r="7" spans="1:12" x14ac:dyDescent="0.2">
      <c r="A7" t="s">
        <v>10</v>
      </c>
    </row>
    <row r="8" spans="1:12" x14ac:dyDescent="0.2">
      <c r="D8" s="1" t="s">
        <v>22</v>
      </c>
    </row>
    <row r="9" spans="1:12" x14ac:dyDescent="0.2">
      <c r="A9" s="1" t="s">
        <v>4</v>
      </c>
      <c r="D9" s="17" t="s">
        <v>12</v>
      </c>
      <c r="E9" s="18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8" t="s">
        <v>18</v>
      </c>
      <c r="K9" s="18" t="s">
        <v>19</v>
      </c>
      <c r="L9" s="19" t="s">
        <v>20</v>
      </c>
    </row>
    <row r="10" spans="1:12" x14ac:dyDescent="0.2">
      <c r="A10" s="1" t="s">
        <v>5</v>
      </c>
      <c r="D10" s="3">
        <v>12</v>
      </c>
      <c r="E10" s="4">
        <v>24</v>
      </c>
      <c r="F10" s="4">
        <v>21</v>
      </c>
      <c r="G10" s="4">
        <v>14</v>
      </c>
      <c r="H10" s="4">
        <v>0</v>
      </c>
      <c r="I10" s="4">
        <v>0</v>
      </c>
      <c r="J10" s="4">
        <v>0</v>
      </c>
      <c r="K10" s="4">
        <v>0</v>
      </c>
      <c r="L10" s="5">
        <v>0</v>
      </c>
    </row>
    <row r="11" spans="1:12" x14ac:dyDescent="0.2">
      <c r="A11" t="s">
        <v>6</v>
      </c>
      <c r="D11" s="6">
        <v>1</v>
      </c>
      <c r="E11" s="7">
        <v>1</v>
      </c>
      <c r="F11" s="7">
        <v>0</v>
      </c>
      <c r="G11" s="7">
        <v>0</v>
      </c>
      <c r="H11" s="7">
        <v>1</v>
      </c>
      <c r="I11" s="7">
        <v>0</v>
      </c>
      <c r="J11" s="7">
        <v>0</v>
      </c>
      <c r="K11" s="8">
        <v>0</v>
      </c>
      <c r="L11" s="9">
        <v>190</v>
      </c>
    </row>
    <row r="12" spans="1:12" x14ac:dyDescent="0.2">
      <c r="A12" t="s">
        <v>7</v>
      </c>
      <c r="D12" s="10">
        <v>0</v>
      </c>
      <c r="E12" s="11">
        <v>0</v>
      </c>
      <c r="F12" s="11">
        <v>1</v>
      </c>
      <c r="G12" s="11">
        <v>1</v>
      </c>
      <c r="H12" s="11">
        <v>0</v>
      </c>
      <c r="I12" s="11">
        <v>1</v>
      </c>
      <c r="J12" s="11">
        <v>0</v>
      </c>
      <c r="K12" s="12">
        <v>0</v>
      </c>
      <c r="L12" s="9">
        <v>110</v>
      </c>
    </row>
    <row r="13" spans="1:12" x14ac:dyDescent="0.2">
      <c r="A13" t="s">
        <v>9</v>
      </c>
      <c r="D13" s="10">
        <v>1</v>
      </c>
      <c r="E13" s="11">
        <v>0</v>
      </c>
      <c r="F13" s="11">
        <v>1</v>
      </c>
      <c r="G13" s="11">
        <v>0</v>
      </c>
      <c r="H13" s="11">
        <v>0</v>
      </c>
      <c r="I13" s="11">
        <v>0</v>
      </c>
      <c r="J13" s="11">
        <v>-1</v>
      </c>
      <c r="K13" s="12">
        <v>0</v>
      </c>
      <c r="L13" s="9">
        <v>120</v>
      </c>
    </row>
    <row r="14" spans="1:12" x14ac:dyDescent="0.2">
      <c r="A14" t="s">
        <v>8</v>
      </c>
      <c r="D14" s="13">
        <v>0</v>
      </c>
      <c r="E14" s="14">
        <v>1</v>
      </c>
      <c r="F14" s="14">
        <v>0</v>
      </c>
      <c r="G14" s="14">
        <v>1</v>
      </c>
      <c r="H14" s="14">
        <v>0</v>
      </c>
      <c r="I14" s="14">
        <v>0</v>
      </c>
      <c r="J14" s="14">
        <v>0</v>
      </c>
      <c r="K14" s="15">
        <v>-1</v>
      </c>
      <c r="L14" s="16">
        <v>160</v>
      </c>
    </row>
    <row r="15" spans="1:12" x14ac:dyDescent="0.2">
      <c r="A15" t="s">
        <v>11</v>
      </c>
    </row>
    <row r="17" spans="1:15" x14ac:dyDescent="0.2">
      <c r="A17" s="1" t="s">
        <v>23</v>
      </c>
      <c r="D17" s="17" t="s">
        <v>12</v>
      </c>
      <c r="E17" s="18" t="s">
        <v>13</v>
      </c>
      <c r="F17" s="18" t="s">
        <v>14</v>
      </c>
      <c r="G17" s="18" t="s">
        <v>15</v>
      </c>
      <c r="H17" s="18" t="s">
        <v>16</v>
      </c>
      <c r="I17" s="18" t="s">
        <v>17</v>
      </c>
      <c r="J17" s="18" t="s">
        <v>18</v>
      </c>
      <c r="K17" s="18" t="s">
        <v>19</v>
      </c>
      <c r="L17" s="18" t="s">
        <v>27</v>
      </c>
      <c r="M17" s="18" t="s">
        <v>28</v>
      </c>
      <c r="N17" s="19" t="s">
        <v>20</v>
      </c>
    </row>
    <row r="18" spans="1:15" x14ac:dyDescent="0.2">
      <c r="A18" s="1" t="s">
        <v>5</v>
      </c>
      <c r="D18" s="3">
        <v>12</v>
      </c>
      <c r="E18" s="4">
        <v>24</v>
      </c>
      <c r="F18" s="4">
        <v>21</v>
      </c>
      <c r="G18" s="4">
        <v>14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6">
        <v>0</v>
      </c>
      <c r="N18" s="5">
        <v>0</v>
      </c>
    </row>
    <row r="19" spans="1:15" x14ac:dyDescent="0.2">
      <c r="A19" t="s">
        <v>6</v>
      </c>
      <c r="D19" s="6">
        <v>1</v>
      </c>
      <c r="E19" s="7">
        <v>1</v>
      </c>
      <c r="F19" s="7">
        <v>0</v>
      </c>
      <c r="G19" s="7">
        <v>0</v>
      </c>
      <c r="H19" s="28">
        <v>1</v>
      </c>
      <c r="I19" s="28">
        <v>0</v>
      </c>
      <c r="J19" s="28">
        <v>0</v>
      </c>
      <c r="K19" s="28">
        <v>0</v>
      </c>
      <c r="L19" s="28">
        <v>0</v>
      </c>
      <c r="M19" s="29">
        <v>0</v>
      </c>
      <c r="N19" s="9">
        <v>190</v>
      </c>
    </row>
    <row r="20" spans="1:15" x14ac:dyDescent="0.2">
      <c r="A20" t="s">
        <v>7</v>
      </c>
      <c r="D20" s="10">
        <v>0</v>
      </c>
      <c r="E20" s="11">
        <v>0</v>
      </c>
      <c r="F20" s="11">
        <v>1</v>
      </c>
      <c r="G20" s="11">
        <v>1</v>
      </c>
      <c r="H20" s="30">
        <v>0</v>
      </c>
      <c r="I20" s="30">
        <v>1</v>
      </c>
      <c r="J20" s="30">
        <v>0</v>
      </c>
      <c r="K20" s="30">
        <v>0</v>
      </c>
      <c r="L20" s="30">
        <v>0</v>
      </c>
      <c r="M20" s="31">
        <v>0</v>
      </c>
      <c r="N20" s="9">
        <v>110</v>
      </c>
    </row>
    <row r="21" spans="1:15" x14ac:dyDescent="0.2">
      <c r="A21" t="s">
        <v>24</v>
      </c>
      <c r="D21" s="10">
        <v>1</v>
      </c>
      <c r="E21" s="11">
        <v>0</v>
      </c>
      <c r="F21" s="11">
        <v>1</v>
      </c>
      <c r="G21" s="11">
        <v>0</v>
      </c>
      <c r="H21" s="30">
        <v>0</v>
      </c>
      <c r="I21" s="30">
        <v>0</v>
      </c>
      <c r="J21" s="30">
        <v>-1</v>
      </c>
      <c r="K21" s="30">
        <v>0</v>
      </c>
      <c r="L21" s="30">
        <v>1</v>
      </c>
      <c r="M21" s="31">
        <v>0</v>
      </c>
      <c r="N21" s="9">
        <v>120</v>
      </c>
    </row>
    <row r="22" spans="1:15" x14ac:dyDescent="0.2">
      <c r="A22" t="s">
        <v>25</v>
      </c>
      <c r="D22" s="13">
        <v>0</v>
      </c>
      <c r="E22" s="14">
        <v>1</v>
      </c>
      <c r="F22" s="14">
        <v>0</v>
      </c>
      <c r="G22" s="14">
        <v>1</v>
      </c>
      <c r="H22" s="32">
        <v>0</v>
      </c>
      <c r="I22" s="32">
        <v>0</v>
      </c>
      <c r="J22" s="32">
        <v>0</v>
      </c>
      <c r="K22" s="32">
        <v>-1</v>
      </c>
      <c r="L22" s="32">
        <v>0</v>
      </c>
      <c r="M22" s="33">
        <v>1</v>
      </c>
      <c r="N22" s="16">
        <v>160</v>
      </c>
    </row>
    <row r="23" spans="1:15" x14ac:dyDescent="0.2">
      <c r="A23" t="s">
        <v>26</v>
      </c>
    </row>
    <row r="24" spans="1:15" x14ac:dyDescent="0.2">
      <c r="D24" s="1" t="s">
        <v>31</v>
      </c>
    </row>
    <row r="25" spans="1:15" x14ac:dyDescent="0.2">
      <c r="A25" s="1" t="s">
        <v>29</v>
      </c>
      <c r="D25" s="17" t="s">
        <v>12</v>
      </c>
      <c r="E25" s="18" t="s">
        <v>13</v>
      </c>
      <c r="F25" s="18" t="s">
        <v>14</v>
      </c>
      <c r="G25" s="18" t="s">
        <v>15</v>
      </c>
      <c r="H25" s="18" t="s">
        <v>16</v>
      </c>
      <c r="I25" s="18" t="s">
        <v>17</v>
      </c>
      <c r="J25" s="18" t="s">
        <v>18</v>
      </c>
      <c r="K25" s="18" t="s">
        <v>19</v>
      </c>
      <c r="L25" s="18" t="s">
        <v>27</v>
      </c>
      <c r="M25" s="18" t="s">
        <v>28</v>
      </c>
      <c r="N25" s="19" t="s">
        <v>30</v>
      </c>
    </row>
    <row r="26" spans="1:15" x14ac:dyDescent="0.2">
      <c r="A26" s="1" t="s">
        <v>55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5">
        <v>0</v>
      </c>
      <c r="O26" t="s">
        <v>32</v>
      </c>
    </row>
    <row r="27" spans="1:15" x14ac:dyDescent="0.2">
      <c r="D27" s="22">
        <v>12</v>
      </c>
      <c r="E27" s="23">
        <v>24</v>
      </c>
      <c r="F27" s="23">
        <v>21</v>
      </c>
      <c r="G27" s="23">
        <v>14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4">
        <v>0</v>
      </c>
    </row>
    <row r="28" spans="1:15" x14ac:dyDescent="0.2">
      <c r="D28" s="6">
        <v>1</v>
      </c>
      <c r="E28" s="7">
        <v>1</v>
      </c>
      <c r="F28" s="7">
        <v>0</v>
      </c>
      <c r="G28" s="7">
        <v>0</v>
      </c>
      <c r="H28" s="28">
        <v>1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9">
        <v>190</v>
      </c>
    </row>
    <row r="29" spans="1:15" x14ac:dyDescent="0.2">
      <c r="D29" s="10">
        <v>0</v>
      </c>
      <c r="E29" s="11">
        <v>0</v>
      </c>
      <c r="F29" s="11">
        <v>1</v>
      </c>
      <c r="G29" s="11">
        <v>1</v>
      </c>
      <c r="H29" s="30">
        <v>0</v>
      </c>
      <c r="I29" s="30">
        <v>1</v>
      </c>
      <c r="J29" s="30">
        <v>0</v>
      </c>
      <c r="K29" s="30">
        <v>0</v>
      </c>
      <c r="L29" s="30">
        <v>0</v>
      </c>
      <c r="M29" s="30">
        <v>0</v>
      </c>
      <c r="N29" s="9">
        <v>110</v>
      </c>
    </row>
    <row r="30" spans="1:15" x14ac:dyDescent="0.2">
      <c r="D30" s="10">
        <v>1</v>
      </c>
      <c r="E30" s="11">
        <v>0</v>
      </c>
      <c r="F30" s="11">
        <v>1</v>
      </c>
      <c r="G30" s="11">
        <v>0</v>
      </c>
      <c r="H30" s="30">
        <v>0</v>
      </c>
      <c r="I30" s="30">
        <v>0</v>
      </c>
      <c r="J30" s="30">
        <v>-1</v>
      </c>
      <c r="K30" s="30">
        <v>0</v>
      </c>
      <c r="L30" s="30">
        <v>1</v>
      </c>
      <c r="M30" s="30">
        <v>0</v>
      </c>
      <c r="N30" s="9">
        <v>120</v>
      </c>
    </row>
    <row r="31" spans="1:15" x14ac:dyDescent="0.2">
      <c r="D31" s="13">
        <v>0</v>
      </c>
      <c r="E31" s="14">
        <v>1</v>
      </c>
      <c r="F31" s="14">
        <v>0</v>
      </c>
      <c r="G31" s="14">
        <v>1</v>
      </c>
      <c r="H31" s="32">
        <v>0</v>
      </c>
      <c r="I31" s="32">
        <v>0</v>
      </c>
      <c r="J31" s="32">
        <v>0</v>
      </c>
      <c r="K31" s="32">
        <v>-1</v>
      </c>
      <c r="L31" s="32">
        <v>0</v>
      </c>
      <c r="M31" s="32">
        <v>1</v>
      </c>
      <c r="N31" s="16">
        <v>160</v>
      </c>
    </row>
    <row r="34" spans="4:17" x14ac:dyDescent="0.2">
      <c r="D34" s="17" t="s">
        <v>12</v>
      </c>
      <c r="E34" s="18" t="s">
        <v>13</v>
      </c>
      <c r="F34" s="18" t="s">
        <v>14</v>
      </c>
      <c r="G34" s="18" t="s">
        <v>15</v>
      </c>
      <c r="H34" s="18" t="s">
        <v>16</v>
      </c>
      <c r="I34" s="18" t="s">
        <v>17</v>
      </c>
      <c r="J34" s="18" t="s">
        <v>18</v>
      </c>
      <c r="K34" s="18" t="s">
        <v>19</v>
      </c>
      <c r="L34" s="18" t="s">
        <v>27</v>
      </c>
      <c r="M34" s="18" t="s">
        <v>28</v>
      </c>
      <c r="N34" s="19" t="s">
        <v>30</v>
      </c>
    </row>
    <row r="35" spans="4:17" x14ac:dyDescent="0.2">
      <c r="D35" s="39">
        <f>D26-D30</f>
        <v>-1</v>
      </c>
      <c r="E35" s="25">
        <f t="shared" ref="E35:N35" si="0">E26-E30</f>
        <v>0</v>
      </c>
      <c r="F35" s="25">
        <f t="shared" si="0"/>
        <v>-1</v>
      </c>
      <c r="G35" s="25">
        <f t="shared" si="0"/>
        <v>0</v>
      </c>
      <c r="H35" s="25">
        <f t="shared" si="0"/>
        <v>0</v>
      </c>
      <c r="I35" s="25">
        <f t="shared" si="0"/>
        <v>0</v>
      </c>
      <c r="J35" s="25">
        <f t="shared" si="0"/>
        <v>1</v>
      </c>
      <c r="K35" s="25">
        <f t="shared" si="0"/>
        <v>0</v>
      </c>
      <c r="L35" s="25">
        <f t="shared" si="0"/>
        <v>0</v>
      </c>
      <c r="M35" s="25">
        <f t="shared" si="0"/>
        <v>1</v>
      </c>
      <c r="N35" s="40">
        <f t="shared" si="0"/>
        <v>-120</v>
      </c>
      <c r="O35" t="s">
        <v>33</v>
      </c>
    </row>
    <row r="36" spans="4:17" x14ac:dyDescent="0.2">
      <c r="D36" s="22">
        <v>12</v>
      </c>
      <c r="E36" s="23">
        <v>24</v>
      </c>
      <c r="F36" s="23">
        <v>21</v>
      </c>
      <c r="G36" s="23">
        <v>14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4">
        <v>0</v>
      </c>
    </row>
    <row r="37" spans="4:17" x14ac:dyDescent="0.2">
      <c r="D37" s="6">
        <v>1</v>
      </c>
      <c r="E37" s="7">
        <v>1</v>
      </c>
      <c r="F37" s="7">
        <v>0</v>
      </c>
      <c r="G37" s="7">
        <v>0</v>
      </c>
      <c r="H37" s="28">
        <v>1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9">
        <v>190</v>
      </c>
    </row>
    <row r="38" spans="4:17" x14ac:dyDescent="0.2">
      <c r="D38" s="10">
        <v>0</v>
      </c>
      <c r="E38" s="11">
        <v>0</v>
      </c>
      <c r="F38" s="11">
        <v>1</v>
      </c>
      <c r="G38" s="11">
        <v>1</v>
      </c>
      <c r="H38" s="30">
        <v>0</v>
      </c>
      <c r="I38" s="30">
        <v>1</v>
      </c>
      <c r="J38" s="30">
        <v>0</v>
      </c>
      <c r="K38" s="30">
        <v>0</v>
      </c>
      <c r="L38" s="30">
        <v>0</v>
      </c>
      <c r="M38" s="30">
        <v>0</v>
      </c>
      <c r="N38" s="9">
        <v>110</v>
      </c>
    </row>
    <row r="39" spans="4:17" x14ac:dyDescent="0.2">
      <c r="D39" s="10">
        <v>1</v>
      </c>
      <c r="E39" s="11">
        <v>0</v>
      </c>
      <c r="F39" s="11">
        <v>1</v>
      </c>
      <c r="G39" s="11">
        <v>0</v>
      </c>
      <c r="H39" s="30">
        <v>0</v>
      </c>
      <c r="I39" s="30">
        <v>0</v>
      </c>
      <c r="J39" s="30">
        <v>-1</v>
      </c>
      <c r="K39" s="30">
        <v>0</v>
      </c>
      <c r="L39" s="30">
        <v>1</v>
      </c>
      <c r="M39" s="30">
        <v>0</v>
      </c>
      <c r="N39" s="9">
        <v>120</v>
      </c>
    </row>
    <row r="40" spans="4:17" x14ac:dyDescent="0.2">
      <c r="D40" s="13">
        <v>0</v>
      </c>
      <c r="E40" s="14">
        <v>1</v>
      </c>
      <c r="F40" s="14">
        <v>0</v>
      </c>
      <c r="G40" s="14">
        <v>1</v>
      </c>
      <c r="H40" s="32">
        <v>0</v>
      </c>
      <c r="I40" s="32">
        <v>0</v>
      </c>
      <c r="J40" s="32">
        <v>0</v>
      </c>
      <c r="K40" s="32">
        <v>-1</v>
      </c>
      <c r="L40" s="32">
        <v>0</v>
      </c>
      <c r="M40" s="32">
        <v>1</v>
      </c>
      <c r="N40" s="16">
        <v>160</v>
      </c>
    </row>
    <row r="43" spans="4:17" x14ac:dyDescent="0.2">
      <c r="D43" s="17" t="s">
        <v>12</v>
      </c>
      <c r="E43" s="18" t="s">
        <v>13</v>
      </c>
      <c r="F43" s="18" t="s">
        <v>14</v>
      </c>
      <c r="G43" s="18" t="s">
        <v>15</v>
      </c>
      <c r="H43" s="18" t="s">
        <v>16</v>
      </c>
      <c r="I43" s="18" t="s">
        <v>17</v>
      </c>
      <c r="J43" s="18" t="s">
        <v>18</v>
      </c>
      <c r="K43" s="18" t="s">
        <v>19</v>
      </c>
      <c r="L43" s="18" t="s">
        <v>27</v>
      </c>
      <c r="M43" s="18" t="s">
        <v>28</v>
      </c>
      <c r="N43" s="19" t="s">
        <v>30</v>
      </c>
    </row>
    <row r="44" spans="4:17" x14ac:dyDescent="0.2">
      <c r="D44" s="39">
        <f>D35-D40</f>
        <v>-1</v>
      </c>
      <c r="E44" s="25">
        <f t="shared" ref="E44:N44" si="1">E35-E40</f>
        <v>-1</v>
      </c>
      <c r="F44" s="25">
        <f t="shared" si="1"/>
        <v>-1</v>
      </c>
      <c r="G44" s="25">
        <f t="shared" si="1"/>
        <v>-1</v>
      </c>
      <c r="H44" s="25">
        <f t="shared" si="1"/>
        <v>0</v>
      </c>
      <c r="I44" s="25">
        <f t="shared" si="1"/>
        <v>0</v>
      </c>
      <c r="J44" s="25">
        <f t="shared" si="1"/>
        <v>1</v>
      </c>
      <c r="K44" s="25">
        <f t="shared" si="1"/>
        <v>1</v>
      </c>
      <c r="L44" s="25">
        <f t="shared" si="1"/>
        <v>0</v>
      </c>
      <c r="M44" s="25">
        <f t="shared" si="1"/>
        <v>0</v>
      </c>
      <c r="N44" s="40">
        <f t="shared" si="1"/>
        <v>-280</v>
      </c>
      <c r="Q44" s="1" t="s">
        <v>34</v>
      </c>
    </row>
    <row r="45" spans="4:17" x14ac:dyDescent="0.2">
      <c r="D45" s="22">
        <v>12</v>
      </c>
      <c r="E45" s="23">
        <v>24</v>
      </c>
      <c r="F45" s="23">
        <v>21</v>
      </c>
      <c r="G45" s="23">
        <v>14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4">
        <v>0</v>
      </c>
      <c r="Q45" s="44" t="s">
        <v>35</v>
      </c>
    </row>
    <row r="46" spans="4:17" x14ac:dyDescent="0.2">
      <c r="D46" s="6">
        <v>1</v>
      </c>
      <c r="E46" s="7">
        <v>1</v>
      </c>
      <c r="F46" s="7">
        <v>0</v>
      </c>
      <c r="G46" s="7">
        <v>0</v>
      </c>
      <c r="H46" s="41">
        <v>1</v>
      </c>
      <c r="I46" s="41">
        <v>0</v>
      </c>
      <c r="J46" s="28">
        <v>0</v>
      </c>
      <c r="K46" s="28">
        <v>0</v>
      </c>
      <c r="L46" s="41">
        <v>0</v>
      </c>
      <c r="M46" s="41">
        <v>0</v>
      </c>
      <c r="N46" s="9">
        <v>190</v>
      </c>
    </row>
    <row r="47" spans="4:17" x14ac:dyDescent="0.2">
      <c r="D47" s="10">
        <v>0</v>
      </c>
      <c r="E47" s="11">
        <v>0</v>
      </c>
      <c r="F47" s="11">
        <v>1</v>
      </c>
      <c r="G47" s="11">
        <v>1</v>
      </c>
      <c r="H47" s="42">
        <v>0</v>
      </c>
      <c r="I47" s="42">
        <v>1</v>
      </c>
      <c r="J47" s="30">
        <v>0</v>
      </c>
      <c r="K47" s="30">
        <v>0</v>
      </c>
      <c r="L47" s="42">
        <v>0</v>
      </c>
      <c r="M47" s="42">
        <v>0</v>
      </c>
      <c r="N47" s="9">
        <v>110</v>
      </c>
    </row>
    <row r="48" spans="4:17" x14ac:dyDescent="0.2">
      <c r="D48" s="10">
        <v>1</v>
      </c>
      <c r="E48" s="11">
        <v>0</v>
      </c>
      <c r="F48" s="11">
        <v>1</v>
      </c>
      <c r="G48" s="11">
        <v>0</v>
      </c>
      <c r="H48" s="42">
        <v>0</v>
      </c>
      <c r="I48" s="42">
        <v>0</v>
      </c>
      <c r="J48" s="30">
        <v>-1</v>
      </c>
      <c r="K48" s="30">
        <v>0</v>
      </c>
      <c r="L48" s="42">
        <v>1</v>
      </c>
      <c r="M48" s="42">
        <v>0</v>
      </c>
      <c r="N48" s="9">
        <v>120</v>
      </c>
    </row>
    <row r="49" spans="3:17" x14ac:dyDescent="0.2">
      <c r="D49" s="13">
        <v>0</v>
      </c>
      <c r="E49" s="14">
        <v>1</v>
      </c>
      <c r="F49" s="14">
        <v>0</v>
      </c>
      <c r="G49" s="14">
        <v>1</v>
      </c>
      <c r="H49" s="43">
        <v>0</v>
      </c>
      <c r="I49" s="43">
        <v>0</v>
      </c>
      <c r="J49" s="32">
        <v>0</v>
      </c>
      <c r="K49" s="32">
        <v>-1</v>
      </c>
      <c r="L49" s="43">
        <v>0</v>
      </c>
      <c r="M49" s="43">
        <v>1</v>
      </c>
      <c r="N49" s="16">
        <v>160</v>
      </c>
    </row>
    <row r="51" spans="3:17" x14ac:dyDescent="0.2">
      <c r="G51" s="84" t="s">
        <v>38</v>
      </c>
      <c r="H51" s="84"/>
      <c r="I51" s="84" t="s">
        <v>39</v>
      </c>
    </row>
    <row r="52" spans="3:17" x14ac:dyDescent="0.2">
      <c r="D52" s="17" t="s">
        <v>12</v>
      </c>
      <c r="E52" s="18" t="s">
        <v>13</v>
      </c>
      <c r="F52" s="18" t="s">
        <v>14</v>
      </c>
      <c r="G52" s="18" t="s">
        <v>15</v>
      </c>
      <c r="H52" s="18" t="s">
        <v>16</v>
      </c>
      <c r="I52" s="18" t="s">
        <v>17</v>
      </c>
      <c r="J52" s="18" t="s">
        <v>18</v>
      </c>
      <c r="K52" s="18" t="s">
        <v>19</v>
      </c>
      <c r="L52" s="18" t="s">
        <v>27</v>
      </c>
      <c r="M52" s="18" t="s">
        <v>28</v>
      </c>
      <c r="N52" s="19" t="s">
        <v>30</v>
      </c>
    </row>
    <row r="53" spans="3:17" x14ac:dyDescent="0.2">
      <c r="D53" s="39">
        <v>-1</v>
      </c>
      <c r="E53" s="25">
        <v>-1</v>
      </c>
      <c r="F53" s="25">
        <v>-1</v>
      </c>
      <c r="G53" s="38">
        <v>-1</v>
      </c>
      <c r="H53" s="25">
        <v>0</v>
      </c>
      <c r="I53" s="25">
        <v>0</v>
      </c>
      <c r="J53" s="25">
        <v>1</v>
      </c>
      <c r="K53" s="25">
        <v>1</v>
      </c>
      <c r="L53" s="25">
        <v>0</v>
      </c>
      <c r="M53" s="25">
        <v>0</v>
      </c>
      <c r="N53" s="40">
        <v>-280</v>
      </c>
    </row>
    <row r="54" spans="3:17" x14ac:dyDescent="0.2">
      <c r="D54" s="45">
        <v>12</v>
      </c>
      <c r="E54" s="27">
        <v>24</v>
      </c>
      <c r="F54" s="27">
        <v>21</v>
      </c>
      <c r="G54" s="52">
        <v>14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46">
        <v>0</v>
      </c>
      <c r="O54" s="1" t="s">
        <v>36</v>
      </c>
      <c r="P54" s="1" t="s">
        <v>37</v>
      </c>
    </row>
    <row r="55" spans="3:17" x14ac:dyDescent="0.2">
      <c r="D55" s="47">
        <v>1</v>
      </c>
      <c r="E55" s="28">
        <v>1</v>
      </c>
      <c r="F55" s="28">
        <v>0</v>
      </c>
      <c r="G55" s="34">
        <v>0</v>
      </c>
      <c r="H55" s="28">
        <v>1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48">
        <v>190</v>
      </c>
      <c r="O55">
        <f>IFERROR(N55/G55,9999)</f>
        <v>9999</v>
      </c>
      <c r="P55">
        <f>IF(O55=MIN(O55:O58),1,0)</f>
        <v>0</v>
      </c>
    </row>
    <row r="56" spans="3:17" x14ac:dyDescent="0.2">
      <c r="D56" s="53">
        <v>0</v>
      </c>
      <c r="E56" s="35">
        <v>0</v>
      </c>
      <c r="F56" s="35">
        <v>1</v>
      </c>
      <c r="G56" s="35">
        <v>1</v>
      </c>
      <c r="H56" s="35">
        <v>0</v>
      </c>
      <c r="I56" s="35">
        <v>1</v>
      </c>
      <c r="J56" s="35">
        <v>0</v>
      </c>
      <c r="K56" s="35">
        <v>0</v>
      </c>
      <c r="L56" s="35">
        <v>0</v>
      </c>
      <c r="M56" s="35">
        <v>0</v>
      </c>
      <c r="N56" s="54">
        <v>110</v>
      </c>
      <c r="O56">
        <f>IFERROR(N56/G56,9999)</f>
        <v>110</v>
      </c>
      <c r="P56">
        <f>IF(O56=MIN(O55:O58),1,0)</f>
        <v>1</v>
      </c>
    </row>
    <row r="57" spans="3:17" x14ac:dyDescent="0.2">
      <c r="D57" s="49">
        <v>1</v>
      </c>
      <c r="E57" s="30">
        <v>0</v>
      </c>
      <c r="F57" s="30">
        <v>1</v>
      </c>
      <c r="G57" s="35">
        <v>0</v>
      </c>
      <c r="H57" s="30">
        <v>0</v>
      </c>
      <c r="I57" s="30">
        <v>0</v>
      </c>
      <c r="J57" s="30">
        <v>-1</v>
      </c>
      <c r="K57" s="30">
        <v>0</v>
      </c>
      <c r="L57" s="30">
        <v>1</v>
      </c>
      <c r="M57" s="30">
        <v>0</v>
      </c>
      <c r="N57" s="48">
        <v>120</v>
      </c>
      <c r="O57">
        <f>IFERROR(N57/G57,9999)</f>
        <v>9999</v>
      </c>
      <c r="P57">
        <f>IF(O57=MIN(O55:O58),1,0)</f>
        <v>0</v>
      </c>
    </row>
    <row r="58" spans="3:17" x14ac:dyDescent="0.2">
      <c r="D58" s="50">
        <v>0</v>
      </c>
      <c r="E58" s="32">
        <v>1</v>
      </c>
      <c r="F58" s="32">
        <v>0</v>
      </c>
      <c r="G58" s="36">
        <v>1</v>
      </c>
      <c r="H58" s="32">
        <v>0</v>
      </c>
      <c r="I58" s="32">
        <v>0</v>
      </c>
      <c r="J58" s="32">
        <v>0</v>
      </c>
      <c r="K58" s="32">
        <v>-1</v>
      </c>
      <c r="L58" s="32">
        <v>0</v>
      </c>
      <c r="M58" s="32">
        <v>1</v>
      </c>
      <c r="N58" s="51">
        <v>160</v>
      </c>
      <c r="O58">
        <f>IFERROR(N58/G58,9999)</f>
        <v>160</v>
      </c>
      <c r="P58">
        <f>IF(O58=MIN(O55:O58),1,0)</f>
        <v>0</v>
      </c>
    </row>
    <row r="61" spans="3:17" x14ac:dyDescent="0.2">
      <c r="D61" s="17" t="str">
        <f t="shared" ref="D61:N61" si="2">D52</f>
        <v>x1</v>
      </c>
      <c r="E61" s="18" t="str">
        <f t="shared" si="2"/>
        <v>x2</v>
      </c>
      <c r="F61" s="18" t="str">
        <f t="shared" si="2"/>
        <v>x3</v>
      </c>
      <c r="G61" s="18" t="str">
        <f t="shared" si="2"/>
        <v>x4</v>
      </c>
      <c r="H61" s="18" t="str">
        <f t="shared" si="2"/>
        <v>x5</v>
      </c>
      <c r="I61" s="18" t="str">
        <f t="shared" si="2"/>
        <v>x6</v>
      </c>
      <c r="J61" s="18" t="str">
        <f t="shared" si="2"/>
        <v>x7</v>
      </c>
      <c r="K61" s="18" t="str">
        <f t="shared" si="2"/>
        <v>x8</v>
      </c>
      <c r="L61" s="18" t="str">
        <f t="shared" si="2"/>
        <v>x9</v>
      </c>
      <c r="M61" s="18" t="str">
        <f t="shared" si="2"/>
        <v>x10</v>
      </c>
      <c r="N61" s="19" t="str">
        <f t="shared" si="2"/>
        <v>w/z</v>
      </c>
      <c r="Q61" s="1" t="s">
        <v>34</v>
      </c>
    </row>
    <row r="62" spans="3:17" x14ac:dyDescent="0.2">
      <c r="C62" s="38">
        <v>-1</v>
      </c>
      <c r="D62" s="39">
        <f t="shared" ref="D62:N62" si="3">D53-$C62*D$65</f>
        <v>-1</v>
      </c>
      <c r="E62" s="25">
        <f t="shared" si="3"/>
        <v>-1</v>
      </c>
      <c r="F62" s="25">
        <f t="shared" si="3"/>
        <v>0</v>
      </c>
      <c r="G62" s="25">
        <f t="shared" si="3"/>
        <v>0</v>
      </c>
      <c r="H62" s="25">
        <f t="shared" si="3"/>
        <v>0</v>
      </c>
      <c r="I62" s="25">
        <f t="shared" si="3"/>
        <v>1</v>
      </c>
      <c r="J62" s="25">
        <f t="shared" si="3"/>
        <v>1</v>
      </c>
      <c r="K62" s="25">
        <f t="shared" si="3"/>
        <v>1</v>
      </c>
      <c r="L62" s="25">
        <f t="shared" si="3"/>
        <v>0</v>
      </c>
      <c r="M62" s="25">
        <f t="shared" si="3"/>
        <v>0</v>
      </c>
      <c r="N62" s="40">
        <f t="shared" si="3"/>
        <v>-170</v>
      </c>
      <c r="Q62" s="44" t="s">
        <v>40</v>
      </c>
    </row>
    <row r="63" spans="3:17" x14ac:dyDescent="0.2">
      <c r="C63" s="52">
        <v>14</v>
      </c>
      <c r="D63" s="45">
        <f t="shared" ref="D63:N63" si="4">D54-$C63*D$65</f>
        <v>12</v>
      </c>
      <c r="E63" s="27">
        <f t="shared" si="4"/>
        <v>24</v>
      </c>
      <c r="F63" s="27">
        <f t="shared" si="4"/>
        <v>7</v>
      </c>
      <c r="G63" s="27">
        <f t="shared" si="4"/>
        <v>0</v>
      </c>
      <c r="H63" s="27">
        <f t="shared" si="4"/>
        <v>0</v>
      </c>
      <c r="I63" s="27">
        <f t="shared" si="4"/>
        <v>-14</v>
      </c>
      <c r="J63" s="27">
        <f t="shared" si="4"/>
        <v>0</v>
      </c>
      <c r="K63" s="27">
        <f t="shared" si="4"/>
        <v>0</v>
      </c>
      <c r="L63" s="27">
        <f t="shared" si="4"/>
        <v>0</v>
      </c>
      <c r="M63" s="27">
        <f t="shared" si="4"/>
        <v>0</v>
      </c>
      <c r="N63" s="46">
        <f t="shared" si="4"/>
        <v>-1540</v>
      </c>
    </row>
    <row r="64" spans="3:17" x14ac:dyDescent="0.2">
      <c r="C64" s="34">
        <v>0</v>
      </c>
      <c r="D64" s="47">
        <f>D55-$C64*D$65</f>
        <v>1</v>
      </c>
      <c r="E64" s="28">
        <f t="shared" ref="E64:N64" si="5">E55-$C64*E$65</f>
        <v>1</v>
      </c>
      <c r="F64" s="28">
        <f t="shared" si="5"/>
        <v>0</v>
      </c>
      <c r="G64" s="41">
        <f t="shared" si="5"/>
        <v>0</v>
      </c>
      <c r="H64" s="41">
        <f t="shared" si="5"/>
        <v>1</v>
      </c>
      <c r="I64" s="28">
        <f t="shared" si="5"/>
        <v>0</v>
      </c>
      <c r="J64" s="28">
        <f t="shared" si="5"/>
        <v>0</v>
      </c>
      <c r="K64" s="28">
        <f t="shared" si="5"/>
        <v>0</v>
      </c>
      <c r="L64" s="41">
        <f t="shared" si="5"/>
        <v>0</v>
      </c>
      <c r="M64" s="41">
        <f t="shared" si="5"/>
        <v>0</v>
      </c>
      <c r="N64" s="48">
        <f t="shared" si="5"/>
        <v>190</v>
      </c>
    </row>
    <row r="65" spans="3:17" x14ac:dyDescent="0.2">
      <c r="C65" s="35">
        <v>1</v>
      </c>
      <c r="D65" s="58">
        <f>D56/$C65</f>
        <v>0</v>
      </c>
      <c r="E65" s="20">
        <f t="shared" ref="E65:N65" si="6">E56/$C65</f>
        <v>0</v>
      </c>
      <c r="F65" s="20">
        <f t="shared" si="6"/>
        <v>1</v>
      </c>
      <c r="G65" s="42">
        <f t="shared" si="6"/>
        <v>1</v>
      </c>
      <c r="H65" s="42">
        <f t="shared" si="6"/>
        <v>0</v>
      </c>
      <c r="I65" s="20">
        <f t="shared" si="6"/>
        <v>1</v>
      </c>
      <c r="J65" s="20">
        <f t="shared" si="6"/>
        <v>0</v>
      </c>
      <c r="K65" s="20">
        <f t="shared" si="6"/>
        <v>0</v>
      </c>
      <c r="L65" s="42">
        <f t="shared" si="6"/>
        <v>0</v>
      </c>
      <c r="M65" s="42">
        <f t="shared" si="6"/>
        <v>0</v>
      </c>
      <c r="N65" s="59">
        <f t="shared" si="6"/>
        <v>110</v>
      </c>
    </row>
    <row r="66" spans="3:17" x14ac:dyDescent="0.2">
      <c r="C66" s="35">
        <v>0</v>
      </c>
      <c r="D66" s="49">
        <f>D57-$C66*D$65</f>
        <v>1</v>
      </c>
      <c r="E66" s="30">
        <f t="shared" ref="E66:N66" si="7">E57-$C66*E$65</f>
        <v>0</v>
      </c>
      <c r="F66" s="30">
        <f t="shared" si="7"/>
        <v>1</v>
      </c>
      <c r="G66" s="42">
        <f t="shared" si="7"/>
        <v>0</v>
      </c>
      <c r="H66" s="42">
        <f t="shared" si="7"/>
        <v>0</v>
      </c>
      <c r="I66" s="30">
        <f>I57-$C66*I$65</f>
        <v>0</v>
      </c>
      <c r="J66" s="30">
        <f t="shared" si="7"/>
        <v>-1</v>
      </c>
      <c r="K66" s="30">
        <f t="shared" si="7"/>
        <v>0</v>
      </c>
      <c r="L66" s="42">
        <f t="shared" si="7"/>
        <v>1</v>
      </c>
      <c r="M66" s="42">
        <f t="shared" si="7"/>
        <v>0</v>
      </c>
      <c r="N66" s="48">
        <f t="shared" si="7"/>
        <v>120</v>
      </c>
    </row>
    <row r="67" spans="3:17" x14ac:dyDescent="0.2">
      <c r="C67" s="36">
        <v>1</v>
      </c>
      <c r="D67" s="50">
        <f t="shared" ref="D67:N67" si="8">D58-$C67*D$65</f>
        <v>0</v>
      </c>
      <c r="E67" s="32">
        <f t="shared" si="8"/>
        <v>1</v>
      </c>
      <c r="F67" s="32">
        <f t="shared" si="8"/>
        <v>-1</v>
      </c>
      <c r="G67" s="43">
        <f t="shared" si="8"/>
        <v>0</v>
      </c>
      <c r="H67" s="43">
        <f t="shared" si="8"/>
        <v>0</v>
      </c>
      <c r="I67" s="32">
        <f t="shared" si="8"/>
        <v>-1</v>
      </c>
      <c r="J67" s="32">
        <f t="shared" si="8"/>
        <v>0</v>
      </c>
      <c r="K67" s="32">
        <f t="shared" si="8"/>
        <v>-1</v>
      </c>
      <c r="L67" s="43">
        <f t="shared" si="8"/>
        <v>0</v>
      </c>
      <c r="M67" s="43">
        <f t="shared" si="8"/>
        <v>1</v>
      </c>
      <c r="N67" s="51">
        <f t="shared" si="8"/>
        <v>50</v>
      </c>
    </row>
    <row r="69" spans="3:17" x14ac:dyDescent="0.2">
      <c r="D69" s="84"/>
      <c r="E69" s="84" t="s">
        <v>38</v>
      </c>
      <c r="F69" s="84"/>
      <c r="G69" s="84"/>
      <c r="H69" s="84"/>
      <c r="I69" s="84"/>
      <c r="J69" s="84"/>
      <c r="K69" s="84"/>
      <c r="L69" s="84"/>
      <c r="M69" s="84" t="s">
        <v>39</v>
      </c>
      <c r="N69" s="84"/>
    </row>
    <row r="70" spans="3:17" x14ac:dyDescent="0.2">
      <c r="D70" s="17" t="s">
        <v>12</v>
      </c>
      <c r="E70" s="18" t="s">
        <v>13</v>
      </c>
      <c r="F70" s="18" t="s">
        <v>14</v>
      </c>
      <c r="G70" s="18" t="s">
        <v>15</v>
      </c>
      <c r="H70" s="18" t="s">
        <v>16</v>
      </c>
      <c r="I70" s="18" t="s">
        <v>17</v>
      </c>
      <c r="J70" s="18" t="s">
        <v>18</v>
      </c>
      <c r="K70" s="18" t="s">
        <v>19</v>
      </c>
      <c r="L70" s="18" t="s">
        <v>27</v>
      </c>
      <c r="M70" s="18" t="s">
        <v>28</v>
      </c>
      <c r="N70" s="19" t="s">
        <v>30</v>
      </c>
    </row>
    <row r="71" spans="3:17" x14ac:dyDescent="0.2">
      <c r="D71" s="39">
        <v>-1</v>
      </c>
      <c r="E71" s="38">
        <v>-1</v>
      </c>
      <c r="F71" s="25">
        <v>0</v>
      </c>
      <c r="G71" s="25">
        <v>0</v>
      </c>
      <c r="H71" s="25">
        <v>0</v>
      </c>
      <c r="I71" s="25">
        <v>1</v>
      </c>
      <c r="J71" s="25">
        <v>1</v>
      </c>
      <c r="K71" s="25">
        <v>1</v>
      </c>
      <c r="L71" s="25">
        <v>0</v>
      </c>
      <c r="M71" s="25">
        <v>0</v>
      </c>
      <c r="N71" s="40">
        <v>-170</v>
      </c>
    </row>
    <row r="72" spans="3:17" x14ac:dyDescent="0.2">
      <c r="D72" s="45">
        <v>12</v>
      </c>
      <c r="E72" s="52">
        <v>24</v>
      </c>
      <c r="F72" s="27">
        <v>7</v>
      </c>
      <c r="G72" s="27">
        <v>0</v>
      </c>
      <c r="H72" s="27">
        <v>0</v>
      </c>
      <c r="I72" s="27">
        <v>-14</v>
      </c>
      <c r="J72" s="27">
        <v>0</v>
      </c>
      <c r="K72" s="27">
        <v>0</v>
      </c>
      <c r="L72" s="27">
        <v>0</v>
      </c>
      <c r="M72" s="27">
        <v>0</v>
      </c>
      <c r="N72" s="46">
        <v>-1540</v>
      </c>
      <c r="O72" s="1" t="s">
        <v>36</v>
      </c>
      <c r="P72" s="1" t="s">
        <v>37</v>
      </c>
    </row>
    <row r="73" spans="3:17" x14ac:dyDescent="0.2">
      <c r="D73" s="47">
        <v>1</v>
      </c>
      <c r="E73" s="34">
        <v>1</v>
      </c>
      <c r="F73" s="28">
        <v>0</v>
      </c>
      <c r="G73" s="28">
        <v>0</v>
      </c>
      <c r="H73" s="28">
        <v>1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48">
        <v>190</v>
      </c>
      <c r="O73">
        <f>IFERROR(N73/E73,9999)</f>
        <v>190</v>
      </c>
      <c r="P73">
        <f>IF(O73=MIN(O73:O76),1,0)</f>
        <v>0</v>
      </c>
    </row>
    <row r="74" spans="3:17" x14ac:dyDescent="0.2">
      <c r="D74" s="49">
        <v>0</v>
      </c>
      <c r="E74" s="35">
        <v>0</v>
      </c>
      <c r="F74" s="30">
        <v>1</v>
      </c>
      <c r="G74" s="30">
        <v>1</v>
      </c>
      <c r="H74" s="30">
        <v>0</v>
      </c>
      <c r="I74" s="30">
        <v>1</v>
      </c>
      <c r="J74" s="30">
        <v>0</v>
      </c>
      <c r="K74" s="30">
        <v>0</v>
      </c>
      <c r="L74" s="30">
        <v>0</v>
      </c>
      <c r="M74" s="30">
        <v>0</v>
      </c>
      <c r="N74" s="48">
        <v>110</v>
      </c>
      <c r="O74">
        <f>IFERROR(N74/E74,9999)</f>
        <v>9999</v>
      </c>
      <c r="P74">
        <f>IF(O74=MIN(O73:O76),1,0)</f>
        <v>0</v>
      </c>
    </row>
    <row r="75" spans="3:17" x14ac:dyDescent="0.2">
      <c r="D75" s="49">
        <v>1</v>
      </c>
      <c r="E75" s="35">
        <v>0</v>
      </c>
      <c r="F75" s="30">
        <v>1</v>
      </c>
      <c r="G75" s="30">
        <v>0</v>
      </c>
      <c r="H75" s="30">
        <v>0</v>
      </c>
      <c r="I75" s="30">
        <v>0</v>
      </c>
      <c r="J75" s="30">
        <v>-1</v>
      </c>
      <c r="K75" s="30">
        <v>0</v>
      </c>
      <c r="L75" s="30">
        <v>1</v>
      </c>
      <c r="M75" s="30">
        <v>0</v>
      </c>
      <c r="N75" s="48">
        <v>120</v>
      </c>
      <c r="O75">
        <f>IFERROR(N75/E75,9999)</f>
        <v>9999</v>
      </c>
      <c r="P75">
        <f>IF(O75=MIN(O73:O76),1,0)</f>
        <v>0</v>
      </c>
    </row>
    <row r="76" spans="3:17" x14ac:dyDescent="0.2">
      <c r="D76" s="56">
        <v>0</v>
      </c>
      <c r="E76" s="36">
        <v>1</v>
      </c>
      <c r="F76" s="36">
        <v>-1</v>
      </c>
      <c r="G76" s="36">
        <v>0</v>
      </c>
      <c r="H76" s="36">
        <v>0</v>
      </c>
      <c r="I76" s="36">
        <v>-1</v>
      </c>
      <c r="J76" s="36">
        <v>0</v>
      </c>
      <c r="K76" s="36">
        <v>-1</v>
      </c>
      <c r="L76" s="36">
        <v>0</v>
      </c>
      <c r="M76" s="36">
        <v>1</v>
      </c>
      <c r="N76" s="57">
        <v>50</v>
      </c>
      <c r="O76">
        <f>IFERROR(N76/E76,9999)</f>
        <v>50</v>
      </c>
      <c r="P76">
        <f>IF(O76=MIN(O73:O76),1,0)</f>
        <v>1</v>
      </c>
    </row>
    <row r="79" spans="3:17" x14ac:dyDescent="0.2">
      <c r="D79" s="17" t="s">
        <v>12</v>
      </c>
      <c r="E79" s="18" t="s">
        <v>13</v>
      </c>
      <c r="F79" s="18" t="s">
        <v>14</v>
      </c>
      <c r="G79" s="18" t="s">
        <v>15</v>
      </c>
      <c r="H79" s="18" t="s">
        <v>16</v>
      </c>
      <c r="I79" s="18" t="s">
        <v>17</v>
      </c>
      <c r="J79" s="18" t="s">
        <v>18</v>
      </c>
      <c r="K79" s="18" t="s">
        <v>19</v>
      </c>
      <c r="L79" s="18" t="s">
        <v>27</v>
      </c>
      <c r="M79" s="18" t="s">
        <v>28</v>
      </c>
      <c r="N79" s="19" t="s">
        <v>30</v>
      </c>
      <c r="Q79" s="1" t="s">
        <v>34</v>
      </c>
    </row>
    <row r="80" spans="3:17" x14ac:dyDescent="0.2">
      <c r="C80" s="38">
        <v>-1</v>
      </c>
      <c r="D80" s="39">
        <f t="shared" ref="D80:N80" si="9">D71-$C80*D$85</f>
        <v>-1</v>
      </c>
      <c r="E80" s="25">
        <f t="shared" si="9"/>
        <v>0</v>
      </c>
      <c r="F80" s="25">
        <f t="shared" si="9"/>
        <v>-1</v>
      </c>
      <c r="G80" s="25">
        <f t="shared" si="9"/>
        <v>0</v>
      </c>
      <c r="H80" s="25">
        <f t="shared" si="9"/>
        <v>0</v>
      </c>
      <c r="I80" s="25">
        <f t="shared" si="9"/>
        <v>0</v>
      </c>
      <c r="J80" s="25">
        <f t="shared" si="9"/>
        <v>1</v>
      </c>
      <c r="K80" s="25">
        <f t="shared" si="9"/>
        <v>0</v>
      </c>
      <c r="L80" s="25">
        <f t="shared" si="9"/>
        <v>0</v>
      </c>
      <c r="M80" s="25">
        <f t="shared" si="9"/>
        <v>1</v>
      </c>
      <c r="N80" s="40">
        <f t="shared" si="9"/>
        <v>-120</v>
      </c>
      <c r="Q80" s="44" t="s">
        <v>42</v>
      </c>
    </row>
    <row r="81" spans="3:17" x14ac:dyDescent="0.2">
      <c r="C81" s="52">
        <v>24</v>
      </c>
      <c r="D81" s="45">
        <f t="shared" ref="D81:N81" si="10">D72-$C81*D$85</f>
        <v>12</v>
      </c>
      <c r="E81" s="27">
        <f t="shared" si="10"/>
        <v>0</v>
      </c>
      <c r="F81" s="27">
        <f t="shared" si="10"/>
        <v>31</v>
      </c>
      <c r="G81" s="27">
        <f t="shared" si="10"/>
        <v>0</v>
      </c>
      <c r="H81" s="27">
        <f t="shared" si="10"/>
        <v>0</v>
      </c>
      <c r="I81" s="27">
        <f t="shared" si="10"/>
        <v>10</v>
      </c>
      <c r="J81" s="27">
        <f t="shared" si="10"/>
        <v>0</v>
      </c>
      <c r="K81" s="27">
        <f t="shared" si="10"/>
        <v>24</v>
      </c>
      <c r="L81" s="27">
        <f t="shared" si="10"/>
        <v>0</v>
      </c>
      <c r="M81" s="27">
        <f t="shared" si="10"/>
        <v>-24</v>
      </c>
      <c r="N81" s="46">
        <f t="shared" si="10"/>
        <v>-2740</v>
      </c>
    </row>
    <row r="82" spans="3:17" x14ac:dyDescent="0.2">
      <c r="C82" s="34">
        <v>1</v>
      </c>
      <c r="D82" s="47">
        <f t="shared" ref="D82:N82" si="11">D73-$C82*D$85</f>
        <v>1</v>
      </c>
      <c r="E82" s="41">
        <f t="shared" si="11"/>
        <v>0</v>
      </c>
      <c r="F82" s="28">
        <f t="shared" si="11"/>
        <v>1</v>
      </c>
      <c r="G82" s="41">
        <f t="shared" si="11"/>
        <v>0</v>
      </c>
      <c r="H82" s="41">
        <f t="shared" si="11"/>
        <v>1</v>
      </c>
      <c r="I82" s="28">
        <f t="shared" si="11"/>
        <v>1</v>
      </c>
      <c r="J82" s="28">
        <f t="shared" si="11"/>
        <v>0</v>
      </c>
      <c r="K82" s="28">
        <f t="shared" si="11"/>
        <v>1</v>
      </c>
      <c r="L82" s="41">
        <f t="shared" si="11"/>
        <v>0</v>
      </c>
      <c r="M82" s="28">
        <f t="shared" si="11"/>
        <v>-1</v>
      </c>
      <c r="N82" s="48">
        <f t="shared" si="11"/>
        <v>140</v>
      </c>
    </row>
    <row r="83" spans="3:17" x14ac:dyDescent="0.2">
      <c r="C83" s="35">
        <v>0</v>
      </c>
      <c r="D83" s="49">
        <f t="shared" ref="D83:N83" si="12">D74-$C83*D$85</f>
        <v>0</v>
      </c>
      <c r="E83" s="42">
        <f t="shared" si="12"/>
        <v>0</v>
      </c>
      <c r="F83" s="30">
        <f t="shared" si="12"/>
        <v>1</v>
      </c>
      <c r="G83" s="42">
        <f t="shared" si="12"/>
        <v>1</v>
      </c>
      <c r="H83" s="42">
        <f t="shared" si="12"/>
        <v>0</v>
      </c>
      <c r="I83" s="30">
        <f t="shared" si="12"/>
        <v>1</v>
      </c>
      <c r="J83" s="30">
        <f t="shared" si="12"/>
        <v>0</v>
      </c>
      <c r="K83" s="30">
        <f t="shared" si="12"/>
        <v>0</v>
      </c>
      <c r="L83" s="42">
        <f t="shared" si="12"/>
        <v>0</v>
      </c>
      <c r="M83" s="30">
        <f t="shared" si="12"/>
        <v>0</v>
      </c>
      <c r="N83" s="48">
        <f t="shared" si="12"/>
        <v>110</v>
      </c>
    </row>
    <row r="84" spans="3:17" x14ac:dyDescent="0.2">
      <c r="C84" s="35">
        <v>0</v>
      </c>
      <c r="D84" s="49">
        <f>D75-$C84*D$85</f>
        <v>1</v>
      </c>
      <c r="E84" s="42">
        <f t="shared" ref="E84:N84" si="13">E75-$C84*E$85</f>
        <v>0</v>
      </c>
      <c r="F84" s="30">
        <f t="shared" si="13"/>
        <v>1</v>
      </c>
      <c r="G84" s="42">
        <f t="shared" si="13"/>
        <v>0</v>
      </c>
      <c r="H84" s="42">
        <f t="shared" si="13"/>
        <v>0</v>
      </c>
      <c r="I84" s="30">
        <f t="shared" si="13"/>
        <v>0</v>
      </c>
      <c r="J84" s="30">
        <f t="shared" si="13"/>
        <v>-1</v>
      </c>
      <c r="K84" s="30">
        <f t="shared" si="13"/>
        <v>0</v>
      </c>
      <c r="L84" s="42">
        <f t="shared" si="13"/>
        <v>1</v>
      </c>
      <c r="M84" s="30">
        <f t="shared" si="13"/>
        <v>0</v>
      </c>
      <c r="N84" s="48">
        <f t="shared" si="13"/>
        <v>120</v>
      </c>
      <c r="Q84" t="s">
        <v>41</v>
      </c>
    </row>
    <row r="85" spans="3:17" x14ac:dyDescent="0.2">
      <c r="C85" s="36">
        <v>1</v>
      </c>
      <c r="D85" s="60">
        <f>D76/$C85</f>
        <v>0</v>
      </c>
      <c r="E85" s="43">
        <f t="shared" ref="E85:N85" si="14">E76/$C85</f>
        <v>1</v>
      </c>
      <c r="F85" s="21">
        <f t="shared" si="14"/>
        <v>-1</v>
      </c>
      <c r="G85" s="43">
        <f t="shared" si="14"/>
        <v>0</v>
      </c>
      <c r="H85" s="43">
        <f t="shared" si="14"/>
        <v>0</v>
      </c>
      <c r="I85" s="21">
        <f t="shared" si="14"/>
        <v>-1</v>
      </c>
      <c r="J85" s="21">
        <f t="shared" si="14"/>
        <v>0</v>
      </c>
      <c r="K85" s="21">
        <f t="shared" si="14"/>
        <v>-1</v>
      </c>
      <c r="L85" s="43">
        <f t="shared" si="14"/>
        <v>0</v>
      </c>
      <c r="M85" s="21">
        <f t="shared" si="14"/>
        <v>1</v>
      </c>
      <c r="N85" s="61">
        <f t="shared" si="14"/>
        <v>50</v>
      </c>
    </row>
    <row r="87" spans="3:17" x14ac:dyDescent="0.2">
      <c r="D87" s="85"/>
      <c r="E87" s="85"/>
      <c r="F87" s="84" t="s">
        <v>38</v>
      </c>
      <c r="G87" s="84" t="s">
        <v>39</v>
      </c>
      <c r="H87" s="85"/>
      <c r="I87" s="85"/>
      <c r="J87" s="85"/>
      <c r="K87" s="85"/>
      <c r="L87" s="85"/>
      <c r="M87" s="85"/>
    </row>
    <row r="88" spans="3:17" x14ac:dyDescent="0.2">
      <c r="D88" s="17" t="s">
        <v>12</v>
      </c>
      <c r="E88" s="18" t="s">
        <v>13</v>
      </c>
      <c r="F88" s="18" t="s">
        <v>14</v>
      </c>
      <c r="G88" s="18" t="s">
        <v>15</v>
      </c>
      <c r="H88" s="18" t="s">
        <v>16</v>
      </c>
      <c r="I88" s="18" t="s">
        <v>17</v>
      </c>
      <c r="J88" s="18" t="s">
        <v>18</v>
      </c>
      <c r="K88" s="18" t="s">
        <v>19</v>
      </c>
      <c r="L88" s="18" t="s">
        <v>27</v>
      </c>
      <c r="M88" s="18" t="s">
        <v>28</v>
      </c>
      <c r="N88" s="19" t="s">
        <v>30</v>
      </c>
    </row>
    <row r="89" spans="3:17" x14ac:dyDescent="0.2">
      <c r="D89" s="39">
        <v>-1</v>
      </c>
      <c r="E89" s="25">
        <v>0</v>
      </c>
      <c r="F89" s="38">
        <v>-1</v>
      </c>
      <c r="G89" s="25">
        <v>0</v>
      </c>
      <c r="H89" s="25">
        <v>0</v>
      </c>
      <c r="I89" s="25">
        <v>0</v>
      </c>
      <c r="J89" s="25">
        <v>1</v>
      </c>
      <c r="K89" s="25">
        <v>0</v>
      </c>
      <c r="L89" s="25">
        <v>0</v>
      </c>
      <c r="M89" s="25">
        <v>1</v>
      </c>
      <c r="N89" s="40">
        <v>-120</v>
      </c>
    </row>
    <row r="90" spans="3:17" x14ac:dyDescent="0.2">
      <c r="D90" s="45">
        <v>12</v>
      </c>
      <c r="E90" s="27">
        <v>0</v>
      </c>
      <c r="F90" s="52">
        <v>31</v>
      </c>
      <c r="G90" s="27">
        <v>0</v>
      </c>
      <c r="H90" s="27">
        <v>0</v>
      </c>
      <c r="I90" s="27">
        <v>10</v>
      </c>
      <c r="J90" s="27">
        <v>0</v>
      </c>
      <c r="K90" s="27">
        <v>24</v>
      </c>
      <c r="L90" s="27">
        <v>0</v>
      </c>
      <c r="M90" s="27">
        <v>-24</v>
      </c>
      <c r="N90" s="46">
        <v>-2740</v>
      </c>
      <c r="O90" s="1" t="s">
        <v>36</v>
      </c>
      <c r="P90" s="1" t="s">
        <v>37</v>
      </c>
    </row>
    <row r="91" spans="3:17" x14ac:dyDescent="0.2">
      <c r="D91" s="47">
        <v>1</v>
      </c>
      <c r="E91" s="28">
        <v>0</v>
      </c>
      <c r="F91" s="34">
        <v>1</v>
      </c>
      <c r="G91" s="28">
        <v>0</v>
      </c>
      <c r="H91" s="28">
        <v>1</v>
      </c>
      <c r="I91" s="28">
        <v>1</v>
      </c>
      <c r="J91" s="28">
        <v>0</v>
      </c>
      <c r="K91" s="28">
        <v>1</v>
      </c>
      <c r="L91" s="28">
        <v>0</v>
      </c>
      <c r="M91" s="28">
        <v>-1</v>
      </c>
      <c r="N91" s="48">
        <v>140</v>
      </c>
      <c r="O91">
        <f>IFERROR(IF(N91/F91 &lt; 0, 9999, N91/F91),9999)</f>
        <v>140</v>
      </c>
      <c r="P91">
        <f>IF(O91=MIN(O91:O94),1,0)</f>
        <v>0</v>
      </c>
    </row>
    <row r="92" spans="3:17" x14ac:dyDescent="0.2">
      <c r="D92" s="53">
        <v>0</v>
      </c>
      <c r="E92" s="35">
        <v>0</v>
      </c>
      <c r="F92" s="35">
        <v>1</v>
      </c>
      <c r="G92" s="35">
        <v>1</v>
      </c>
      <c r="H92" s="35">
        <v>0</v>
      </c>
      <c r="I92" s="35">
        <v>1</v>
      </c>
      <c r="J92" s="35">
        <v>0</v>
      </c>
      <c r="K92" s="35">
        <v>0</v>
      </c>
      <c r="L92" s="35">
        <v>0</v>
      </c>
      <c r="M92" s="35">
        <v>0</v>
      </c>
      <c r="N92" s="54">
        <v>110</v>
      </c>
      <c r="O92">
        <f>IFERROR(IF(N92/F92 &lt; 0, 9999, N92/F92),9999)</f>
        <v>110</v>
      </c>
      <c r="P92">
        <f>IF(O92=MIN(O91:O94),1,0)</f>
        <v>1</v>
      </c>
    </row>
    <row r="93" spans="3:17" x14ac:dyDescent="0.2">
      <c r="D93" s="49">
        <v>1</v>
      </c>
      <c r="E93" s="30">
        <v>0</v>
      </c>
      <c r="F93" s="35">
        <v>1</v>
      </c>
      <c r="G93" s="30">
        <v>0</v>
      </c>
      <c r="H93" s="30">
        <v>0</v>
      </c>
      <c r="I93" s="30">
        <v>0</v>
      </c>
      <c r="J93" s="30">
        <v>-1</v>
      </c>
      <c r="K93" s="30">
        <v>0</v>
      </c>
      <c r="L93" s="30">
        <v>1</v>
      </c>
      <c r="M93" s="30">
        <v>0</v>
      </c>
      <c r="N93" s="48">
        <v>120</v>
      </c>
      <c r="O93">
        <f>IFERROR(IF(N93/F93 &lt; 0, 9999, N93/F93),9999)</f>
        <v>120</v>
      </c>
      <c r="P93">
        <f>IF(O93=MIN(O91:O94),1,0)</f>
        <v>0</v>
      </c>
    </row>
    <row r="94" spans="3:17" x14ac:dyDescent="0.2">
      <c r="D94" s="50">
        <v>0</v>
      </c>
      <c r="E94" s="32">
        <v>1</v>
      </c>
      <c r="F94" s="36">
        <v>-1</v>
      </c>
      <c r="G94" s="32">
        <v>0</v>
      </c>
      <c r="H94" s="32">
        <v>0</v>
      </c>
      <c r="I94" s="32">
        <v>-1</v>
      </c>
      <c r="J94" s="32">
        <v>0</v>
      </c>
      <c r="K94" s="32">
        <v>-1</v>
      </c>
      <c r="L94" s="32">
        <v>0</v>
      </c>
      <c r="M94" s="32">
        <v>1</v>
      </c>
      <c r="N94" s="51">
        <v>50</v>
      </c>
      <c r="O94">
        <f>IFERROR(IF(N94/F94 &lt; 0, 9999, N94/F94),9999)</f>
        <v>9999</v>
      </c>
      <c r="P94">
        <f>IF(O94=MIN(O91:O94),1,0)</f>
        <v>0</v>
      </c>
    </row>
    <row r="97" spans="3:17" x14ac:dyDescent="0.2">
      <c r="D97" s="17" t="s">
        <v>12</v>
      </c>
      <c r="E97" s="18" t="s">
        <v>13</v>
      </c>
      <c r="F97" s="18" t="s">
        <v>14</v>
      </c>
      <c r="G97" s="18" t="s">
        <v>15</v>
      </c>
      <c r="H97" s="18" t="s">
        <v>16</v>
      </c>
      <c r="I97" s="18" t="s">
        <v>17</v>
      </c>
      <c r="J97" s="18" t="s">
        <v>18</v>
      </c>
      <c r="K97" s="18" t="s">
        <v>19</v>
      </c>
      <c r="L97" s="18" t="s">
        <v>27</v>
      </c>
      <c r="M97" s="18" t="s">
        <v>28</v>
      </c>
      <c r="N97" s="19" t="s">
        <v>30</v>
      </c>
      <c r="Q97" s="1" t="s">
        <v>34</v>
      </c>
    </row>
    <row r="98" spans="3:17" x14ac:dyDescent="0.2">
      <c r="C98" s="38">
        <v>-1</v>
      </c>
      <c r="D98" s="39">
        <f t="shared" ref="D98:N98" si="15">D89-$C98*D$101</f>
        <v>-1</v>
      </c>
      <c r="E98" s="25">
        <f t="shared" si="15"/>
        <v>0</v>
      </c>
      <c r="F98" s="25">
        <f t="shared" si="15"/>
        <v>0</v>
      </c>
      <c r="G98" s="25">
        <f t="shared" si="15"/>
        <v>1</v>
      </c>
      <c r="H98" s="25">
        <f t="shared" si="15"/>
        <v>0</v>
      </c>
      <c r="I98" s="25">
        <f t="shared" si="15"/>
        <v>1</v>
      </c>
      <c r="J98" s="25">
        <f t="shared" si="15"/>
        <v>1</v>
      </c>
      <c r="K98" s="25">
        <f t="shared" si="15"/>
        <v>0</v>
      </c>
      <c r="L98" s="25">
        <f t="shared" si="15"/>
        <v>0</v>
      </c>
      <c r="M98" s="25">
        <f t="shared" si="15"/>
        <v>1</v>
      </c>
      <c r="N98" s="40">
        <f t="shared" si="15"/>
        <v>-10</v>
      </c>
      <c r="Q98" s="44" t="s">
        <v>43</v>
      </c>
    </row>
    <row r="99" spans="3:17" x14ac:dyDescent="0.2">
      <c r="C99" s="52">
        <v>31</v>
      </c>
      <c r="D99" s="45">
        <f t="shared" ref="D99:N99" si="16">D90-$C99*D$101</f>
        <v>12</v>
      </c>
      <c r="E99" s="27">
        <f t="shared" si="16"/>
        <v>0</v>
      </c>
      <c r="F99" s="27">
        <f t="shared" si="16"/>
        <v>0</v>
      </c>
      <c r="G99" s="27">
        <f t="shared" si="16"/>
        <v>-31</v>
      </c>
      <c r="H99" s="27">
        <f t="shared" si="16"/>
        <v>0</v>
      </c>
      <c r="I99" s="27">
        <f t="shared" si="16"/>
        <v>-21</v>
      </c>
      <c r="J99" s="27">
        <f t="shared" si="16"/>
        <v>0</v>
      </c>
      <c r="K99" s="27">
        <f t="shared" si="16"/>
        <v>24</v>
      </c>
      <c r="L99" s="27">
        <f t="shared" si="16"/>
        <v>0</v>
      </c>
      <c r="M99" s="27">
        <f t="shared" si="16"/>
        <v>-24</v>
      </c>
      <c r="N99" s="46">
        <f t="shared" si="16"/>
        <v>-6150</v>
      </c>
    </row>
    <row r="100" spans="3:17" x14ac:dyDescent="0.2">
      <c r="C100" s="34">
        <v>1</v>
      </c>
      <c r="D100" s="47">
        <f t="shared" ref="D100:N100" si="17">D91-$C100*D$101</f>
        <v>1</v>
      </c>
      <c r="E100" s="41">
        <f t="shared" si="17"/>
        <v>0</v>
      </c>
      <c r="F100" s="41">
        <f>F91-$C100*F$101</f>
        <v>0</v>
      </c>
      <c r="G100" s="28">
        <f t="shared" si="17"/>
        <v>-1</v>
      </c>
      <c r="H100" s="41">
        <f t="shared" si="17"/>
        <v>1</v>
      </c>
      <c r="I100" s="28">
        <f t="shared" si="17"/>
        <v>0</v>
      </c>
      <c r="J100" s="28">
        <f t="shared" si="17"/>
        <v>0</v>
      </c>
      <c r="K100" s="28">
        <f t="shared" si="17"/>
        <v>1</v>
      </c>
      <c r="L100" s="41">
        <f t="shared" si="17"/>
        <v>0</v>
      </c>
      <c r="M100" s="28">
        <f t="shared" si="17"/>
        <v>-1</v>
      </c>
      <c r="N100" s="48">
        <f t="shared" si="17"/>
        <v>30</v>
      </c>
    </row>
    <row r="101" spans="3:17" x14ac:dyDescent="0.2">
      <c r="C101" s="35">
        <v>1</v>
      </c>
      <c r="D101" s="58">
        <f>D92/$C101</f>
        <v>0</v>
      </c>
      <c r="E101" s="42">
        <f t="shared" ref="E101:N101" si="18">E92/$C101</f>
        <v>0</v>
      </c>
      <c r="F101" s="42">
        <f t="shared" si="18"/>
        <v>1</v>
      </c>
      <c r="G101" s="20">
        <f t="shared" si="18"/>
        <v>1</v>
      </c>
      <c r="H101" s="42">
        <f t="shared" si="18"/>
        <v>0</v>
      </c>
      <c r="I101" s="20">
        <f t="shared" si="18"/>
        <v>1</v>
      </c>
      <c r="J101" s="20">
        <f t="shared" si="18"/>
        <v>0</v>
      </c>
      <c r="K101" s="20">
        <f t="shared" si="18"/>
        <v>0</v>
      </c>
      <c r="L101" s="42">
        <f t="shared" si="18"/>
        <v>0</v>
      </c>
      <c r="M101" s="20">
        <f t="shared" si="18"/>
        <v>0</v>
      </c>
      <c r="N101" s="59">
        <f t="shared" si="18"/>
        <v>110</v>
      </c>
    </row>
    <row r="102" spans="3:17" x14ac:dyDescent="0.2">
      <c r="C102" s="35">
        <v>1</v>
      </c>
      <c r="D102" s="49">
        <f t="shared" ref="D102:N102" si="19">D93-$C102*D$101</f>
        <v>1</v>
      </c>
      <c r="E102" s="42">
        <f t="shared" si="19"/>
        <v>0</v>
      </c>
      <c r="F102" s="42">
        <f t="shared" si="19"/>
        <v>0</v>
      </c>
      <c r="G102" s="30">
        <f t="shared" si="19"/>
        <v>-1</v>
      </c>
      <c r="H102" s="42">
        <f t="shared" si="19"/>
        <v>0</v>
      </c>
      <c r="I102" s="30">
        <f t="shared" si="19"/>
        <v>-1</v>
      </c>
      <c r="J102" s="30">
        <f t="shared" si="19"/>
        <v>-1</v>
      </c>
      <c r="K102" s="30">
        <f t="shared" si="19"/>
        <v>0</v>
      </c>
      <c r="L102" s="42">
        <f t="shared" si="19"/>
        <v>1</v>
      </c>
      <c r="M102" s="30">
        <f t="shared" si="19"/>
        <v>0</v>
      </c>
      <c r="N102" s="48">
        <f t="shared" si="19"/>
        <v>10</v>
      </c>
    </row>
    <row r="103" spans="3:17" x14ac:dyDescent="0.2">
      <c r="C103" s="36">
        <v>-1</v>
      </c>
      <c r="D103" s="50">
        <f>D94-$C103*D$101</f>
        <v>0</v>
      </c>
      <c r="E103" s="43">
        <f t="shared" ref="E103:N103" si="20">E94-$C103*E$101</f>
        <v>1</v>
      </c>
      <c r="F103" s="43">
        <f t="shared" si="20"/>
        <v>0</v>
      </c>
      <c r="G103" s="32">
        <f t="shared" si="20"/>
        <v>1</v>
      </c>
      <c r="H103" s="43">
        <f t="shared" si="20"/>
        <v>0</v>
      </c>
      <c r="I103" s="32">
        <f t="shared" si="20"/>
        <v>0</v>
      </c>
      <c r="J103" s="32">
        <f t="shared" si="20"/>
        <v>0</v>
      </c>
      <c r="K103" s="32">
        <f t="shared" si="20"/>
        <v>-1</v>
      </c>
      <c r="L103" s="43">
        <f t="shared" si="20"/>
        <v>0</v>
      </c>
      <c r="M103" s="32">
        <f t="shared" si="20"/>
        <v>1</v>
      </c>
      <c r="N103" s="51">
        <f t="shared" si="20"/>
        <v>160</v>
      </c>
    </row>
    <row r="105" spans="3:17" x14ac:dyDescent="0.2">
      <c r="D105" s="84" t="s">
        <v>38</v>
      </c>
      <c r="E105" s="84"/>
      <c r="F105" s="84"/>
      <c r="G105" s="84"/>
      <c r="H105" s="84"/>
      <c r="I105" s="84"/>
      <c r="J105" s="84"/>
      <c r="K105" s="84"/>
      <c r="L105" s="84" t="s">
        <v>39</v>
      </c>
      <c r="M105" s="84"/>
      <c r="N105" s="2"/>
    </row>
    <row r="106" spans="3:17" x14ac:dyDescent="0.2">
      <c r="D106" s="17" t="s">
        <v>12</v>
      </c>
      <c r="E106" s="18" t="s">
        <v>13</v>
      </c>
      <c r="F106" s="18" t="s">
        <v>14</v>
      </c>
      <c r="G106" s="18" t="s">
        <v>15</v>
      </c>
      <c r="H106" s="18" t="s">
        <v>16</v>
      </c>
      <c r="I106" s="18" t="s">
        <v>17</v>
      </c>
      <c r="J106" s="18" t="s">
        <v>18</v>
      </c>
      <c r="K106" s="18" t="s">
        <v>19</v>
      </c>
      <c r="L106" s="18" t="s">
        <v>27</v>
      </c>
      <c r="M106" s="18" t="s">
        <v>28</v>
      </c>
      <c r="N106" s="19" t="s">
        <v>30</v>
      </c>
    </row>
    <row r="107" spans="3:17" x14ac:dyDescent="0.2">
      <c r="D107" s="37">
        <v>-1</v>
      </c>
      <c r="E107" s="25">
        <v>0</v>
      </c>
      <c r="F107" s="25">
        <v>0</v>
      </c>
      <c r="G107" s="25">
        <v>1</v>
      </c>
      <c r="H107" s="25">
        <v>0</v>
      </c>
      <c r="I107" s="25">
        <v>1</v>
      </c>
      <c r="J107" s="25">
        <v>1</v>
      </c>
      <c r="K107" s="25">
        <v>0</v>
      </c>
      <c r="L107" s="25">
        <v>0</v>
      </c>
      <c r="M107" s="25">
        <v>1</v>
      </c>
      <c r="N107" s="40">
        <v>-10</v>
      </c>
    </row>
    <row r="108" spans="3:17" x14ac:dyDescent="0.2">
      <c r="D108" s="62">
        <v>12</v>
      </c>
      <c r="E108" s="27">
        <v>0</v>
      </c>
      <c r="F108" s="27">
        <v>0</v>
      </c>
      <c r="G108" s="27">
        <v>-31</v>
      </c>
      <c r="H108" s="27">
        <v>0</v>
      </c>
      <c r="I108" s="27">
        <v>-21</v>
      </c>
      <c r="J108" s="27">
        <v>0</v>
      </c>
      <c r="K108" s="27">
        <v>24</v>
      </c>
      <c r="L108" s="27">
        <v>0</v>
      </c>
      <c r="M108" s="27">
        <v>-24</v>
      </c>
      <c r="N108" s="46">
        <v>-6150</v>
      </c>
      <c r="O108" s="1" t="s">
        <v>36</v>
      </c>
      <c r="P108" s="1" t="s">
        <v>37</v>
      </c>
    </row>
    <row r="109" spans="3:17" x14ac:dyDescent="0.2">
      <c r="D109" s="63">
        <v>1</v>
      </c>
      <c r="E109" s="28">
        <v>0</v>
      </c>
      <c r="F109" s="28">
        <v>0</v>
      </c>
      <c r="G109" s="28">
        <v>-1</v>
      </c>
      <c r="H109" s="28">
        <v>1</v>
      </c>
      <c r="I109" s="28">
        <v>0</v>
      </c>
      <c r="J109" s="28">
        <v>0</v>
      </c>
      <c r="K109" s="28">
        <v>1</v>
      </c>
      <c r="L109" s="28">
        <v>0</v>
      </c>
      <c r="M109" s="28">
        <v>-1</v>
      </c>
      <c r="N109" s="48">
        <v>30</v>
      </c>
      <c r="O109">
        <f>IFERROR(IF(N109/D109 &lt; 0, 9999, N109/D109),9999)</f>
        <v>30</v>
      </c>
      <c r="P109">
        <f>IF(O109=MIN(O109:O112),1,0)</f>
        <v>0</v>
      </c>
    </row>
    <row r="110" spans="3:17" x14ac:dyDescent="0.2">
      <c r="D110" s="53">
        <v>0</v>
      </c>
      <c r="E110" s="30">
        <v>0</v>
      </c>
      <c r="F110" s="30">
        <v>1</v>
      </c>
      <c r="G110" s="30">
        <v>1</v>
      </c>
      <c r="H110" s="30">
        <v>0</v>
      </c>
      <c r="I110" s="30">
        <v>1</v>
      </c>
      <c r="J110" s="30">
        <v>0</v>
      </c>
      <c r="K110" s="30">
        <v>0</v>
      </c>
      <c r="L110" s="30">
        <v>0</v>
      </c>
      <c r="M110" s="30">
        <v>0</v>
      </c>
      <c r="N110" s="48">
        <v>110</v>
      </c>
      <c r="O110">
        <f>IFERROR(IF(N110/D110 &lt; 0, 9999, N110/D110),9999)</f>
        <v>9999</v>
      </c>
      <c r="P110">
        <f>IF(O110=MIN(O109:O112),1,0)</f>
        <v>0</v>
      </c>
    </row>
    <row r="111" spans="3:17" x14ac:dyDescent="0.2">
      <c r="D111" s="53">
        <v>1</v>
      </c>
      <c r="E111" s="35">
        <v>0</v>
      </c>
      <c r="F111" s="35">
        <v>0</v>
      </c>
      <c r="G111" s="35">
        <v>-1</v>
      </c>
      <c r="H111" s="35">
        <v>0</v>
      </c>
      <c r="I111" s="35">
        <v>-1</v>
      </c>
      <c r="J111" s="35">
        <v>-1</v>
      </c>
      <c r="K111" s="35">
        <v>0</v>
      </c>
      <c r="L111" s="35">
        <v>1</v>
      </c>
      <c r="M111" s="35">
        <v>0</v>
      </c>
      <c r="N111" s="54">
        <v>10</v>
      </c>
      <c r="O111">
        <f>IFERROR(IF(N111/D111 &lt; 0, 9999, N111/D111),9999)</f>
        <v>10</v>
      </c>
      <c r="P111">
        <f>IF(O111=MIN(O109:O112),1,0)</f>
        <v>1</v>
      </c>
    </row>
    <row r="112" spans="3:17" x14ac:dyDescent="0.2">
      <c r="D112" s="56">
        <v>0</v>
      </c>
      <c r="E112" s="32">
        <v>1</v>
      </c>
      <c r="F112" s="32">
        <v>0</v>
      </c>
      <c r="G112" s="32">
        <v>1</v>
      </c>
      <c r="H112" s="32">
        <v>0</v>
      </c>
      <c r="I112" s="32">
        <v>0</v>
      </c>
      <c r="J112" s="32">
        <v>0</v>
      </c>
      <c r="K112" s="32">
        <v>-1</v>
      </c>
      <c r="L112" s="32">
        <v>0</v>
      </c>
      <c r="M112" s="32">
        <v>1</v>
      </c>
      <c r="N112" s="51">
        <v>160</v>
      </c>
      <c r="O112">
        <f>IFERROR(IF(N112/D112 &lt; 0, 9999, N112/D112),9999)</f>
        <v>9999</v>
      </c>
      <c r="P112">
        <f>IF(O112=MIN(O109:O112),1,0)</f>
        <v>0</v>
      </c>
    </row>
    <row r="115" spans="3:20" x14ac:dyDescent="0.2">
      <c r="D115" s="17" t="s">
        <v>12</v>
      </c>
      <c r="E115" s="18" t="s">
        <v>13</v>
      </c>
      <c r="F115" s="18" t="s">
        <v>14</v>
      </c>
      <c r="G115" s="18" t="s">
        <v>15</v>
      </c>
      <c r="H115" s="18" t="s">
        <v>16</v>
      </c>
      <c r="I115" s="18" t="s">
        <v>17</v>
      </c>
      <c r="J115" s="18" t="s">
        <v>18</v>
      </c>
      <c r="K115" s="18" t="s">
        <v>19</v>
      </c>
      <c r="L115" s="18" t="s">
        <v>27</v>
      </c>
      <c r="M115" s="18" t="s">
        <v>28</v>
      </c>
      <c r="N115" s="19" t="s">
        <v>30</v>
      </c>
      <c r="Q115" s="1" t="s">
        <v>34</v>
      </c>
    </row>
    <row r="116" spans="3:20" x14ac:dyDescent="0.2">
      <c r="C116" s="37">
        <v>-1</v>
      </c>
      <c r="D116" s="39">
        <f t="shared" ref="D116:N116" si="21">D107-$C116*D$120</f>
        <v>0</v>
      </c>
      <c r="E116" s="25">
        <f t="shared" si="21"/>
        <v>0</v>
      </c>
      <c r="F116" s="25">
        <f t="shared" si="21"/>
        <v>0</v>
      </c>
      <c r="G116" s="25">
        <f t="shared" si="21"/>
        <v>0</v>
      </c>
      <c r="H116" s="25">
        <f t="shared" si="21"/>
        <v>0</v>
      </c>
      <c r="I116" s="25">
        <f t="shared" si="21"/>
        <v>0</v>
      </c>
      <c r="J116" s="25">
        <f t="shared" si="21"/>
        <v>0</v>
      </c>
      <c r="K116" s="25">
        <f t="shared" si="21"/>
        <v>0</v>
      </c>
      <c r="L116" s="25">
        <f t="shared" si="21"/>
        <v>1</v>
      </c>
      <c r="M116" s="25">
        <f t="shared" si="21"/>
        <v>1</v>
      </c>
      <c r="N116" s="40">
        <f t="shared" si="21"/>
        <v>0</v>
      </c>
      <c r="Q116" s="44" t="s">
        <v>44</v>
      </c>
    </row>
    <row r="117" spans="3:20" x14ac:dyDescent="0.2">
      <c r="C117" s="62">
        <v>12</v>
      </c>
      <c r="D117" s="45">
        <f t="shared" ref="D117:N117" si="22">D108-$C117*D$120</f>
        <v>0</v>
      </c>
      <c r="E117" s="27">
        <f t="shared" si="22"/>
        <v>0</v>
      </c>
      <c r="F117" s="27">
        <f t="shared" si="22"/>
        <v>0</v>
      </c>
      <c r="G117" s="27">
        <f t="shared" si="22"/>
        <v>-19</v>
      </c>
      <c r="H117" s="27">
        <f t="shared" si="22"/>
        <v>0</v>
      </c>
      <c r="I117" s="27">
        <f t="shared" si="22"/>
        <v>-9</v>
      </c>
      <c r="J117" s="27">
        <f t="shared" si="22"/>
        <v>12</v>
      </c>
      <c r="K117" s="27">
        <f t="shared" si="22"/>
        <v>24</v>
      </c>
      <c r="L117" s="27">
        <f t="shared" si="22"/>
        <v>-12</v>
      </c>
      <c r="M117" s="27">
        <f t="shared" si="22"/>
        <v>-24</v>
      </c>
      <c r="N117" s="46">
        <f t="shared" si="22"/>
        <v>-6270</v>
      </c>
    </row>
    <row r="118" spans="3:20" x14ac:dyDescent="0.2">
      <c r="C118" s="63">
        <v>1</v>
      </c>
      <c r="D118" s="64">
        <f t="shared" ref="D118:N118" si="23">D109-$C118*D$120</f>
        <v>0</v>
      </c>
      <c r="E118" s="41">
        <f t="shared" si="23"/>
        <v>0</v>
      </c>
      <c r="F118" s="41">
        <f t="shared" si="23"/>
        <v>0</v>
      </c>
      <c r="G118" s="28">
        <f t="shared" si="23"/>
        <v>0</v>
      </c>
      <c r="H118" s="41">
        <f t="shared" si="23"/>
        <v>1</v>
      </c>
      <c r="I118" s="28">
        <f t="shared" si="23"/>
        <v>1</v>
      </c>
      <c r="J118" s="28">
        <f t="shared" si="23"/>
        <v>1</v>
      </c>
      <c r="K118" s="28">
        <f t="shared" si="23"/>
        <v>1</v>
      </c>
      <c r="L118" s="28">
        <f t="shared" si="23"/>
        <v>-1</v>
      </c>
      <c r="M118" s="28">
        <f t="shared" si="23"/>
        <v>-1</v>
      </c>
      <c r="N118" s="48">
        <f t="shared" si="23"/>
        <v>20</v>
      </c>
      <c r="T118" t="s">
        <v>46</v>
      </c>
    </row>
    <row r="119" spans="3:20" x14ac:dyDescent="0.2">
      <c r="C119" s="53">
        <v>0</v>
      </c>
      <c r="D119" s="65">
        <f t="shared" ref="D119:N119" si="24">D110-$C119*D$120</f>
        <v>0</v>
      </c>
      <c r="E119" s="42">
        <f t="shared" si="24"/>
        <v>0</v>
      </c>
      <c r="F119" s="42">
        <f t="shared" si="24"/>
        <v>1</v>
      </c>
      <c r="G119" s="30">
        <f t="shared" si="24"/>
        <v>1</v>
      </c>
      <c r="H119" s="42">
        <f t="shared" si="24"/>
        <v>0</v>
      </c>
      <c r="I119" s="30">
        <f t="shared" si="24"/>
        <v>1</v>
      </c>
      <c r="J119" s="30">
        <f t="shared" si="24"/>
        <v>0</v>
      </c>
      <c r="K119" s="30">
        <f t="shared" si="24"/>
        <v>0</v>
      </c>
      <c r="L119" s="30">
        <f t="shared" si="24"/>
        <v>0</v>
      </c>
      <c r="M119" s="30">
        <f t="shared" si="24"/>
        <v>0</v>
      </c>
      <c r="N119" s="48">
        <f t="shared" si="24"/>
        <v>110</v>
      </c>
      <c r="T119" t="s">
        <v>47</v>
      </c>
    </row>
    <row r="120" spans="3:20" x14ac:dyDescent="0.2">
      <c r="C120" s="53">
        <v>1</v>
      </c>
      <c r="D120" s="65">
        <f>D111/$C120</f>
        <v>1</v>
      </c>
      <c r="E120" s="42">
        <f t="shared" ref="E120:N120" si="25">E111/$C120</f>
        <v>0</v>
      </c>
      <c r="F120" s="42">
        <f t="shared" si="25"/>
        <v>0</v>
      </c>
      <c r="G120" s="20">
        <f t="shared" si="25"/>
        <v>-1</v>
      </c>
      <c r="H120" s="42">
        <f t="shared" si="25"/>
        <v>0</v>
      </c>
      <c r="I120" s="20">
        <f t="shared" si="25"/>
        <v>-1</v>
      </c>
      <c r="J120" s="20">
        <f t="shared" si="25"/>
        <v>-1</v>
      </c>
      <c r="K120" s="20">
        <f t="shared" si="25"/>
        <v>0</v>
      </c>
      <c r="L120" s="20">
        <f t="shared" si="25"/>
        <v>1</v>
      </c>
      <c r="M120" s="20">
        <f t="shared" si="25"/>
        <v>0</v>
      </c>
      <c r="N120" s="59">
        <f t="shared" si="25"/>
        <v>10</v>
      </c>
    </row>
    <row r="121" spans="3:20" x14ac:dyDescent="0.2">
      <c r="C121" s="56">
        <v>0</v>
      </c>
      <c r="D121" s="66">
        <f>D112-$C121*D$120</f>
        <v>0</v>
      </c>
      <c r="E121" s="43">
        <f t="shared" ref="E121:N121" si="26">E112-$C121*E$120</f>
        <v>1</v>
      </c>
      <c r="F121" s="43">
        <f t="shared" si="26"/>
        <v>0</v>
      </c>
      <c r="G121" s="32">
        <f t="shared" si="26"/>
        <v>1</v>
      </c>
      <c r="H121" s="43">
        <f t="shared" si="26"/>
        <v>0</v>
      </c>
      <c r="I121" s="32">
        <f t="shared" si="26"/>
        <v>0</v>
      </c>
      <c r="J121" s="32">
        <f t="shared" si="26"/>
        <v>0</v>
      </c>
      <c r="K121" s="32">
        <f t="shared" si="26"/>
        <v>-1</v>
      </c>
      <c r="L121" s="32">
        <f t="shared" si="26"/>
        <v>0</v>
      </c>
      <c r="M121" s="32">
        <f t="shared" si="26"/>
        <v>1</v>
      </c>
      <c r="N121" s="51">
        <f t="shared" si="26"/>
        <v>160</v>
      </c>
    </row>
    <row r="123" spans="3:20" x14ac:dyDescent="0.2">
      <c r="D123" s="1" t="s">
        <v>45</v>
      </c>
      <c r="F123" s="55" t="s">
        <v>39</v>
      </c>
      <c r="G123" s="55" t="s">
        <v>38</v>
      </c>
    </row>
    <row r="124" spans="3:20" x14ac:dyDescent="0.2">
      <c r="D124" s="17" t="s">
        <v>12</v>
      </c>
      <c r="E124" s="18" t="s">
        <v>13</v>
      </c>
      <c r="F124" s="18" t="s">
        <v>14</v>
      </c>
      <c r="G124" s="18" t="s">
        <v>15</v>
      </c>
      <c r="H124" s="18" t="s">
        <v>16</v>
      </c>
      <c r="I124" s="18" t="s">
        <v>17</v>
      </c>
      <c r="J124" s="18" t="s">
        <v>18</v>
      </c>
      <c r="K124" s="18" t="s">
        <v>19</v>
      </c>
      <c r="L124" s="19" t="s">
        <v>20</v>
      </c>
    </row>
    <row r="125" spans="3:20" x14ac:dyDescent="0.2">
      <c r="D125" s="67">
        <v>0</v>
      </c>
      <c r="E125" s="68">
        <v>0</v>
      </c>
      <c r="F125" s="68">
        <v>0</v>
      </c>
      <c r="G125" s="78">
        <v>-19</v>
      </c>
      <c r="H125" s="68">
        <v>0</v>
      </c>
      <c r="I125" s="68">
        <v>-9</v>
      </c>
      <c r="J125" s="68">
        <v>12</v>
      </c>
      <c r="K125" s="68">
        <v>24</v>
      </c>
      <c r="L125" s="69">
        <v>-6270</v>
      </c>
      <c r="O125" s="1" t="s">
        <v>36</v>
      </c>
      <c r="P125" s="1" t="s">
        <v>37</v>
      </c>
    </row>
    <row r="126" spans="3:20" x14ac:dyDescent="0.2">
      <c r="D126" s="70">
        <v>0</v>
      </c>
      <c r="E126" s="71">
        <v>0</v>
      </c>
      <c r="F126" s="71">
        <v>0</v>
      </c>
      <c r="G126" s="79">
        <v>0</v>
      </c>
      <c r="H126" s="71">
        <v>1</v>
      </c>
      <c r="I126" s="71">
        <v>1</v>
      </c>
      <c r="J126" s="71">
        <v>1</v>
      </c>
      <c r="K126" s="71">
        <v>1</v>
      </c>
      <c r="L126" s="72">
        <v>20</v>
      </c>
      <c r="O126">
        <f>IFERROR(IF(L126/G126 &lt; 0, 9999, L126/G126),9999)</f>
        <v>9999</v>
      </c>
      <c r="P126">
        <f>IF(O126=MIN(O126:O129),1,0)</f>
        <v>0</v>
      </c>
    </row>
    <row r="127" spans="3:20" x14ac:dyDescent="0.2">
      <c r="D127" s="82">
        <v>0</v>
      </c>
      <c r="E127" s="80">
        <v>0</v>
      </c>
      <c r="F127" s="80">
        <v>1</v>
      </c>
      <c r="G127" s="80">
        <v>1</v>
      </c>
      <c r="H127" s="80">
        <v>0</v>
      </c>
      <c r="I127" s="80">
        <v>1</v>
      </c>
      <c r="J127" s="80">
        <v>0</v>
      </c>
      <c r="K127" s="80">
        <v>0</v>
      </c>
      <c r="L127" s="83">
        <v>110</v>
      </c>
      <c r="O127">
        <f>IFERROR(IF(L127/G127 &lt; 0, 9999, L127/G127),9999)</f>
        <v>110</v>
      </c>
      <c r="P127">
        <f>IF(O127=MIN(O126:O129),1,0)</f>
        <v>1</v>
      </c>
    </row>
    <row r="128" spans="3:20" x14ac:dyDescent="0.2">
      <c r="D128" s="73">
        <v>1</v>
      </c>
      <c r="E128" s="74">
        <v>0</v>
      </c>
      <c r="F128" s="74">
        <v>0</v>
      </c>
      <c r="G128" s="80">
        <v>-1</v>
      </c>
      <c r="H128" s="74">
        <v>0</v>
      </c>
      <c r="I128" s="74">
        <v>-1</v>
      </c>
      <c r="J128" s="74">
        <v>-1</v>
      </c>
      <c r="K128" s="74">
        <v>0</v>
      </c>
      <c r="L128" s="72">
        <v>10</v>
      </c>
      <c r="O128">
        <f>IFERROR(IF(L128/G128 &lt; 0, 9999, L128/G128),9999)</f>
        <v>9999</v>
      </c>
      <c r="P128">
        <f>IF(O128=MIN(O126:O129),1,0)</f>
        <v>0</v>
      </c>
    </row>
    <row r="129" spans="3:17" x14ac:dyDescent="0.2">
      <c r="D129" s="75">
        <v>0</v>
      </c>
      <c r="E129" s="76">
        <v>1</v>
      </c>
      <c r="F129" s="76">
        <v>0</v>
      </c>
      <c r="G129" s="81">
        <v>1</v>
      </c>
      <c r="H129" s="76">
        <v>0</v>
      </c>
      <c r="I129" s="76">
        <v>0</v>
      </c>
      <c r="J129" s="76">
        <v>0</v>
      </c>
      <c r="K129" s="76">
        <v>-1</v>
      </c>
      <c r="L129" s="77">
        <v>160</v>
      </c>
      <c r="O129">
        <f>IFERROR(IF(L129/G129 &lt; 0, 9999, L129/G129),9999)</f>
        <v>160</v>
      </c>
      <c r="P129">
        <f>IF(O129=MIN(O126:O129),1,0)</f>
        <v>0</v>
      </c>
    </row>
    <row r="132" spans="3:17" x14ac:dyDescent="0.2">
      <c r="D132" s="17" t="s">
        <v>12</v>
      </c>
      <c r="E132" s="18" t="s">
        <v>13</v>
      </c>
      <c r="F132" s="18" t="s">
        <v>14</v>
      </c>
      <c r="G132" s="18" t="s">
        <v>15</v>
      </c>
      <c r="H132" s="18" t="s">
        <v>16</v>
      </c>
      <c r="I132" s="18" t="s">
        <v>17</v>
      </c>
      <c r="J132" s="18" t="s">
        <v>18</v>
      </c>
      <c r="K132" s="18" t="s">
        <v>19</v>
      </c>
      <c r="L132" s="19" t="s">
        <v>20</v>
      </c>
      <c r="Q132" s="1" t="s">
        <v>34</v>
      </c>
    </row>
    <row r="133" spans="3:17" x14ac:dyDescent="0.2">
      <c r="C133" s="78">
        <v>-19</v>
      </c>
      <c r="D133" s="67">
        <f t="shared" ref="D133:L133" si="27">D125-$C133*D$135</f>
        <v>0</v>
      </c>
      <c r="E133" s="68">
        <f t="shared" si="27"/>
        <v>0</v>
      </c>
      <c r="F133" s="68">
        <f t="shared" si="27"/>
        <v>19</v>
      </c>
      <c r="G133" s="68">
        <f t="shared" si="27"/>
        <v>0</v>
      </c>
      <c r="H133" s="68">
        <f t="shared" si="27"/>
        <v>0</v>
      </c>
      <c r="I133" s="68">
        <f t="shared" si="27"/>
        <v>10</v>
      </c>
      <c r="J133" s="68">
        <f t="shared" si="27"/>
        <v>12</v>
      </c>
      <c r="K133" s="68">
        <f t="shared" si="27"/>
        <v>24</v>
      </c>
      <c r="L133" s="69">
        <f t="shared" si="27"/>
        <v>-4180</v>
      </c>
      <c r="Q133" s="44" t="s">
        <v>48</v>
      </c>
    </row>
    <row r="134" spans="3:17" x14ac:dyDescent="0.2">
      <c r="C134" s="79">
        <v>0</v>
      </c>
      <c r="D134" s="91">
        <f t="shared" ref="D134:L134" si="28">D126-$C134*D$135</f>
        <v>0</v>
      </c>
      <c r="E134" s="88">
        <f t="shared" si="28"/>
        <v>0</v>
      </c>
      <c r="F134" s="71">
        <f t="shared" si="28"/>
        <v>0</v>
      </c>
      <c r="G134" s="88">
        <f t="shared" si="28"/>
        <v>0</v>
      </c>
      <c r="H134" s="88">
        <f t="shared" si="28"/>
        <v>1</v>
      </c>
      <c r="I134" s="71">
        <f t="shared" si="28"/>
        <v>1</v>
      </c>
      <c r="J134" s="71">
        <f t="shared" si="28"/>
        <v>1</v>
      </c>
      <c r="K134" s="71">
        <f t="shared" si="28"/>
        <v>1</v>
      </c>
      <c r="L134" s="72">
        <f t="shared" si="28"/>
        <v>20</v>
      </c>
    </row>
    <row r="135" spans="3:17" x14ac:dyDescent="0.2">
      <c r="C135" s="80">
        <v>1</v>
      </c>
      <c r="D135" s="92">
        <f>D127/$C135</f>
        <v>0</v>
      </c>
      <c r="E135" s="89">
        <f t="shared" ref="E135:L135" si="29">E127/$C135</f>
        <v>0</v>
      </c>
      <c r="F135" s="86">
        <f t="shared" si="29"/>
        <v>1</v>
      </c>
      <c r="G135" s="89">
        <f t="shared" si="29"/>
        <v>1</v>
      </c>
      <c r="H135" s="89">
        <f t="shared" si="29"/>
        <v>0</v>
      </c>
      <c r="I135" s="86">
        <f t="shared" si="29"/>
        <v>1</v>
      </c>
      <c r="J135" s="86">
        <f t="shared" si="29"/>
        <v>0</v>
      </c>
      <c r="K135" s="86">
        <f t="shared" si="29"/>
        <v>0</v>
      </c>
      <c r="L135" s="87">
        <f t="shared" si="29"/>
        <v>110</v>
      </c>
    </row>
    <row r="136" spans="3:17" x14ac:dyDescent="0.2">
      <c r="C136" s="80">
        <v>-1</v>
      </c>
      <c r="D136" s="92">
        <f t="shared" ref="D136:L136" si="30">D128-$C136*D$135</f>
        <v>1</v>
      </c>
      <c r="E136" s="89">
        <f t="shared" si="30"/>
        <v>0</v>
      </c>
      <c r="F136" s="74">
        <f t="shared" si="30"/>
        <v>1</v>
      </c>
      <c r="G136" s="89">
        <f t="shared" si="30"/>
        <v>0</v>
      </c>
      <c r="H136" s="89">
        <f t="shared" si="30"/>
        <v>0</v>
      </c>
      <c r="I136" s="74">
        <f t="shared" si="30"/>
        <v>0</v>
      </c>
      <c r="J136" s="74">
        <f t="shared" si="30"/>
        <v>-1</v>
      </c>
      <c r="K136" s="74">
        <f t="shared" si="30"/>
        <v>0</v>
      </c>
      <c r="L136" s="72">
        <f t="shared" si="30"/>
        <v>120</v>
      </c>
    </row>
    <row r="137" spans="3:17" x14ac:dyDescent="0.2">
      <c r="C137" s="81">
        <v>1</v>
      </c>
      <c r="D137" s="93">
        <f>D129-$C137*D$135</f>
        <v>0</v>
      </c>
      <c r="E137" s="90">
        <f t="shared" ref="E137:L137" si="31">E129-$C137*E$135</f>
        <v>1</v>
      </c>
      <c r="F137" s="76">
        <f t="shared" si="31"/>
        <v>-1</v>
      </c>
      <c r="G137" s="90">
        <f t="shared" si="31"/>
        <v>0</v>
      </c>
      <c r="H137" s="90">
        <f t="shared" si="31"/>
        <v>0</v>
      </c>
      <c r="I137" s="76">
        <f t="shared" si="31"/>
        <v>-1</v>
      </c>
      <c r="J137" s="76">
        <f t="shared" si="31"/>
        <v>0</v>
      </c>
      <c r="K137" s="76">
        <f t="shared" si="31"/>
        <v>-1</v>
      </c>
      <c r="L137" s="77">
        <f t="shared" si="31"/>
        <v>50</v>
      </c>
    </row>
    <row r="140" spans="3:17" x14ac:dyDescent="0.2">
      <c r="D140" s="1" t="s">
        <v>49</v>
      </c>
    </row>
    <row r="141" spans="3:17" x14ac:dyDescent="0.2">
      <c r="D141" t="s">
        <v>50</v>
      </c>
    </row>
    <row r="142" spans="3:17" x14ac:dyDescent="0.2">
      <c r="D142" t="s">
        <v>51</v>
      </c>
    </row>
    <row r="143" spans="3:17" x14ac:dyDescent="0.2">
      <c r="D143" t="s">
        <v>52</v>
      </c>
    </row>
    <row r="144" spans="3:17" x14ac:dyDescent="0.2">
      <c r="D144" t="s">
        <v>53</v>
      </c>
    </row>
    <row r="145" spans="4:4" x14ac:dyDescent="0.2">
      <c r="D145" t="s">
        <v>54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D34E-5946-2E44-8680-AE5F666942A5}">
  <dimension ref="A1:Q135"/>
  <sheetViews>
    <sheetView showGridLines="0" workbookViewId="0">
      <selection activeCell="A23" sqref="A23"/>
    </sheetView>
  </sheetViews>
  <sheetFormatPr baseColWidth="10" defaultRowHeight="16" x14ac:dyDescent="0.2"/>
  <cols>
    <col min="1" max="1" width="35" bestFit="1" customWidth="1"/>
    <col min="17" max="17" width="15" bestFit="1" customWidth="1"/>
  </cols>
  <sheetData>
    <row r="1" spans="1:14" x14ac:dyDescent="0.2">
      <c r="A1" s="1" t="s">
        <v>83</v>
      </c>
    </row>
    <row r="2" spans="1:14" x14ac:dyDescent="0.2">
      <c r="A2" t="s">
        <v>85</v>
      </c>
    </row>
    <row r="3" spans="1:14" x14ac:dyDescent="0.2">
      <c r="A3" t="s">
        <v>56</v>
      </c>
    </row>
    <row r="4" spans="1:14" x14ac:dyDescent="0.2">
      <c r="A4" t="s">
        <v>57</v>
      </c>
    </row>
    <row r="5" spans="1:14" x14ac:dyDescent="0.2">
      <c r="A5" t="s">
        <v>58</v>
      </c>
    </row>
    <row r="6" spans="1:14" x14ac:dyDescent="0.2">
      <c r="A6" t="s">
        <v>59</v>
      </c>
    </row>
    <row r="8" spans="1:14" x14ac:dyDescent="0.2">
      <c r="A8" s="1" t="s">
        <v>4</v>
      </c>
      <c r="D8" s="17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9" t="s">
        <v>20</v>
      </c>
    </row>
    <row r="9" spans="1:14" x14ac:dyDescent="0.2">
      <c r="A9" s="1" t="s">
        <v>60</v>
      </c>
      <c r="D9" s="3">
        <v>1.6</v>
      </c>
      <c r="E9" s="4">
        <v>5</v>
      </c>
      <c r="F9" s="4">
        <v>3</v>
      </c>
      <c r="G9" s="4">
        <v>7.5</v>
      </c>
      <c r="H9" s="4">
        <v>0</v>
      </c>
      <c r="I9" s="4">
        <v>0</v>
      </c>
      <c r="J9" s="4">
        <v>0</v>
      </c>
      <c r="K9" s="5">
        <v>0</v>
      </c>
    </row>
    <row r="10" spans="1:14" x14ac:dyDescent="0.2">
      <c r="A10" t="s">
        <v>61</v>
      </c>
      <c r="D10" s="6">
        <v>2</v>
      </c>
      <c r="E10" s="7">
        <v>71</v>
      </c>
      <c r="F10" s="7">
        <v>9</v>
      </c>
      <c r="G10" s="7">
        <v>15</v>
      </c>
      <c r="H10" s="7">
        <v>-1</v>
      </c>
      <c r="I10" s="7">
        <v>0</v>
      </c>
      <c r="J10" s="7">
        <v>0</v>
      </c>
      <c r="K10" s="94">
        <v>80</v>
      </c>
    </row>
    <row r="11" spans="1:14" x14ac:dyDescent="0.2">
      <c r="A11" t="s">
        <v>62</v>
      </c>
      <c r="D11" s="10">
        <v>47250</v>
      </c>
      <c r="E11" s="11">
        <v>0</v>
      </c>
      <c r="F11" s="11">
        <v>32150</v>
      </c>
      <c r="G11" s="11">
        <v>0</v>
      </c>
      <c r="H11" s="11">
        <v>0</v>
      </c>
      <c r="I11" s="11">
        <v>-1</v>
      </c>
      <c r="J11" s="11">
        <v>0</v>
      </c>
      <c r="K11" s="9">
        <v>45000</v>
      </c>
    </row>
    <row r="12" spans="1:14" x14ac:dyDescent="0.2">
      <c r="A12" t="s">
        <v>63</v>
      </c>
      <c r="D12" s="13">
        <v>1</v>
      </c>
      <c r="E12" s="14">
        <v>0.56000000000000005</v>
      </c>
      <c r="F12" s="14">
        <v>0.5</v>
      </c>
      <c r="G12" s="14">
        <v>0.6</v>
      </c>
      <c r="H12" s="14">
        <v>0</v>
      </c>
      <c r="I12" s="14">
        <v>0</v>
      </c>
      <c r="J12" s="14">
        <v>-1</v>
      </c>
      <c r="K12" s="16">
        <v>4</v>
      </c>
    </row>
    <row r="13" spans="1:14" x14ac:dyDescent="0.2">
      <c r="A13" t="s">
        <v>64</v>
      </c>
    </row>
    <row r="15" spans="1:14" x14ac:dyDescent="0.2">
      <c r="A15" s="1" t="s">
        <v>23</v>
      </c>
      <c r="D15" s="17" t="s">
        <v>12</v>
      </c>
      <c r="E15" s="18" t="s">
        <v>13</v>
      </c>
      <c r="F15" s="18" t="s">
        <v>14</v>
      </c>
      <c r="G15" s="18" t="s">
        <v>15</v>
      </c>
      <c r="H15" s="18" t="s">
        <v>16</v>
      </c>
      <c r="I15" s="18" t="s">
        <v>17</v>
      </c>
      <c r="J15" s="18" t="s">
        <v>18</v>
      </c>
      <c r="K15" s="18" t="s">
        <v>19</v>
      </c>
      <c r="L15" s="18" t="s">
        <v>27</v>
      </c>
      <c r="M15" s="18" t="s">
        <v>28</v>
      </c>
      <c r="N15" s="19" t="s">
        <v>20</v>
      </c>
    </row>
    <row r="16" spans="1:14" x14ac:dyDescent="0.2">
      <c r="A16" s="1" t="s">
        <v>60</v>
      </c>
      <c r="D16" s="3">
        <v>1.6</v>
      </c>
      <c r="E16" s="4">
        <v>5</v>
      </c>
      <c r="F16" s="4">
        <v>3</v>
      </c>
      <c r="G16" s="4">
        <v>7.5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5">
        <v>0</v>
      </c>
    </row>
    <row r="17" spans="1:15" x14ac:dyDescent="0.2">
      <c r="A17" t="s">
        <v>65</v>
      </c>
      <c r="D17" s="6">
        <v>2</v>
      </c>
      <c r="E17" s="7">
        <v>71</v>
      </c>
      <c r="F17" s="7">
        <v>9</v>
      </c>
      <c r="G17" s="7">
        <v>15</v>
      </c>
      <c r="H17" s="7">
        <v>-1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94">
        <v>80</v>
      </c>
    </row>
    <row r="18" spans="1:15" x14ac:dyDescent="0.2">
      <c r="A18" t="s">
        <v>66</v>
      </c>
      <c r="D18" s="10">
        <v>47250</v>
      </c>
      <c r="E18" s="11">
        <v>0</v>
      </c>
      <c r="F18" s="11">
        <v>32150</v>
      </c>
      <c r="G18" s="11">
        <v>0</v>
      </c>
      <c r="H18" s="11">
        <v>0</v>
      </c>
      <c r="I18" s="11">
        <v>-1</v>
      </c>
      <c r="J18" s="11">
        <v>0</v>
      </c>
      <c r="K18" s="11">
        <v>0</v>
      </c>
      <c r="L18" s="11">
        <v>1</v>
      </c>
      <c r="M18" s="11">
        <v>0</v>
      </c>
      <c r="N18" s="9">
        <v>45000</v>
      </c>
    </row>
    <row r="19" spans="1:15" x14ac:dyDescent="0.2">
      <c r="A19" t="s">
        <v>67</v>
      </c>
      <c r="D19" s="13">
        <v>1</v>
      </c>
      <c r="E19" s="14">
        <v>0.56000000000000005</v>
      </c>
      <c r="F19" s="14">
        <v>0.5</v>
      </c>
      <c r="G19" s="14">
        <v>0.6</v>
      </c>
      <c r="H19" s="14">
        <v>0</v>
      </c>
      <c r="I19" s="14">
        <v>0</v>
      </c>
      <c r="J19" s="14">
        <v>-1</v>
      </c>
      <c r="K19" s="14">
        <v>0</v>
      </c>
      <c r="L19" s="14">
        <v>0</v>
      </c>
      <c r="M19" s="14">
        <v>1</v>
      </c>
      <c r="N19" s="16">
        <v>4</v>
      </c>
    </row>
    <row r="20" spans="1:15" x14ac:dyDescent="0.2">
      <c r="A20" t="s">
        <v>26</v>
      </c>
    </row>
    <row r="21" spans="1:15" x14ac:dyDescent="0.2">
      <c r="D21" s="1" t="s">
        <v>31</v>
      </c>
    </row>
    <row r="22" spans="1:15" x14ac:dyDescent="0.2">
      <c r="A22" s="1" t="s">
        <v>68</v>
      </c>
      <c r="D22" s="17" t="s">
        <v>12</v>
      </c>
      <c r="E22" s="18" t="s">
        <v>13</v>
      </c>
      <c r="F22" s="18" t="s">
        <v>14</v>
      </c>
      <c r="G22" s="18" t="s">
        <v>15</v>
      </c>
      <c r="H22" s="18" t="s">
        <v>16</v>
      </c>
      <c r="I22" s="18" t="s">
        <v>17</v>
      </c>
      <c r="J22" s="18" t="s">
        <v>18</v>
      </c>
      <c r="K22" s="18" t="s">
        <v>19</v>
      </c>
      <c r="L22" s="18" t="s">
        <v>27</v>
      </c>
      <c r="M22" s="18" t="s">
        <v>28</v>
      </c>
      <c r="N22" s="19" t="s">
        <v>30</v>
      </c>
    </row>
    <row r="23" spans="1:15" x14ac:dyDescent="0.2">
      <c r="A23" s="1" t="s">
        <v>69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5">
        <v>0</v>
      </c>
      <c r="O23" t="s">
        <v>70</v>
      </c>
    </row>
    <row r="24" spans="1:15" x14ac:dyDescent="0.2">
      <c r="D24" s="22">
        <v>1.6</v>
      </c>
      <c r="E24" s="23">
        <v>5</v>
      </c>
      <c r="F24" s="23">
        <v>3</v>
      </c>
      <c r="G24" s="23">
        <v>7.5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4">
        <v>0</v>
      </c>
    </row>
    <row r="25" spans="1:15" x14ac:dyDescent="0.2">
      <c r="D25" s="6">
        <v>2</v>
      </c>
      <c r="E25" s="7">
        <v>71</v>
      </c>
      <c r="F25" s="7">
        <v>9</v>
      </c>
      <c r="G25" s="7">
        <v>15</v>
      </c>
      <c r="H25" s="7">
        <v>-1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94">
        <v>80</v>
      </c>
    </row>
    <row r="26" spans="1:15" x14ac:dyDescent="0.2">
      <c r="D26" s="10">
        <v>47250</v>
      </c>
      <c r="E26" s="11">
        <v>0</v>
      </c>
      <c r="F26" s="11">
        <v>32150</v>
      </c>
      <c r="G26" s="11">
        <v>0</v>
      </c>
      <c r="H26" s="11">
        <v>0</v>
      </c>
      <c r="I26" s="11">
        <v>-1</v>
      </c>
      <c r="J26" s="11">
        <v>0</v>
      </c>
      <c r="K26" s="11">
        <v>0</v>
      </c>
      <c r="L26" s="11">
        <v>1</v>
      </c>
      <c r="M26" s="11">
        <v>0</v>
      </c>
      <c r="N26" s="9">
        <v>45000</v>
      </c>
    </row>
    <row r="27" spans="1:15" x14ac:dyDescent="0.2">
      <c r="D27" s="13">
        <v>1</v>
      </c>
      <c r="E27" s="14">
        <v>0.56000000000000005</v>
      </c>
      <c r="F27" s="14">
        <v>0.5</v>
      </c>
      <c r="G27" s="14">
        <v>0.6</v>
      </c>
      <c r="H27" s="14">
        <v>0</v>
      </c>
      <c r="I27" s="14">
        <v>0</v>
      </c>
      <c r="J27" s="14">
        <v>-1</v>
      </c>
      <c r="K27" s="14">
        <v>0</v>
      </c>
      <c r="L27" s="14">
        <v>0</v>
      </c>
      <c r="M27" s="14">
        <v>1</v>
      </c>
      <c r="N27" s="16">
        <v>4</v>
      </c>
    </row>
    <row r="30" spans="1:15" x14ac:dyDescent="0.2">
      <c r="D30" s="17" t="s">
        <v>12</v>
      </c>
      <c r="E30" s="18" t="s">
        <v>13</v>
      </c>
      <c r="F30" s="18" t="s">
        <v>14</v>
      </c>
      <c r="G30" s="18" t="s">
        <v>15</v>
      </c>
      <c r="H30" s="18" t="s">
        <v>16</v>
      </c>
      <c r="I30" s="18" t="s">
        <v>17</v>
      </c>
      <c r="J30" s="18" t="s">
        <v>18</v>
      </c>
      <c r="K30" s="18" t="s">
        <v>19</v>
      </c>
      <c r="L30" s="18" t="s">
        <v>27</v>
      </c>
      <c r="M30" s="18" t="s">
        <v>28</v>
      </c>
      <c r="N30" s="19" t="s">
        <v>30</v>
      </c>
    </row>
    <row r="31" spans="1:15" x14ac:dyDescent="0.2">
      <c r="D31" s="3">
        <f>D23-D25</f>
        <v>-2</v>
      </c>
      <c r="E31" s="4">
        <f t="shared" ref="E31:N31" si="0">E23-E25</f>
        <v>-71</v>
      </c>
      <c r="F31" s="4">
        <f t="shared" si="0"/>
        <v>-9</v>
      </c>
      <c r="G31" s="4">
        <f t="shared" si="0"/>
        <v>-15</v>
      </c>
      <c r="H31" s="4">
        <f t="shared" si="0"/>
        <v>1</v>
      </c>
      <c r="I31" s="4">
        <f t="shared" si="0"/>
        <v>0</v>
      </c>
      <c r="J31" s="4">
        <f t="shared" si="0"/>
        <v>0</v>
      </c>
      <c r="K31" s="4">
        <f t="shared" si="0"/>
        <v>0</v>
      </c>
      <c r="L31" s="4">
        <f t="shared" si="0"/>
        <v>1</v>
      </c>
      <c r="M31" s="4">
        <f t="shared" si="0"/>
        <v>1</v>
      </c>
      <c r="N31" s="5">
        <f t="shared" si="0"/>
        <v>-80</v>
      </c>
      <c r="O31" t="s">
        <v>71</v>
      </c>
    </row>
    <row r="32" spans="1:15" x14ac:dyDescent="0.2">
      <c r="D32" s="22">
        <v>1.6</v>
      </c>
      <c r="E32" s="23">
        <v>5</v>
      </c>
      <c r="F32" s="23">
        <v>3</v>
      </c>
      <c r="G32" s="23">
        <v>7.5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4">
        <v>0</v>
      </c>
    </row>
    <row r="33" spans="4:17" x14ac:dyDescent="0.2">
      <c r="D33" s="6">
        <v>2</v>
      </c>
      <c r="E33" s="7">
        <v>71</v>
      </c>
      <c r="F33" s="7">
        <v>9</v>
      </c>
      <c r="G33" s="7">
        <v>15</v>
      </c>
      <c r="H33" s="7">
        <v>-1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94">
        <v>80</v>
      </c>
    </row>
    <row r="34" spans="4:17" x14ac:dyDescent="0.2">
      <c r="D34" s="10">
        <v>47250</v>
      </c>
      <c r="E34" s="11">
        <v>0</v>
      </c>
      <c r="F34" s="11">
        <v>32150</v>
      </c>
      <c r="G34" s="11">
        <v>0</v>
      </c>
      <c r="H34" s="11">
        <v>0</v>
      </c>
      <c r="I34" s="11">
        <v>-1</v>
      </c>
      <c r="J34" s="11">
        <v>0</v>
      </c>
      <c r="K34" s="11">
        <v>0</v>
      </c>
      <c r="L34" s="11">
        <v>1</v>
      </c>
      <c r="M34" s="11">
        <v>0</v>
      </c>
      <c r="N34" s="9">
        <v>45000</v>
      </c>
    </row>
    <row r="35" spans="4:17" x14ac:dyDescent="0.2">
      <c r="D35" s="13">
        <v>1</v>
      </c>
      <c r="E35" s="14">
        <v>0.56000000000000005</v>
      </c>
      <c r="F35" s="14">
        <v>0.5</v>
      </c>
      <c r="G35" s="14">
        <v>0.6</v>
      </c>
      <c r="H35" s="14">
        <v>0</v>
      </c>
      <c r="I35" s="14">
        <v>0</v>
      </c>
      <c r="J35" s="14">
        <v>-1</v>
      </c>
      <c r="K35" s="14">
        <v>0</v>
      </c>
      <c r="L35" s="14">
        <v>0</v>
      </c>
      <c r="M35" s="14">
        <v>1</v>
      </c>
      <c r="N35" s="16">
        <v>4</v>
      </c>
    </row>
    <row r="38" spans="4:17" x14ac:dyDescent="0.2">
      <c r="D38" s="17" t="s">
        <v>12</v>
      </c>
      <c r="E38" s="18" t="s">
        <v>13</v>
      </c>
      <c r="F38" s="18" t="s">
        <v>14</v>
      </c>
      <c r="G38" s="18" t="s">
        <v>15</v>
      </c>
      <c r="H38" s="18" t="s">
        <v>16</v>
      </c>
      <c r="I38" s="18" t="s">
        <v>17</v>
      </c>
      <c r="J38" s="18" t="s">
        <v>18</v>
      </c>
      <c r="K38" s="18" t="s">
        <v>19</v>
      </c>
      <c r="L38" s="18" t="s">
        <v>27</v>
      </c>
      <c r="M38" s="18" t="s">
        <v>28</v>
      </c>
      <c r="N38" s="19" t="s">
        <v>30</v>
      </c>
    </row>
    <row r="39" spans="4:17" x14ac:dyDescent="0.2">
      <c r="D39" s="3">
        <f>D31-D34</f>
        <v>-47252</v>
      </c>
      <c r="E39" s="4">
        <f t="shared" ref="E39:N39" si="1">E31-E34</f>
        <v>-71</v>
      </c>
      <c r="F39" s="4">
        <f t="shared" si="1"/>
        <v>-32159</v>
      </c>
      <c r="G39" s="4">
        <f t="shared" si="1"/>
        <v>-15</v>
      </c>
      <c r="H39" s="4">
        <f t="shared" si="1"/>
        <v>1</v>
      </c>
      <c r="I39" s="4">
        <f t="shared" si="1"/>
        <v>1</v>
      </c>
      <c r="J39" s="4">
        <f t="shared" si="1"/>
        <v>0</v>
      </c>
      <c r="K39" s="4">
        <f t="shared" si="1"/>
        <v>0</v>
      </c>
      <c r="L39" s="4">
        <f t="shared" si="1"/>
        <v>0</v>
      </c>
      <c r="M39" s="4">
        <f t="shared" si="1"/>
        <v>1</v>
      </c>
      <c r="N39" s="5">
        <f t="shared" si="1"/>
        <v>-45080</v>
      </c>
      <c r="O39" t="s">
        <v>72</v>
      </c>
    </row>
    <row r="40" spans="4:17" x14ac:dyDescent="0.2">
      <c r="D40" s="22">
        <v>1.6</v>
      </c>
      <c r="E40" s="23">
        <v>5</v>
      </c>
      <c r="F40" s="23">
        <v>3</v>
      </c>
      <c r="G40" s="23">
        <v>7.5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4">
        <v>0</v>
      </c>
    </row>
    <row r="41" spans="4:17" x14ac:dyDescent="0.2">
      <c r="D41" s="6">
        <v>2</v>
      </c>
      <c r="E41" s="7">
        <v>71</v>
      </c>
      <c r="F41" s="7">
        <v>9</v>
      </c>
      <c r="G41" s="7">
        <v>15</v>
      </c>
      <c r="H41" s="7">
        <v>-1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94">
        <v>80</v>
      </c>
    </row>
    <row r="42" spans="4:17" x14ac:dyDescent="0.2">
      <c r="D42" s="10">
        <v>47250</v>
      </c>
      <c r="E42" s="11">
        <v>0</v>
      </c>
      <c r="F42" s="11">
        <v>32150</v>
      </c>
      <c r="G42" s="11">
        <v>0</v>
      </c>
      <c r="H42" s="11">
        <v>0</v>
      </c>
      <c r="I42" s="11">
        <v>-1</v>
      </c>
      <c r="J42" s="11">
        <v>0</v>
      </c>
      <c r="K42" s="11">
        <v>0</v>
      </c>
      <c r="L42" s="11">
        <v>1</v>
      </c>
      <c r="M42" s="11">
        <v>0</v>
      </c>
      <c r="N42" s="9">
        <v>45000</v>
      </c>
    </row>
    <row r="43" spans="4:17" x14ac:dyDescent="0.2">
      <c r="D43" s="13">
        <v>1</v>
      </c>
      <c r="E43" s="14">
        <v>0.56000000000000005</v>
      </c>
      <c r="F43" s="14">
        <v>0.5</v>
      </c>
      <c r="G43" s="14">
        <v>0.6</v>
      </c>
      <c r="H43" s="14">
        <v>0</v>
      </c>
      <c r="I43" s="14">
        <v>0</v>
      </c>
      <c r="J43" s="14">
        <v>-1</v>
      </c>
      <c r="K43" s="14">
        <v>0</v>
      </c>
      <c r="L43" s="14">
        <v>0</v>
      </c>
      <c r="M43" s="14">
        <v>1</v>
      </c>
      <c r="N43" s="16">
        <v>4</v>
      </c>
    </row>
    <row r="46" spans="4:17" x14ac:dyDescent="0.2">
      <c r="D46" s="17" t="s">
        <v>12</v>
      </c>
      <c r="E46" s="18" t="s">
        <v>13</v>
      </c>
      <c r="F46" s="18" t="s">
        <v>14</v>
      </c>
      <c r="G46" s="18" t="s">
        <v>15</v>
      </c>
      <c r="H46" s="18" t="s">
        <v>16</v>
      </c>
      <c r="I46" s="18" t="s">
        <v>17</v>
      </c>
      <c r="J46" s="18" t="s">
        <v>18</v>
      </c>
      <c r="K46" s="18" t="s">
        <v>19</v>
      </c>
      <c r="L46" s="18" t="s">
        <v>27</v>
      </c>
      <c r="M46" s="18" t="s">
        <v>28</v>
      </c>
      <c r="N46" s="19" t="s">
        <v>30</v>
      </c>
    </row>
    <row r="47" spans="4:17" x14ac:dyDescent="0.2">
      <c r="D47" s="3">
        <f>D39-D51</f>
        <v>-47253</v>
      </c>
      <c r="E47" s="4">
        <f t="shared" ref="E47:N47" si="2">E39-E51</f>
        <v>-71.56</v>
      </c>
      <c r="F47" s="4">
        <f t="shared" si="2"/>
        <v>-32159.5</v>
      </c>
      <c r="G47" s="4">
        <f t="shared" si="2"/>
        <v>-15.6</v>
      </c>
      <c r="H47" s="4">
        <f t="shared" si="2"/>
        <v>1</v>
      </c>
      <c r="I47" s="4">
        <f t="shared" si="2"/>
        <v>1</v>
      </c>
      <c r="J47" s="4">
        <f t="shared" si="2"/>
        <v>1</v>
      </c>
      <c r="K47" s="4">
        <f t="shared" si="2"/>
        <v>0</v>
      </c>
      <c r="L47" s="4">
        <f t="shared" si="2"/>
        <v>0</v>
      </c>
      <c r="M47" s="4">
        <f t="shared" si="2"/>
        <v>0</v>
      </c>
      <c r="N47" s="5">
        <f t="shared" si="2"/>
        <v>-45084</v>
      </c>
      <c r="Q47" s="1" t="s">
        <v>34</v>
      </c>
    </row>
    <row r="48" spans="4:17" x14ac:dyDescent="0.2">
      <c r="D48" s="22">
        <v>1.6</v>
      </c>
      <c r="E48" s="23">
        <v>5</v>
      </c>
      <c r="F48" s="23">
        <v>3</v>
      </c>
      <c r="G48" s="23">
        <v>7.5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4">
        <v>0</v>
      </c>
      <c r="Q48" s="44" t="s">
        <v>73</v>
      </c>
    </row>
    <row r="49" spans="3:17" x14ac:dyDescent="0.2">
      <c r="D49" s="6">
        <v>2</v>
      </c>
      <c r="E49" s="7">
        <v>71</v>
      </c>
      <c r="F49" s="7">
        <v>9</v>
      </c>
      <c r="G49" s="7">
        <v>15</v>
      </c>
      <c r="H49" s="7">
        <v>-1</v>
      </c>
      <c r="I49" s="7">
        <v>0</v>
      </c>
      <c r="J49" s="7">
        <v>0</v>
      </c>
      <c r="K49" s="41">
        <v>1</v>
      </c>
      <c r="L49" s="41">
        <v>0</v>
      </c>
      <c r="M49" s="41">
        <v>0</v>
      </c>
      <c r="N49" s="94">
        <v>80</v>
      </c>
    </row>
    <row r="50" spans="3:17" x14ac:dyDescent="0.2">
      <c r="D50" s="10">
        <v>47250</v>
      </c>
      <c r="E50" s="11">
        <v>0</v>
      </c>
      <c r="F50" s="11">
        <v>32150</v>
      </c>
      <c r="G50" s="11">
        <v>0</v>
      </c>
      <c r="H50" s="11">
        <v>0</v>
      </c>
      <c r="I50" s="11">
        <v>-1</v>
      </c>
      <c r="J50" s="11">
        <v>0</v>
      </c>
      <c r="K50" s="42">
        <v>0</v>
      </c>
      <c r="L50" s="42">
        <v>1</v>
      </c>
      <c r="M50" s="42">
        <v>0</v>
      </c>
      <c r="N50" s="9">
        <v>45000</v>
      </c>
    </row>
    <row r="51" spans="3:17" x14ac:dyDescent="0.2">
      <c r="D51" s="13">
        <v>1</v>
      </c>
      <c r="E51" s="14">
        <v>0.56000000000000005</v>
      </c>
      <c r="F51" s="14">
        <v>0.5</v>
      </c>
      <c r="G51" s="14">
        <v>0.6</v>
      </c>
      <c r="H51" s="14">
        <v>0</v>
      </c>
      <c r="I51" s="14">
        <v>0</v>
      </c>
      <c r="J51" s="14">
        <v>-1</v>
      </c>
      <c r="K51" s="43">
        <v>0</v>
      </c>
      <c r="L51" s="43">
        <v>0</v>
      </c>
      <c r="M51" s="43">
        <v>1</v>
      </c>
      <c r="N51" s="16">
        <v>4</v>
      </c>
    </row>
    <row r="53" spans="3:17" x14ac:dyDescent="0.2">
      <c r="D53" s="55" t="s">
        <v>38</v>
      </c>
      <c r="E53" s="55"/>
      <c r="F53" s="55"/>
      <c r="G53" s="55"/>
      <c r="H53" s="55"/>
      <c r="I53" s="55"/>
      <c r="J53" s="55"/>
      <c r="K53" s="55"/>
      <c r="L53" s="55" t="s">
        <v>39</v>
      </c>
      <c r="M53" s="55"/>
      <c r="N53" s="55"/>
    </row>
    <row r="54" spans="3:17" x14ac:dyDescent="0.2">
      <c r="D54" s="17" t="s">
        <v>12</v>
      </c>
      <c r="E54" s="18" t="s">
        <v>13</v>
      </c>
      <c r="F54" s="18" t="s">
        <v>14</v>
      </c>
      <c r="G54" s="18" t="s">
        <v>15</v>
      </c>
      <c r="H54" s="18" t="s">
        <v>16</v>
      </c>
      <c r="I54" s="18" t="s">
        <v>17</v>
      </c>
      <c r="J54" s="18" t="s">
        <v>18</v>
      </c>
      <c r="K54" s="18" t="s">
        <v>19</v>
      </c>
      <c r="L54" s="18" t="s">
        <v>27</v>
      </c>
      <c r="M54" s="18" t="s">
        <v>28</v>
      </c>
      <c r="N54" s="19" t="s">
        <v>30</v>
      </c>
    </row>
    <row r="55" spans="3:17" x14ac:dyDescent="0.2">
      <c r="D55" s="37">
        <v>-47253</v>
      </c>
      <c r="E55" s="4">
        <v>-71.56</v>
      </c>
      <c r="F55" s="4">
        <v>-32159.5</v>
      </c>
      <c r="G55" s="4">
        <v>-15.6</v>
      </c>
      <c r="H55" s="4">
        <v>1</v>
      </c>
      <c r="I55" s="4">
        <v>1</v>
      </c>
      <c r="J55" s="4">
        <v>1</v>
      </c>
      <c r="K55" s="4">
        <v>0</v>
      </c>
      <c r="L55" s="4">
        <v>0</v>
      </c>
      <c r="M55" s="4">
        <v>0</v>
      </c>
      <c r="N55" s="5">
        <v>-45084</v>
      </c>
    </row>
    <row r="56" spans="3:17" x14ac:dyDescent="0.2">
      <c r="D56" s="62">
        <v>1.6</v>
      </c>
      <c r="E56" s="23">
        <v>5</v>
      </c>
      <c r="F56" s="23">
        <v>3</v>
      </c>
      <c r="G56" s="23">
        <v>7.5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4">
        <v>0</v>
      </c>
      <c r="O56" s="1" t="s">
        <v>36</v>
      </c>
      <c r="P56" s="1" t="s">
        <v>37</v>
      </c>
    </row>
    <row r="57" spans="3:17" x14ac:dyDescent="0.2">
      <c r="D57" s="63">
        <v>2</v>
      </c>
      <c r="E57" s="7">
        <v>71</v>
      </c>
      <c r="F57" s="7">
        <v>9</v>
      </c>
      <c r="G57" s="7">
        <v>15</v>
      </c>
      <c r="H57" s="7">
        <v>-1</v>
      </c>
      <c r="I57" s="7">
        <v>0</v>
      </c>
      <c r="J57" s="7">
        <v>0</v>
      </c>
      <c r="K57" s="28">
        <v>1</v>
      </c>
      <c r="L57" s="28">
        <v>0</v>
      </c>
      <c r="M57" s="28">
        <v>0</v>
      </c>
      <c r="N57" s="94">
        <v>80</v>
      </c>
      <c r="O57">
        <f>IFERROR(IF(N57/D57 &lt; 0, 9999, N57/D57),9999)</f>
        <v>40</v>
      </c>
      <c r="P57">
        <f>IF(O57=MIN(O57:O60),1,0)</f>
        <v>0</v>
      </c>
    </row>
    <row r="58" spans="3:17" x14ac:dyDescent="0.2">
      <c r="D58" s="53">
        <v>47250</v>
      </c>
      <c r="E58" s="35">
        <v>0</v>
      </c>
      <c r="F58" s="35">
        <v>32150</v>
      </c>
      <c r="G58" s="35">
        <v>0</v>
      </c>
      <c r="H58" s="35">
        <v>0</v>
      </c>
      <c r="I58" s="35">
        <v>-1</v>
      </c>
      <c r="J58" s="35">
        <v>0</v>
      </c>
      <c r="K58" s="35">
        <v>0</v>
      </c>
      <c r="L58" s="35">
        <v>1</v>
      </c>
      <c r="M58" s="35">
        <v>0</v>
      </c>
      <c r="N58" s="54">
        <v>45000</v>
      </c>
      <c r="O58">
        <f>IFERROR(IF(N58/D58 &lt; 0, 9999, N58/D58),9999)</f>
        <v>0.95238095238095233</v>
      </c>
      <c r="P58">
        <f>IF(O58=MIN(O57:O60),1,0)</f>
        <v>1</v>
      </c>
    </row>
    <row r="59" spans="3:17" x14ac:dyDescent="0.2">
      <c r="D59" s="56">
        <v>1</v>
      </c>
      <c r="E59" s="14">
        <v>0.56000000000000005</v>
      </c>
      <c r="F59" s="14">
        <v>0.5</v>
      </c>
      <c r="G59" s="14">
        <v>0.6</v>
      </c>
      <c r="H59" s="14">
        <v>0</v>
      </c>
      <c r="I59" s="14">
        <v>0</v>
      </c>
      <c r="J59" s="14">
        <v>-1</v>
      </c>
      <c r="K59" s="32">
        <v>0</v>
      </c>
      <c r="L59" s="32">
        <v>0</v>
      </c>
      <c r="M59" s="32">
        <v>1</v>
      </c>
      <c r="N59" s="16">
        <v>4</v>
      </c>
      <c r="O59">
        <f>IFERROR(IF(N59/D59 &lt; 0, 9999, N59/D59),9999)</f>
        <v>4</v>
      </c>
      <c r="P59">
        <f>IF(O59=MIN(O57:O60),1,0)</f>
        <v>0</v>
      </c>
    </row>
    <row r="62" spans="3:17" x14ac:dyDescent="0.2">
      <c r="D62" s="17" t="s">
        <v>12</v>
      </c>
      <c r="E62" s="18" t="s">
        <v>13</v>
      </c>
      <c r="F62" s="18" t="s">
        <v>14</v>
      </c>
      <c r="G62" s="18" t="s">
        <v>15</v>
      </c>
      <c r="H62" s="18" t="s">
        <v>16</v>
      </c>
      <c r="I62" s="18" t="s">
        <v>17</v>
      </c>
      <c r="J62" s="18" t="s">
        <v>18</v>
      </c>
      <c r="K62" s="18" t="s">
        <v>19</v>
      </c>
      <c r="L62" s="18" t="s">
        <v>27</v>
      </c>
      <c r="M62" s="18" t="s">
        <v>28</v>
      </c>
      <c r="N62" s="19" t="s">
        <v>30</v>
      </c>
    </row>
    <row r="63" spans="3:17" x14ac:dyDescent="0.2">
      <c r="C63" s="37">
        <v>-47253</v>
      </c>
      <c r="D63" s="39">
        <f t="shared" ref="D63:N63" si="3">D55-$C63*D$66</f>
        <v>0</v>
      </c>
      <c r="E63" s="25">
        <f t="shared" si="3"/>
        <v>-71.56</v>
      </c>
      <c r="F63" s="25">
        <f t="shared" si="3"/>
        <v>-7.4587301587307593</v>
      </c>
      <c r="G63" s="25">
        <f t="shared" si="3"/>
        <v>-15.6</v>
      </c>
      <c r="H63" s="25">
        <f t="shared" si="3"/>
        <v>1</v>
      </c>
      <c r="I63" s="25">
        <f t="shared" si="3"/>
        <v>-6.3492063492098794E-5</v>
      </c>
      <c r="J63" s="25">
        <f t="shared" si="3"/>
        <v>1</v>
      </c>
      <c r="K63" s="25">
        <f t="shared" si="3"/>
        <v>0</v>
      </c>
      <c r="L63" s="25">
        <f t="shared" si="3"/>
        <v>1.0000634920634921</v>
      </c>
      <c r="M63" s="25">
        <f t="shared" si="3"/>
        <v>0</v>
      </c>
      <c r="N63" s="40">
        <f t="shared" si="3"/>
        <v>-81.14285714286234</v>
      </c>
      <c r="Q63" s="1" t="s">
        <v>34</v>
      </c>
    </row>
    <row r="64" spans="3:17" x14ac:dyDescent="0.2">
      <c r="C64" s="62">
        <v>1.6</v>
      </c>
      <c r="D64" s="45">
        <f t="shared" ref="D64:N64" si="4">D56-$C64*D$66</f>
        <v>0</v>
      </c>
      <c r="E64" s="27">
        <f t="shared" si="4"/>
        <v>5</v>
      </c>
      <c r="F64" s="27">
        <f t="shared" si="4"/>
        <v>1.9113227513227513</v>
      </c>
      <c r="G64" s="27">
        <f t="shared" si="4"/>
        <v>7.5</v>
      </c>
      <c r="H64" s="27">
        <f t="shared" si="4"/>
        <v>0</v>
      </c>
      <c r="I64" s="27">
        <f t="shared" si="4"/>
        <v>3.3862433862433863E-5</v>
      </c>
      <c r="J64" s="27">
        <f t="shared" si="4"/>
        <v>0</v>
      </c>
      <c r="K64" s="27">
        <f t="shared" si="4"/>
        <v>0</v>
      </c>
      <c r="L64" s="27">
        <f t="shared" si="4"/>
        <v>-3.3862433862433863E-5</v>
      </c>
      <c r="M64" s="27">
        <f t="shared" si="4"/>
        <v>0</v>
      </c>
      <c r="N64" s="46">
        <f t="shared" si="4"/>
        <v>-1.5238095238095237</v>
      </c>
      <c r="Q64" s="44" t="s">
        <v>74</v>
      </c>
    </row>
    <row r="65" spans="3:17" x14ac:dyDescent="0.2">
      <c r="C65" s="63">
        <v>2</v>
      </c>
      <c r="D65" s="64">
        <f t="shared" ref="D65:N65" si="5">D57-$C65*D$66</f>
        <v>0</v>
      </c>
      <c r="E65" s="28">
        <f t="shared" si="5"/>
        <v>71</v>
      </c>
      <c r="F65" s="28">
        <f t="shared" si="5"/>
        <v>7.6391534391534393</v>
      </c>
      <c r="G65" s="28">
        <f t="shared" si="5"/>
        <v>15</v>
      </c>
      <c r="H65" s="28">
        <f t="shared" si="5"/>
        <v>-1</v>
      </c>
      <c r="I65" s="28">
        <f t="shared" si="5"/>
        <v>4.2328042328042328E-5</v>
      </c>
      <c r="J65" s="28">
        <f t="shared" si="5"/>
        <v>0</v>
      </c>
      <c r="K65" s="41">
        <f t="shared" si="5"/>
        <v>1</v>
      </c>
      <c r="L65" s="28">
        <f t="shared" si="5"/>
        <v>-4.2328042328042328E-5</v>
      </c>
      <c r="M65" s="41">
        <f t="shared" si="5"/>
        <v>0</v>
      </c>
      <c r="N65" s="95">
        <f t="shared" si="5"/>
        <v>78.095238095238102</v>
      </c>
    </row>
    <row r="66" spans="3:17" x14ac:dyDescent="0.2">
      <c r="C66" s="53">
        <v>47250</v>
      </c>
      <c r="D66" s="65">
        <f>D58/$C66</f>
        <v>1</v>
      </c>
      <c r="E66" s="20">
        <f t="shared" ref="E66:N66" si="6">E58/$C66</f>
        <v>0</v>
      </c>
      <c r="F66" s="20">
        <f t="shared" si="6"/>
        <v>0.68042328042328037</v>
      </c>
      <c r="G66" s="20">
        <f t="shared" si="6"/>
        <v>0</v>
      </c>
      <c r="H66" s="20">
        <f t="shared" si="6"/>
        <v>0</v>
      </c>
      <c r="I66" s="20">
        <f t="shared" si="6"/>
        <v>-2.1164021164021164E-5</v>
      </c>
      <c r="J66" s="20">
        <f t="shared" si="6"/>
        <v>0</v>
      </c>
      <c r="K66" s="42">
        <f t="shared" si="6"/>
        <v>0</v>
      </c>
      <c r="L66" s="20">
        <f t="shared" si="6"/>
        <v>2.1164021164021164E-5</v>
      </c>
      <c r="M66" s="42">
        <f t="shared" si="6"/>
        <v>0</v>
      </c>
      <c r="N66" s="59">
        <f t="shared" si="6"/>
        <v>0.95238095238095233</v>
      </c>
    </row>
    <row r="67" spans="3:17" x14ac:dyDescent="0.2">
      <c r="C67" s="56">
        <v>1</v>
      </c>
      <c r="D67" s="66">
        <f>D59-$C67*D$66</f>
        <v>0</v>
      </c>
      <c r="E67" s="32">
        <f t="shared" ref="E67:N67" si="7">E59-$C67*E$66</f>
        <v>0.56000000000000005</v>
      </c>
      <c r="F67" s="32">
        <f t="shared" si="7"/>
        <v>-0.18042328042328037</v>
      </c>
      <c r="G67" s="32">
        <f t="shared" si="7"/>
        <v>0.6</v>
      </c>
      <c r="H67" s="32">
        <f t="shared" si="7"/>
        <v>0</v>
      </c>
      <c r="I67" s="32">
        <f t="shared" si="7"/>
        <v>2.1164021164021164E-5</v>
      </c>
      <c r="J67" s="32">
        <f t="shared" si="7"/>
        <v>-1</v>
      </c>
      <c r="K67" s="43">
        <f t="shared" si="7"/>
        <v>0</v>
      </c>
      <c r="L67" s="32">
        <f t="shared" si="7"/>
        <v>-2.1164021164021164E-5</v>
      </c>
      <c r="M67" s="43">
        <f t="shared" si="7"/>
        <v>1</v>
      </c>
      <c r="N67" s="51">
        <f t="shared" si="7"/>
        <v>3.0476190476190474</v>
      </c>
    </row>
    <row r="69" spans="3:17" x14ac:dyDescent="0.2">
      <c r="D69" s="55"/>
      <c r="E69" s="55" t="s">
        <v>38</v>
      </c>
      <c r="F69" s="55"/>
      <c r="G69" s="55"/>
      <c r="H69" s="55"/>
      <c r="I69" s="55"/>
      <c r="J69" s="55"/>
      <c r="K69" s="55" t="s">
        <v>39</v>
      </c>
      <c r="L69" s="55"/>
      <c r="M69" s="55"/>
      <c r="N69" s="55"/>
    </row>
    <row r="70" spans="3:17" x14ac:dyDescent="0.2">
      <c r="D70" s="17" t="s">
        <v>12</v>
      </c>
      <c r="E70" s="18" t="s">
        <v>13</v>
      </c>
      <c r="F70" s="18" t="s">
        <v>14</v>
      </c>
      <c r="G70" s="18" t="s">
        <v>15</v>
      </c>
      <c r="H70" s="18" t="s">
        <v>16</v>
      </c>
      <c r="I70" s="18" t="s">
        <v>17</v>
      </c>
      <c r="J70" s="18" t="s">
        <v>18</v>
      </c>
      <c r="K70" s="18" t="s">
        <v>19</v>
      </c>
      <c r="L70" s="18" t="s">
        <v>27</v>
      </c>
      <c r="M70" s="18" t="s">
        <v>28</v>
      </c>
      <c r="N70" s="19" t="s">
        <v>30</v>
      </c>
    </row>
    <row r="71" spans="3:17" x14ac:dyDescent="0.2">
      <c r="D71" s="39">
        <v>0</v>
      </c>
      <c r="E71" s="38">
        <v>-71.56</v>
      </c>
      <c r="F71" s="25">
        <v>-7.4587301587307593</v>
      </c>
      <c r="G71" s="25">
        <v>-15.6</v>
      </c>
      <c r="H71" s="25">
        <v>1</v>
      </c>
      <c r="I71" s="25">
        <v>-6.3492063492098794E-5</v>
      </c>
      <c r="J71" s="25">
        <v>1</v>
      </c>
      <c r="K71" s="25">
        <v>0</v>
      </c>
      <c r="L71" s="25">
        <v>1.0000634920634921</v>
      </c>
      <c r="M71" s="25">
        <v>0</v>
      </c>
      <c r="N71" s="40">
        <v>-81.14285714286234</v>
      </c>
    </row>
    <row r="72" spans="3:17" x14ac:dyDescent="0.2">
      <c r="D72" s="45">
        <v>0</v>
      </c>
      <c r="E72" s="52">
        <v>5</v>
      </c>
      <c r="F72" s="27">
        <v>1.9113227513227513</v>
      </c>
      <c r="G72" s="27">
        <v>7.5</v>
      </c>
      <c r="H72" s="27">
        <v>0</v>
      </c>
      <c r="I72" s="27">
        <v>3.3862433862433863E-5</v>
      </c>
      <c r="J72" s="27">
        <v>0</v>
      </c>
      <c r="K72" s="27">
        <v>0</v>
      </c>
      <c r="L72" s="27">
        <v>-3.3862433862433863E-5</v>
      </c>
      <c r="M72" s="27">
        <v>0</v>
      </c>
      <c r="N72" s="46">
        <v>-1.5238095238095237</v>
      </c>
      <c r="O72" s="1" t="s">
        <v>36</v>
      </c>
      <c r="P72" s="1" t="s">
        <v>37</v>
      </c>
    </row>
    <row r="73" spans="3:17" x14ac:dyDescent="0.2">
      <c r="D73" s="63">
        <v>0</v>
      </c>
      <c r="E73" s="34">
        <v>71</v>
      </c>
      <c r="F73" s="34">
        <v>7.6391534391534393</v>
      </c>
      <c r="G73" s="34">
        <v>15</v>
      </c>
      <c r="H73" s="34">
        <v>-1</v>
      </c>
      <c r="I73" s="34">
        <v>4.2328042328042328E-5</v>
      </c>
      <c r="J73" s="34">
        <v>0</v>
      </c>
      <c r="K73" s="34">
        <v>1</v>
      </c>
      <c r="L73" s="34">
        <v>-4.2328042328042328E-5</v>
      </c>
      <c r="M73" s="34">
        <v>0</v>
      </c>
      <c r="N73" s="98">
        <v>78.095238095238102</v>
      </c>
      <c r="O73">
        <f>IFERROR(IF(N73/E73 &lt; 0, 9999, N73/E73),9999)</f>
        <v>1.0999329309188466</v>
      </c>
      <c r="P73">
        <f>IF(O73=MIN(O73:O76),1,0)</f>
        <v>1</v>
      </c>
    </row>
    <row r="74" spans="3:17" x14ac:dyDescent="0.2">
      <c r="D74" s="49">
        <v>1</v>
      </c>
      <c r="E74" s="35">
        <v>0</v>
      </c>
      <c r="F74" s="30">
        <v>0.68042328042328037</v>
      </c>
      <c r="G74" s="30">
        <v>0</v>
      </c>
      <c r="H74" s="30">
        <v>0</v>
      </c>
      <c r="I74" s="30">
        <v>-2.1164021164021164E-5</v>
      </c>
      <c r="J74" s="30">
        <v>0</v>
      </c>
      <c r="K74" s="30">
        <v>0</v>
      </c>
      <c r="L74" s="30">
        <v>2.1164021164021164E-5</v>
      </c>
      <c r="M74" s="30">
        <v>0</v>
      </c>
      <c r="N74" s="48">
        <v>0.95238095238095233</v>
      </c>
      <c r="O74">
        <f>IFERROR(IF(N74/E74 &lt; 0, 9999, N74/E74),9999)</f>
        <v>9999</v>
      </c>
      <c r="P74">
        <f>IF(O74=MIN(O73:O76),1,0)</f>
        <v>0</v>
      </c>
    </row>
    <row r="75" spans="3:17" x14ac:dyDescent="0.2">
      <c r="D75" s="50">
        <v>0</v>
      </c>
      <c r="E75" s="36">
        <v>0.56000000000000005</v>
      </c>
      <c r="F75" s="32">
        <v>-0.18042328042328037</v>
      </c>
      <c r="G75" s="32">
        <v>0.6</v>
      </c>
      <c r="H75" s="32">
        <v>0</v>
      </c>
      <c r="I75" s="32">
        <v>2.1164021164021164E-5</v>
      </c>
      <c r="J75" s="32">
        <v>-1</v>
      </c>
      <c r="K75" s="32">
        <v>0</v>
      </c>
      <c r="L75" s="32">
        <v>-2.1164021164021164E-5</v>
      </c>
      <c r="M75" s="32">
        <v>1</v>
      </c>
      <c r="N75" s="51">
        <v>3.0476190476190474</v>
      </c>
      <c r="O75">
        <f>IFERROR(IF(N75/E75 &lt; 0, 9999, N75/E75),9999)</f>
        <v>5.4421768707482983</v>
      </c>
      <c r="P75">
        <f>IF(O75=MIN(O73:O76),1,0)</f>
        <v>0</v>
      </c>
    </row>
    <row r="78" spans="3:17" x14ac:dyDescent="0.2">
      <c r="D78" s="17" t="s">
        <v>12</v>
      </c>
      <c r="E78" s="18" t="s">
        <v>13</v>
      </c>
      <c r="F78" s="18" t="s">
        <v>14</v>
      </c>
      <c r="G78" s="18" t="s">
        <v>15</v>
      </c>
      <c r="H78" s="18" t="s">
        <v>16</v>
      </c>
      <c r="I78" s="18" t="s">
        <v>17</v>
      </c>
      <c r="J78" s="18" t="s">
        <v>18</v>
      </c>
      <c r="K78" s="18" t="s">
        <v>19</v>
      </c>
      <c r="L78" s="18" t="s">
        <v>27</v>
      </c>
      <c r="M78" s="18" t="s">
        <v>28</v>
      </c>
      <c r="N78" s="19" t="s">
        <v>30</v>
      </c>
      <c r="Q78" s="1" t="s">
        <v>34</v>
      </c>
    </row>
    <row r="79" spans="3:17" x14ac:dyDescent="0.2">
      <c r="C79" s="38">
        <v>-71.56</v>
      </c>
      <c r="D79" s="39">
        <f t="shared" ref="D79:N79" si="8">D71-$C79*D$81</f>
        <v>0</v>
      </c>
      <c r="E79" s="25">
        <f t="shared" si="8"/>
        <v>0</v>
      </c>
      <c r="F79" s="25">
        <f t="shared" si="8"/>
        <v>0.24067575825262288</v>
      </c>
      <c r="G79" s="25">
        <f t="shared" si="8"/>
        <v>-0.48169014084506934</v>
      </c>
      <c r="H79" s="25">
        <f t="shared" si="8"/>
        <v>-7.8873239436620945E-3</v>
      </c>
      <c r="I79" s="25">
        <f t="shared" si="8"/>
        <v>-2.0830166182314162E-5</v>
      </c>
      <c r="J79" s="25">
        <f t="shared" si="8"/>
        <v>1</v>
      </c>
      <c r="K79" s="25">
        <f t="shared" si="8"/>
        <v>1.0078873239436621</v>
      </c>
      <c r="L79" s="25">
        <f t="shared" si="8"/>
        <v>1.0000208301661824</v>
      </c>
      <c r="M79" s="25">
        <f t="shared" si="8"/>
        <v>0</v>
      </c>
      <c r="N79" s="40">
        <f t="shared" si="8"/>
        <v>-2.431656606309673</v>
      </c>
      <c r="Q79" s="44" t="s">
        <v>75</v>
      </c>
    </row>
    <row r="80" spans="3:17" x14ac:dyDescent="0.2">
      <c r="C80" s="52">
        <v>5</v>
      </c>
      <c r="D80" s="45">
        <f t="shared" ref="D80:N80" si="9">D72-$C80*D$81</f>
        <v>0</v>
      </c>
      <c r="E80" s="27">
        <f t="shared" si="9"/>
        <v>0</v>
      </c>
      <c r="F80" s="27">
        <f t="shared" si="9"/>
        <v>1.3733541992696923</v>
      </c>
      <c r="G80" s="27">
        <f t="shared" si="9"/>
        <v>6.443661971830986</v>
      </c>
      <c r="H80" s="27">
        <f t="shared" si="9"/>
        <v>7.0422535211267609E-2</v>
      </c>
      <c r="I80" s="27">
        <f t="shared" si="9"/>
        <v>3.0881585811163275E-5</v>
      </c>
      <c r="J80" s="27">
        <f t="shared" si="9"/>
        <v>0</v>
      </c>
      <c r="K80" s="27">
        <f t="shared" si="9"/>
        <v>-7.0422535211267609E-2</v>
      </c>
      <c r="L80" s="27">
        <f t="shared" si="9"/>
        <v>-3.0881585811163275E-5</v>
      </c>
      <c r="M80" s="27">
        <f t="shared" si="9"/>
        <v>0</v>
      </c>
      <c r="N80" s="46">
        <f t="shared" si="9"/>
        <v>-7.0234741784037569</v>
      </c>
    </row>
    <row r="81" spans="3:17" x14ac:dyDescent="0.2">
      <c r="C81" s="34">
        <v>71</v>
      </c>
      <c r="D81" s="64">
        <f>D73/$C81</f>
        <v>0</v>
      </c>
      <c r="E81" s="41">
        <f t="shared" ref="E81:N81" si="10">E73/$C81</f>
        <v>1</v>
      </c>
      <c r="F81" s="96">
        <f t="shared" si="10"/>
        <v>0.10759371041061182</v>
      </c>
      <c r="G81" s="96">
        <f t="shared" si="10"/>
        <v>0.21126760563380281</v>
      </c>
      <c r="H81" s="96">
        <f t="shared" si="10"/>
        <v>-1.4084507042253521E-2</v>
      </c>
      <c r="I81" s="96">
        <f t="shared" si="10"/>
        <v>5.9616961025411728E-7</v>
      </c>
      <c r="J81" s="96">
        <f t="shared" si="10"/>
        <v>0</v>
      </c>
      <c r="K81" s="96">
        <f t="shared" si="10"/>
        <v>1.4084507042253521E-2</v>
      </c>
      <c r="L81" s="96">
        <f t="shared" si="10"/>
        <v>-5.9616961025411728E-7</v>
      </c>
      <c r="M81" s="41">
        <f t="shared" si="10"/>
        <v>0</v>
      </c>
      <c r="N81" s="97">
        <f t="shared" si="10"/>
        <v>1.0999329309188466</v>
      </c>
    </row>
    <row r="82" spans="3:17" x14ac:dyDescent="0.2">
      <c r="C82" s="35">
        <v>0</v>
      </c>
      <c r="D82" s="65">
        <f t="shared" ref="D82:N82" si="11">D74-$C82*D$81</f>
        <v>1</v>
      </c>
      <c r="E82" s="42">
        <f t="shared" si="11"/>
        <v>0</v>
      </c>
      <c r="F82" s="30">
        <f t="shared" si="11"/>
        <v>0.68042328042328037</v>
      </c>
      <c r="G82" s="30">
        <f t="shared" si="11"/>
        <v>0</v>
      </c>
      <c r="H82" s="30">
        <f t="shared" si="11"/>
        <v>0</v>
      </c>
      <c r="I82" s="30">
        <f t="shared" si="11"/>
        <v>-2.1164021164021164E-5</v>
      </c>
      <c r="J82" s="30">
        <f t="shared" si="11"/>
        <v>0</v>
      </c>
      <c r="K82" s="30">
        <f t="shared" si="11"/>
        <v>0</v>
      </c>
      <c r="L82" s="30">
        <f t="shared" si="11"/>
        <v>2.1164021164021164E-5</v>
      </c>
      <c r="M82" s="42">
        <f t="shared" si="11"/>
        <v>0</v>
      </c>
      <c r="N82" s="48">
        <f t="shared" si="11"/>
        <v>0.95238095238095233</v>
      </c>
    </row>
    <row r="83" spans="3:17" x14ac:dyDescent="0.2">
      <c r="C83" s="36">
        <v>0.56000000000000005</v>
      </c>
      <c r="D83" s="66">
        <f>D75-$C83*D$81</f>
        <v>0</v>
      </c>
      <c r="E83" s="43">
        <f t="shared" ref="E83:N83" si="12">E75-$C83*E$81</f>
        <v>0</v>
      </c>
      <c r="F83" s="32">
        <f t="shared" si="12"/>
        <v>-0.24067575825322299</v>
      </c>
      <c r="G83" s="32">
        <f t="shared" si="12"/>
        <v>0.48169014084507039</v>
      </c>
      <c r="H83" s="32">
        <f t="shared" si="12"/>
        <v>7.8873239436619731E-3</v>
      </c>
      <c r="I83" s="32">
        <f t="shared" si="12"/>
        <v>2.0830166182278857E-5</v>
      </c>
      <c r="J83" s="32">
        <f t="shared" si="12"/>
        <v>-1</v>
      </c>
      <c r="K83" s="32">
        <f t="shared" si="12"/>
        <v>-7.8873239436619731E-3</v>
      </c>
      <c r="L83" s="32">
        <f t="shared" si="12"/>
        <v>-2.0830166182278857E-5</v>
      </c>
      <c r="M83" s="43">
        <f t="shared" si="12"/>
        <v>1</v>
      </c>
      <c r="N83" s="51">
        <f t="shared" si="12"/>
        <v>2.4316566063044931</v>
      </c>
    </row>
    <row r="85" spans="3:17" x14ac:dyDescent="0.2">
      <c r="D85" s="55"/>
      <c r="E85" s="55"/>
      <c r="F85" s="55"/>
      <c r="G85" s="55" t="s">
        <v>38</v>
      </c>
      <c r="H85" s="55"/>
      <c r="I85" s="55"/>
      <c r="J85" s="55"/>
      <c r="K85" s="55"/>
      <c r="L85" s="55"/>
      <c r="M85" s="55" t="s">
        <v>39</v>
      </c>
      <c r="N85" s="55"/>
    </row>
    <row r="86" spans="3:17" x14ac:dyDescent="0.2">
      <c r="D86" s="17" t="s">
        <v>12</v>
      </c>
      <c r="E86" s="18" t="s">
        <v>13</v>
      </c>
      <c r="F86" s="18" t="s">
        <v>14</v>
      </c>
      <c r="G86" s="18" t="s">
        <v>15</v>
      </c>
      <c r="H86" s="18" t="s">
        <v>16</v>
      </c>
      <c r="I86" s="18" t="s">
        <v>17</v>
      </c>
      <c r="J86" s="18" t="s">
        <v>18</v>
      </c>
      <c r="K86" s="18" t="s">
        <v>19</v>
      </c>
      <c r="L86" s="18" t="s">
        <v>27</v>
      </c>
      <c r="M86" s="18" t="s">
        <v>28</v>
      </c>
      <c r="N86" s="19" t="s">
        <v>30</v>
      </c>
    </row>
    <row r="87" spans="3:17" x14ac:dyDescent="0.2">
      <c r="D87" s="39">
        <v>0</v>
      </c>
      <c r="E87" s="25">
        <v>0</v>
      </c>
      <c r="F87" s="25">
        <v>0.24067575825262288</v>
      </c>
      <c r="G87" s="38">
        <v>-0.48169014084506934</v>
      </c>
      <c r="H87" s="25">
        <v>-7.8873239436620945E-3</v>
      </c>
      <c r="I87" s="25">
        <v>-2.0830166182314162E-5</v>
      </c>
      <c r="J87" s="25">
        <v>1</v>
      </c>
      <c r="K87" s="25">
        <v>1.0078873239436621</v>
      </c>
      <c r="L87" s="25">
        <v>1.0000208301661824</v>
      </c>
      <c r="M87" s="25">
        <v>0</v>
      </c>
      <c r="N87" s="40">
        <v>-2.431656606309673</v>
      </c>
    </row>
    <row r="88" spans="3:17" x14ac:dyDescent="0.2">
      <c r="D88" s="45">
        <v>0</v>
      </c>
      <c r="E88" s="27">
        <v>0</v>
      </c>
      <c r="F88" s="27">
        <v>1.3733541992696923</v>
      </c>
      <c r="G88" s="52">
        <v>6.443661971830986</v>
      </c>
      <c r="H88" s="27">
        <v>7.0422535211267609E-2</v>
      </c>
      <c r="I88" s="27">
        <v>3.0881585811163275E-5</v>
      </c>
      <c r="J88" s="27">
        <v>0</v>
      </c>
      <c r="K88" s="27">
        <v>-7.0422535211267609E-2</v>
      </c>
      <c r="L88" s="27">
        <v>-3.0881585811163275E-5</v>
      </c>
      <c r="M88" s="27">
        <v>0</v>
      </c>
      <c r="N88" s="46">
        <v>-7.0234741784037569</v>
      </c>
      <c r="O88" s="1" t="s">
        <v>36</v>
      </c>
      <c r="P88" s="1" t="s">
        <v>37</v>
      </c>
    </row>
    <row r="89" spans="3:17" x14ac:dyDescent="0.2">
      <c r="D89" s="47">
        <v>0</v>
      </c>
      <c r="E89" s="28">
        <v>1</v>
      </c>
      <c r="F89" s="28">
        <v>0.10759371041061182</v>
      </c>
      <c r="G89" s="34">
        <v>0.21126760563380281</v>
      </c>
      <c r="H89" s="28">
        <v>-1.4084507042253521E-2</v>
      </c>
      <c r="I89" s="28">
        <v>5.9616961025411728E-7</v>
      </c>
      <c r="J89" s="28">
        <v>0</v>
      </c>
      <c r="K89" s="28">
        <v>1.4084507042253521E-2</v>
      </c>
      <c r="L89" s="28">
        <v>-5.9616961025411728E-7</v>
      </c>
      <c r="M89" s="28">
        <v>0</v>
      </c>
      <c r="N89" s="95">
        <v>1.0999329309188466</v>
      </c>
      <c r="O89">
        <f>IFERROR(IF(N89/G89 &lt; 0, 9999, N89/G89),9999)</f>
        <v>5.2063492063492074</v>
      </c>
      <c r="P89">
        <f>IF(O89=MIN(O89:O92),1,0)</f>
        <v>0</v>
      </c>
    </row>
    <row r="90" spans="3:17" x14ac:dyDescent="0.2">
      <c r="D90" s="49">
        <v>1</v>
      </c>
      <c r="E90" s="30">
        <v>0</v>
      </c>
      <c r="F90" s="30">
        <v>0.68042328042328037</v>
      </c>
      <c r="G90" s="35">
        <v>0</v>
      </c>
      <c r="H90" s="30">
        <v>0</v>
      </c>
      <c r="I90" s="30">
        <v>-2.1164021164021164E-5</v>
      </c>
      <c r="J90" s="30">
        <v>0</v>
      </c>
      <c r="K90" s="30">
        <v>0</v>
      </c>
      <c r="L90" s="30">
        <v>2.1164021164021164E-5</v>
      </c>
      <c r="M90" s="30">
        <v>0</v>
      </c>
      <c r="N90" s="48">
        <v>0.95238095238095233</v>
      </c>
      <c r="O90">
        <f>IFERROR(IF(N90/G90 &lt; 0, 9999, N90/G90),9999)</f>
        <v>9999</v>
      </c>
      <c r="P90">
        <f>IF(O90=MIN(O89:O92),1,0)</f>
        <v>0</v>
      </c>
    </row>
    <row r="91" spans="3:17" x14ac:dyDescent="0.2">
      <c r="D91" s="56">
        <v>0</v>
      </c>
      <c r="E91" s="36">
        <v>0</v>
      </c>
      <c r="F91" s="36">
        <v>-0.24067575825322299</v>
      </c>
      <c r="G91" s="36">
        <v>0.48169014084507039</v>
      </c>
      <c r="H91" s="36">
        <v>7.8873239436619731E-3</v>
      </c>
      <c r="I91" s="36">
        <v>2.0830166182278857E-5</v>
      </c>
      <c r="J91" s="36">
        <v>-1</v>
      </c>
      <c r="K91" s="36">
        <v>-7.8873239436619731E-3</v>
      </c>
      <c r="L91" s="36">
        <v>-2.0830166182278857E-5</v>
      </c>
      <c r="M91" s="36">
        <v>1</v>
      </c>
      <c r="N91" s="57">
        <v>2.4316566063044931</v>
      </c>
      <c r="O91">
        <f>IFERROR(IF(N91/G91 &lt; 0, 9999, N91/G91),9999)</f>
        <v>5.0481759955444154</v>
      </c>
      <c r="P91">
        <f>IF(O91=MIN(O89:O92),1,0)</f>
        <v>1</v>
      </c>
    </row>
    <row r="94" spans="3:17" x14ac:dyDescent="0.2">
      <c r="D94" s="17" t="s">
        <v>12</v>
      </c>
      <c r="E94" s="18" t="s">
        <v>13</v>
      </c>
      <c r="F94" s="18" t="s">
        <v>14</v>
      </c>
      <c r="G94" s="18" t="s">
        <v>15</v>
      </c>
      <c r="H94" s="18" t="s">
        <v>16</v>
      </c>
      <c r="I94" s="18" t="s">
        <v>17</v>
      </c>
      <c r="J94" s="18" t="s">
        <v>18</v>
      </c>
      <c r="K94" s="18" t="s">
        <v>19</v>
      </c>
      <c r="L94" s="18" t="s">
        <v>27</v>
      </c>
      <c r="M94" s="18" t="s">
        <v>28</v>
      </c>
      <c r="N94" s="19" t="s">
        <v>30</v>
      </c>
    </row>
    <row r="95" spans="3:17" x14ac:dyDescent="0.2">
      <c r="C95" s="38">
        <v>-0.48169014084506934</v>
      </c>
      <c r="D95" s="39">
        <f t="shared" ref="D95:N95" si="13">D87-$C95*D$99</f>
        <v>0</v>
      </c>
      <c r="E95" s="25">
        <f t="shared" si="13"/>
        <v>0</v>
      </c>
      <c r="F95" s="25">
        <f t="shared" si="13"/>
        <v>-5.9957594444881579E-13</v>
      </c>
      <c r="G95" s="25">
        <f t="shared" si="13"/>
        <v>0</v>
      </c>
      <c r="H95" s="25">
        <f t="shared" si="13"/>
        <v>-1.3877787807814457E-16</v>
      </c>
      <c r="I95" s="25">
        <f t="shared" si="13"/>
        <v>-3.5351767086605479E-17</v>
      </c>
      <c r="J95" s="25">
        <f t="shared" si="13"/>
        <v>2.3314683517128287E-15</v>
      </c>
      <c r="K95" s="25">
        <f t="shared" si="13"/>
        <v>1.0000000000000002</v>
      </c>
      <c r="L95" s="25">
        <f t="shared" si="13"/>
        <v>1</v>
      </c>
      <c r="M95" s="25">
        <f t="shared" si="13"/>
        <v>0.99999999999999767</v>
      </c>
      <c r="N95" s="40">
        <f t="shared" si="13"/>
        <v>-5.1851856142093311E-12</v>
      </c>
      <c r="Q95" s="1" t="s">
        <v>34</v>
      </c>
    </row>
    <row r="96" spans="3:17" x14ac:dyDescent="0.2">
      <c r="C96" s="52">
        <v>6.443661971830986</v>
      </c>
      <c r="D96" s="45">
        <f t="shared" ref="D96:N96" si="14">D88-$C96*D$99</f>
        <v>0</v>
      </c>
      <c r="E96" s="27">
        <f t="shared" si="14"/>
        <v>0</v>
      </c>
      <c r="F96" s="27">
        <f t="shared" si="14"/>
        <v>4.5929202636220179</v>
      </c>
      <c r="G96" s="27">
        <f t="shared" si="14"/>
        <v>0</v>
      </c>
      <c r="H96" s="27">
        <f t="shared" si="14"/>
        <v>-3.508771929824564E-2</v>
      </c>
      <c r="I96" s="27">
        <f t="shared" si="14"/>
        <v>-2.4776756706581268E-4</v>
      </c>
      <c r="J96" s="27">
        <f t="shared" si="14"/>
        <v>13.37719298245614</v>
      </c>
      <c r="K96" s="27">
        <f t="shared" si="14"/>
        <v>3.508771929824564E-2</v>
      </c>
      <c r="L96" s="27">
        <f t="shared" si="14"/>
        <v>2.4776756706581268E-4</v>
      </c>
      <c r="M96" s="27">
        <f t="shared" si="14"/>
        <v>-13.37719298245614</v>
      </c>
      <c r="N96" s="46">
        <f t="shared" si="14"/>
        <v>-39.552213868003335</v>
      </c>
      <c r="Q96" s="44" t="s">
        <v>78</v>
      </c>
    </row>
    <row r="97" spans="3:17" x14ac:dyDescent="0.2">
      <c r="C97" s="34">
        <v>0.21126760563380281</v>
      </c>
      <c r="D97" s="64">
        <f t="shared" ref="D97:N97" si="15">D89-$C97*D$99</f>
        <v>0</v>
      </c>
      <c r="E97" s="41">
        <f t="shared" si="15"/>
        <v>1</v>
      </c>
      <c r="F97" s="28">
        <f t="shared" si="15"/>
        <v>0.21315325350413067</v>
      </c>
      <c r="G97" s="41">
        <f t="shared" si="15"/>
        <v>0</v>
      </c>
      <c r="H97" s="28">
        <f t="shared" si="15"/>
        <v>-1.754385964912281E-2</v>
      </c>
      <c r="I97" s="28">
        <f t="shared" si="15"/>
        <v>-8.5398681889909959E-6</v>
      </c>
      <c r="J97" s="28">
        <f t="shared" si="15"/>
        <v>0.43859649122807015</v>
      </c>
      <c r="K97" s="28">
        <f t="shared" si="15"/>
        <v>1.754385964912281E-2</v>
      </c>
      <c r="L97" s="28">
        <f t="shared" si="15"/>
        <v>8.5398681889909959E-6</v>
      </c>
      <c r="M97" s="28">
        <f t="shared" si="15"/>
        <v>-0.43859649122807015</v>
      </c>
      <c r="N97" s="95">
        <f t="shared" si="15"/>
        <v>3.3416875522139122E-2</v>
      </c>
    </row>
    <row r="98" spans="3:17" x14ac:dyDescent="0.2">
      <c r="C98" s="35">
        <v>0</v>
      </c>
      <c r="D98" s="65">
        <f>D90-$C98*D$99</f>
        <v>1</v>
      </c>
      <c r="E98" s="42">
        <f t="shared" ref="E98:N98" si="16">E90-$C98*E$99</f>
        <v>0</v>
      </c>
      <c r="F98" s="30">
        <f t="shared" si="16"/>
        <v>0.68042328042328037</v>
      </c>
      <c r="G98" s="42">
        <f t="shared" si="16"/>
        <v>0</v>
      </c>
      <c r="H98" s="30">
        <f t="shared" si="16"/>
        <v>0</v>
      </c>
      <c r="I98" s="30">
        <f t="shared" si="16"/>
        <v>-2.1164021164021164E-5</v>
      </c>
      <c r="J98" s="30">
        <f t="shared" si="16"/>
        <v>0</v>
      </c>
      <c r="K98" s="30">
        <f t="shared" si="16"/>
        <v>0</v>
      </c>
      <c r="L98" s="30">
        <f t="shared" si="16"/>
        <v>2.1164021164021164E-5</v>
      </c>
      <c r="M98" s="30">
        <f t="shared" si="16"/>
        <v>0</v>
      </c>
      <c r="N98" s="48">
        <f t="shared" si="16"/>
        <v>0.95238095238095233</v>
      </c>
    </row>
    <row r="99" spans="3:17" x14ac:dyDescent="0.2">
      <c r="C99" s="36">
        <v>0.48169014084507039</v>
      </c>
      <c r="D99" s="66">
        <f>D91/$C99</f>
        <v>0</v>
      </c>
      <c r="E99" s="43">
        <f t="shared" ref="E99:N99" si="17">E91/$C99</f>
        <v>0</v>
      </c>
      <c r="F99" s="21">
        <f t="shared" si="17"/>
        <v>-0.49964850397598926</v>
      </c>
      <c r="G99" s="43">
        <f t="shared" si="17"/>
        <v>1</v>
      </c>
      <c r="H99" s="21">
        <f t="shared" si="17"/>
        <v>1.6374269005847958E-2</v>
      </c>
      <c r="I99" s="21">
        <f t="shared" si="17"/>
        <v>4.3243912249760201E-5</v>
      </c>
      <c r="J99" s="21">
        <f t="shared" si="17"/>
        <v>-2.0760233918128654</v>
      </c>
      <c r="K99" s="21">
        <f t="shared" si="17"/>
        <v>-1.6374269005847958E-2</v>
      </c>
      <c r="L99" s="21">
        <f t="shared" si="17"/>
        <v>-4.3243912249760201E-5</v>
      </c>
      <c r="M99" s="21">
        <f t="shared" si="17"/>
        <v>2.0760233918128654</v>
      </c>
      <c r="N99" s="61">
        <f t="shared" si="17"/>
        <v>5.0481759955444154</v>
      </c>
    </row>
    <row r="101" spans="3:17" x14ac:dyDescent="0.2">
      <c r="D101" s="1" t="s">
        <v>45</v>
      </c>
      <c r="E101" s="55"/>
      <c r="F101" s="55"/>
      <c r="G101" s="55" t="s">
        <v>39</v>
      </c>
      <c r="H101" s="55" t="s">
        <v>38</v>
      </c>
      <c r="I101" s="55"/>
      <c r="J101" s="55"/>
      <c r="K101" s="55"/>
    </row>
    <row r="102" spans="3:17" x14ac:dyDescent="0.2">
      <c r="D102" s="17" t="s">
        <v>12</v>
      </c>
      <c r="E102" s="18" t="s">
        <v>13</v>
      </c>
      <c r="F102" s="18" t="s">
        <v>14</v>
      </c>
      <c r="G102" s="18" t="s">
        <v>15</v>
      </c>
      <c r="H102" s="18" t="s">
        <v>16</v>
      </c>
      <c r="I102" s="18" t="s">
        <v>17</v>
      </c>
      <c r="J102" s="18" t="s">
        <v>18</v>
      </c>
      <c r="K102" s="19" t="s">
        <v>20</v>
      </c>
    </row>
    <row r="103" spans="3:17" x14ac:dyDescent="0.2">
      <c r="D103" s="67">
        <v>0</v>
      </c>
      <c r="E103" s="68">
        <v>0</v>
      </c>
      <c r="F103" s="68">
        <v>4.5929202636220179</v>
      </c>
      <c r="G103" s="68">
        <v>0</v>
      </c>
      <c r="H103" s="78">
        <v>-3.508771929824564E-2</v>
      </c>
      <c r="I103" s="68">
        <v>-2.4776756706581268E-4</v>
      </c>
      <c r="J103" s="68">
        <v>13.37719298245614</v>
      </c>
      <c r="K103" s="69">
        <v>-39.552213868003335</v>
      </c>
      <c r="O103" s="1" t="s">
        <v>36</v>
      </c>
      <c r="P103" s="1" t="s">
        <v>37</v>
      </c>
    </row>
    <row r="104" spans="3:17" x14ac:dyDescent="0.2">
      <c r="D104" s="47">
        <v>0</v>
      </c>
      <c r="E104" s="28">
        <v>1</v>
      </c>
      <c r="F104" s="28">
        <v>0.21315325350413067</v>
      </c>
      <c r="G104" s="28">
        <v>0</v>
      </c>
      <c r="H104" s="34">
        <v>-1.754385964912281E-2</v>
      </c>
      <c r="I104" s="28">
        <v>-8.5398681889909959E-6</v>
      </c>
      <c r="J104" s="28">
        <v>0.43859649122807015</v>
      </c>
      <c r="K104" s="95">
        <v>3.3416875522139122E-2</v>
      </c>
      <c r="O104">
        <f>IFERROR(IF(K104/H104 &lt; 0, 9999, K104/H104),9999)</f>
        <v>9999</v>
      </c>
      <c r="P104">
        <f>IF(O104=MIN(O104:O107),1,0)</f>
        <v>0</v>
      </c>
    </row>
    <row r="105" spans="3:17" x14ac:dyDescent="0.2">
      <c r="D105" s="49">
        <v>1</v>
      </c>
      <c r="E105" s="30">
        <v>0</v>
      </c>
      <c r="F105" s="30">
        <v>0.68042328042328037</v>
      </c>
      <c r="G105" s="30">
        <v>0</v>
      </c>
      <c r="H105" s="35">
        <v>0</v>
      </c>
      <c r="I105" s="30">
        <v>-2.1164021164021164E-5</v>
      </c>
      <c r="J105" s="30">
        <v>0</v>
      </c>
      <c r="K105" s="48">
        <v>0.95238095238095233</v>
      </c>
      <c r="O105">
        <f>IFERROR(IF(K105/H105 &lt; 0, 9999, K105/H105),9999)</f>
        <v>9999</v>
      </c>
      <c r="P105">
        <f>IF(O105=MIN(O104:O107),1,0)</f>
        <v>0</v>
      </c>
    </row>
    <row r="106" spans="3:17" x14ac:dyDescent="0.2">
      <c r="D106" s="56">
        <v>0</v>
      </c>
      <c r="E106" s="36">
        <v>0</v>
      </c>
      <c r="F106" s="36">
        <v>-0.49964850397598926</v>
      </c>
      <c r="G106" s="36">
        <v>1</v>
      </c>
      <c r="H106" s="36">
        <v>1.6374269005847958E-2</v>
      </c>
      <c r="I106" s="36">
        <v>4.3243912249760201E-5</v>
      </c>
      <c r="J106" s="36">
        <v>-2.0760233918128654</v>
      </c>
      <c r="K106" s="57">
        <v>5.0481759955444154</v>
      </c>
      <c r="O106">
        <f>IFERROR(IF(K106/H106 &lt; 0, 9999, K106/H106),9999)</f>
        <v>308.29931972789097</v>
      </c>
      <c r="P106">
        <f>IF(O106=MIN(O104:O107),1,0)</f>
        <v>1</v>
      </c>
    </row>
    <row r="109" spans="3:17" x14ac:dyDescent="0.2">
      <c r="D109" s="17" t="s">
        <v>12</v>
      </c>
      <c r="E109" s="18" t="s">
        <v>13</v>
      </c>
      <c r="F109" s="18" t="s">
        <v>14</v>
      </c>
      <c r="G109" s="18" t="s">
        <v>15</v>
      </c>
      <c r="H109" s="18" t="s">
        <v>16</v>
      </c>
      <c r="I109" s="18" t="s">
        <v>17</v>
      </c>
      <c r="J109" s="18" t="s">
        <v>18</v>
      </c>
      <c r="K109" s="19" t="s">
        <v>20</v>
      </c>
    </row>
    <row r="110" spans="3:17" x14ac:dyDescent="0.2">
      <c r="C110" s="78">
        <v>-3.508771929824564E-2</v>
      </c>
      <c r="D110" s="67">
        <f t="shared" ref="D110:K110" si="18">D103-$C110*D$113</f>
        <v>0</v>
      </c>
      <c r="E110" s="68">
        <f t="shared" si="18"/>
        <v>0</v>
      </c>
      <c r="F110" s="68">
        <f t="shared" si="18"/>
        <v>3.5222448979591832</v>
      </c>
      <c r="G110" s="68">
        <f t="shared" si="18"/>
        <v>2.1428571428571437</v>
      </c>
      <c r="H110" s="68">
        <f t="shared" si="18"/>
        <v>0</v>
      </c>
      <c r="I110" s="68">
        <f t="shared" si="18"/>
        <v>-1.5510204081632651E-4</v>
      </c>
      <c r="J110" s="68">
        <f t="shared" si="18"/>
        <v>8.928571428571427</v>
      </c>
      <c r="K110" s="69">
        <f t="shared" si="18"/>
        <v>-28.73469387755101</v>
      </c>
      <c r="Q110" s="1" t="s">
        <v>34</v>
      </c>
    </row>
    <row r="111" spans="3:17" x14ac:dyDescent="0.2">
      <c r="C111" s="34">
        <v>-1.754385964912281E-2</v>
      </c>
      <c r="D111" s="64">
        <f t="shared" ref="D111:K111" si="19">D104-$C111*D$113</f>
        <v>0</v>
      </c>
      <c r="E111" s="41">
        <f t="shared" si="19"/>
        <v>1</v>
      </c>
      <c r="F111" s="28">
        <f t="shared" si="19"/>
        <v>-0.32218442932728625</v>
      </c>
      <c r="G111" s="28">
        <f t="shared" si="19"/>
        <v>1.0714285714285714</v>
      </c>
      <c r="H111" s="41">
        <f t="shared" si="19"/>
        <v>0</v>
      </c>
      <c r="I111" s="28">
        <f t="shared" si="19"/>
        <v>3.7792894935752071E-5</v>
      </c>
      <c r="J111" s="28">
        <f t="shared" si="19"/>
        <v>-1.7857142857142851</v>
      </c>
      <c r="K111" s="95">
        <f t="shared" si="19"/>
        <v>5.4421768707482974</v>
      </c>
      <c r="Q111" s="44" t="s">
        <v>76</v>
      </c>
    </row>
    <row r="112" spans="3:17" x14ac:dyDescent="0.2">
      <c r="C112" s="35">
        <v>0</v>
      </c>
      <c r="D112" s="65">
        <f>D105-$C112*D$113</f>
        <v>1</v>
      </c>
      <c r="E112" s="42">
        <f t="shared" ref="E112:K112" si="20">E105-$C112*E$113</f>
        <v>0</v>
      </c>
      <c r="F112" s="30">
        <f t="shared" si="20"/>
        <v>0.68042328042328037</v>
      </c>
      <c r="G112" s="30">
        <f t="shared" si="20"/>
        <v>0</v>
      </c>
      <c r="H112" s="42">
        <f t="shared" si="20"/>
        <v>0</v>
      </c>
      <c r="I112" s="30">
        <f t="shared" si="20"/>
        <v>-2.1164021164021164E-5</v>
      </c>
      <c r="J112" s="30">
        <f t="shared" si="20"/>
        <v>0</v>
      </c>
      <c r="K112" s="48">
        <f t="shared" si="20"/>
        <v>0.95238095238095233</v>
      </c>
    </row>
    <row r="113" spans="3:17" x14ac:dyDescent="0.2">
      <c r="C113" s="36">
        <v>1.6374269005847958E-2</v>
      </c>
      <c r="D113" s="66">
        <f>D106/$C113</f>
        <v>0</v>
      </c>
      <c r="E113" s="43">
        <f t="shared" ref="E113:K113" si="21">E106/$C113</f>
        <v>0</v>
      </c>
      <c r="F113" s="21">
        <f t="shared" si="21"/>
        <v>-30.514247921390762</v>
      </c>
      <c r="G113" s="21">
        <f t="shared" si="21"/>
        <v>61.071428571428555</v>
      </c>
      <c r="H113" s="43">
        <f t="shared" si="21"/>
        <v>1</v>
      </c>
      <c r="I113" s="21">
        <f t="shared" si="21"/>
        <v>2.6409674981103543E-3</v>
      </c>
      <c r="J113" s="21">
        <f t="shared" si="21"/>
        <v>-126.78571428571425</v>
      </c>
      <c r="K113" s="61">
        <f t="shared" si="21"/>
        <v>308.29931972789097</v>
      </c>
    </row>
    <row r="115" spans="3:17" x14ac:dyDescent="0.2">
      <c r="H115" s="55" t="s">
        <v>39</v>
      </c>
      <c r="I115" s="55" t="s">
        <v>38</v>
      </c>
    </row>
    <row r="116" spans="3:17" x14ac:dyDescent="0.2">
      <c r="D116" s="17" t="s">
        <v>12</v>
      </c>
      <c r="E116" s="18" t="s">
        <v>13</v>
      </c>
      <c r="F116" s="18" t="s">
        <v>14</v>
      </c>
      <c r="G116" s="18" t="s">
        <v>15</v>
      </c>
      <c r="H116" s="18" t="s">
        <v>16</v>
      </c>
      <c r="I116" s="18" t="s">
        <v>17</v>
      </c>
      <c r="J116" s="18" t="s">
        <v>18</v>
      </c>
      <c r="K116" s="19" t="s">
        <v>20</v>
      </c>
    </row>
    <row r="117" spans="3:17" x14ac:dyDescent="0.2">
      <c r="D117" s="67">
        <v>0</v>
      </c>
      <c r="E117" s="68">
        <v>0</v>
      </c>
      <c r="F117" s="68">
        <v>3.5222448979591832</v>
      </c>
      <c r="G117" s="68">
        <v>2.1428571428571437</v>
      </c>
      <c r="H117" s="68">
        <v>0</v>
      </c>
      <c r="I117" s="78">
        <v>-1.5510204081632651E-4</v>
      </c>
      <c r="J117" s="68">
        <v>8.928571428571427</v>
      </c>
      <c r="K117" s="69">
        <v>-28.73469387755101</v>
      </c>
      <c r="O117" s="1" t="s">
        <v>36</v>
      </c>
      <c r="P117" s="1" t="s">
        <v>37</v>
      </c>
    </row>
    <row r="118" spans="3:17" x14ac:dyDescent="0.2">
      <c r="D118" s="47">
        <v>0</v>
      </c>
      <c r="E118" s="28">
        <v>1</v>
      </c>
      <c r="F118" s="28">
        <v>-0.32218442932728625</v>
      </c>
      <c r="G118" s="28">
        <v>1.0714285714285714</v>
      </c>
      <c r="H118" s="28">
        <v>0</v>
      </c>
      <c r="I118" s="34">
        <v>3.7792894935752071E-5</v>
      </c>
      <c r="J118" s="28">
        <v>-1.7857142857142851</v>
      </c>
      <c r="K118" s="95">
        <v>5.4421768707482974</v>
      </c>
      <c r="O118">
        <f>IFERROR(IF(K118/I118 &lt; 0, 9999, K118/I118),9999)</f>
        <v>143999.99999999997</v>
      </c>
      <c r="P118">
        <f>IF(O118=MIN(O118:O121),1,0)</f>
        <v>0</v>
      </c>
    </row>
    <row r="119" spans="3:17" x14ac:dyDescent="0.2">
      <c r="D119" s="49">
        <v>1</v>
      </c>
      <c r="E119" s="30">
        <v>0</v>
      </c>
      <c r="F119" s="30">
        <v>0.68042328042328037</v>
      </c>
      <c r="G119" s="30">
        <v>0</v>
      </c>
      <c r="H119" s="30">
        <v>0</v>
      </c>
      <c r="I119" s="35">
        <v>-2.1164021164021164E-5</v>
      </c>
      <c r="J119" s="30">
        <v>0</v>
      </c>
      <c r="K119" s="48">
        <v>0.95238095238095233</v>
      </c>
      <c r="O119">
        <f>IFERROR(IF(K119/I119 &lt; 0, 9999, K119/I119),9999)</f>
        <v>9999</v>
      </c>
      <c r="P119">
        <f>IF(O119=MIN(O118:O121),1,0)</f>
        <v>1</v>
      </c>
    </row>
    <row r="120" spans="3:17" x14ac:dyDescent="0.2">
      <c r="D120" s="56">
        <v>0</v>
      </c>
      <c r="E120" s="36">
        <v>0</v>
      </c>
      <c r="F120" s="36">
        <v>-30.514247921390762</v>
      </c>
      <c r="G120" s="36">
        <v>61.071428571428555</v>
      </c>
      <c r="H120" s="36">
        <v>1</v>
      </c>
      <c r="I120" s="36">
        <v>2.6409674981103543E-3</v>
      </c>
      <c r="J120" s="36">
        <v>-126.78571428571425</v>
      </c>
      <c r="K120" s="57">
        <v>308.29931972789097</v>
      </c>
      <c r="O120">
        <f>IFERROR(IF(K120/I120 &lt; 0, 9999, K120/I120),9999)</f>
        <v>116737.26388093873</v>
      </c>
      <c r="P120">
        <f>IF(O120=MIN(O118:O121),1,0)</f>
        <v>0</v>
      </c>
    </row>
    <row r="123" spans="3:17" x14ac:dyDescent="0.2">
      <c r="D123" s="17" t="s">
        <v>12</v>
      </c>
      <c r="E123" s="18" t="s">
        <v>13</v>
      </c>
      <c r="F123" s="18" t="s">
        <v>14</v>
      </c>
      <c r="G123" s="18" t="s">
        <v>15</v>
      </c>
      <c r="H123" s="18" t="s">
        <v>16</v>
      </c>
      <c r="I123" s="18" t="s">
        <v>17</v>
      </c>
      <c r="J123" s="18" t="s">
        <v>18</v>
      </c>
      <c r="K123" s="19" t="s">
        <v>20</v>
      </c>
    </row>
    <row r="124" spans="3:17" x14ac:dyDescent="0.2">
      <c r="C124" s="78">
        <v>-1.5510204081632651E-4</v>
      </c>
      <c r="D124" s="67">
        <f t="shared" ref="D124:K124" si="22">D117-$C124*D$127</f>
        <v>0</v>
      </c>
      <c r="E124" s="68">
        <f t="shared" si="22"/>
        <v>0</v>
      </c>
      <c r="F124" s="68">
        <f t="shared" si="22"/>
        <v>1.7301659988551803</v>
      </c>
      <c r="G124" s="68">
        <f t="shared" si="22"/>
        <v>5.7295363480251869</v>
      </c>
      <c r="H124" s="68">
        <f t="shared" si="22"/>
        <v>5.8729250143102478E-2</v>
      </c>
      <c r="I124" s="68">
        <f t="shared" si="22"/>
        <v>0</v>
      </c>
      <c r="J124" s="68">
        <f t="shared" si="22"/>
        <v>1.4825414997137933</v>
      </c>
      <c r="K124" s="69">
        <f t="shared" si="22"/>
        <v>-10.628506010303372</v>
      </c>
      <c r="Q124" s="1" t="s">
        <v>34</v>
      </c>
    </row>
    <row r="125" spans="3:17" x14ac:dyDescent="0.2">
      <c r="C125" s="34">
        <v>3.7792894935752071E-5</v>
      </c>
      <c r="D125" s="47">
        <f t="shared" ref="D125:K125" si="23">D118-$C125*D$127</f>
        <v>0</v>
      </c>
      <c r="E125" s="28">
        <f t="shared" si="23"/>
        <v>1</v>
      </c>
      <c r="F125" s="28">
        <f t="shared" si="23"/>
        <v>0.11448196908986841</v>
      </c>
      <c r="G125" s="28">
        <f t="shared" si="23"/>
        <v>0.19748139668002296</v>
      </c>
      <c r="H125" s="28">
        <f t="shared" si="23"/>
        <v>-1.4310246136233546E-2</v>
      </c>
      <c r="I125" s="28">
        <f t="shared" si="23"/>
        <v>0</v>
      </c>
      <c r="J125" s="28">
        <f t="shared" si="23"/>
        <v>2.8620492272467546E-2</v>
      </c>
      <c r="K125" s="95">
        <f t="shared" si="23"/>
        <v>1.0303377218088148</v>
      </c>
      <c r="Q125" s="44" t="s">
        <v>77</v>
      </c>
    </row>
    <row r="126" spans="3:17" x14ac:dyDescent="0.2">
      <c r="C126" s="35">
        <v>-2.1164021164021164E-5</v>
      </c>
      <c r="D126" s="49">
        <f>D119-$C126*D$127</f>
        <v>1</v>
      </c>
      <c r="E126" s="30">
        <f t="shared" ref="E126:K126" si="24">E119-$C126*E$127</f>
        <v>0</v>
      </c>
      <c r="F126" s="30">
        <f t="shared" si="24"/>
        <v>0.43589009730967371</v>
      </c>
      <c r="G126" s="30">
        <f t="shared" si="24"/>
        <v>0.48941041785918721</v>
      </c>
      <c r="H126" s="30">
        <f t="shared" si="24"/>
        <v>8.0137378362907866E-3</v>
      </c>
      <c r="I126" s="30">
        <f t="shared" si="24"/>
        <v>0</v>
      </c>
      <c r="J126" s="30">
        <f t="shared" si="24"/>
        <v>-1.0160274756725818</v>
      </c>
      <c r="K126" s="48">
        <f t="shared" si="24"/>
        <v>3.423010875787063</v>
      </c>
    </row>
    <row r="127" spans="3:17" x14ac:dyDescent="0.2">
      <c r="C127" s="36">
        <v>2.6409674981103543E-3</v>
      </c>
      <c r="D127" s="60">
        <f>D120/$C127</f>
        <v>0</v>
      </c>
      <c r="E127" s="21">
        <f t="shared" ref="E127:K127" si="25">E120/$C127</f>
        <v>0</v>
      </c>
      <c r="F127" s="21">
        <f t="shared" si="25"/>
        <v>-11554.192902117915</v>
      </c>
      <c r="G127" s="21">
        <f t="shared" si="25"/>
        <v>23124.642243846596</v>
      </c>
      <c r="H127" s="21">
        <f t="shared" si="25"/>
        <v>378.6491127647397</v>
      </c>
      <c r="I127" s="21">
        <f t="shared" si="25"/>
        <v>1</v>
      </c>
      <c r="J127" s="21">
        <f t="shared" si="25"/>
        <v>-48007.298225529485</v>
      </c>
      <c r="K127" s="61">
        <f t="shared" si="25"/>
        <v>116737.26388093873</v>
      </c>
    </row>
    <row r="130" spans="4:4" x14ac:dyDescent="0.2">
      <c r="D130" s="1" t="s">
        <v>49</v>
      </c>
    </row>
    <row r="131" spans="4:4" x14ac:dyDescent="0.2">
      <c r="D131" t="s">
        <v>79</v>
      </c>
    </row>
    <row r="132" spans="4:4" x14ac:dyDescent="0.2">
      <c r="D132" t="s">
        <v>80</v>
      </c>
    </row>
    <row r="133" spans="4:4" x14ac:dyDescent="0.2">
      <c r="D133" t="s">
        <v>81</v>
      </c>
    </row>
    <row r="134" spans="4:4" x14ac:dyDescent="0.2">
      <c r="D134" t="s">
        <v>53</v>
      </c>
    </row>
    <row r="135" spans="4:4" x14ac:dyDescent="0.2">
      <c r="D135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50C3-EF3E-7B41-B91F-6D2C9790E013}">
  <dimension ref="A1:Q128"/>
  <sheetViews>
    <sheetView showGridLines="0" workbookViewId="0">
      <selection activeCell="O50" sqref="O50:O51"/>
    </sheetView>
  </sheetViews>
  <sheetFormatPr baseColWidth="10" defaultRowHeight="16" x14ac:dyDescent="0.2"/>
  <cols>
    <col min="1" max="1" width="45.1640625" bestFit="1" customWidth="1"/>
    <col min="17" max="17" width="15" bestFit="1" customWidth="1"/>
  </cols>
  <sheetData>
    <row r="1" spans="1:14" x14ac:dyDescent="0.2">
      <c r="A1" s="1" t="s">
        <v>84</v>
      </c>
    </row>
    <row r="2" spans="1:14" x14ac:dyDescent="0.2">
      <c r="A2" t="s">
        <v>85</v>
      </c>
    </row>
    <row r="3" spans="1:14" x14ac:dyDescent="0.2">
      <c r="A3" t="s">
        <v>86</v>
      </c>
    </row>
    <row r="4" spans="1:14" x14ac:dyDescent="0.2">
      <c r="A4" t="s">
        <v>89</v>
      </c>
    </row>
    <row r="5" spans="1:14" x14ac:dyDescent="0.2">
      <c r="A5" s="85" t="s">
        <v>90</v>
      </c>
    </row>
    <row r="6" spans="1:14" x14ac:dyDescent="0.2">
      <c r="A6" s="85" t="s">
        <v>96</v>
      </c>
    </row>
    <row r="7" spans="1:14" x14ac:dyDescent="0.2">
      <c r="A7" s="1"/>
    </row>
    <row r="8" spans="1:14" x14ac:dyDescent="0.2">
      <c r="A8" s="1"/>
    </row>
    <row r="9" spans="1:14" x14ac:dyDescent="0.2">
      <c r="A9" s="1" t="s">
        <v>87</v>
      </c>
      <c r="D9" s="17" t="s">
        <v>12</v>
      </c>
      <c r="E9" s="18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8" t="s">
        <v>18</v>
      </c>
      <c r="K9" s="18" t="s">
        <v>19</v>
      </c>
      <c r="L9" s="19" t="s">
        <v>20</v>
      </c>
    </row>
    <row r="10" spans="1:14" x14ac:dyDescent="0.2">
      <c r="A10" s="1" t="s">
        <v>84</v>
      </c>
      <c r="D10" s="3">
        <v>-10</v>
      </c>
      <c r="E10" s="4">
        <v>-9</v>
      </c>
      <c r="F10" s="4">
        <v>-6</v>
      </c>
      <c r="G10" s="4">
        <v>-5</v>
      </c>
      <c r="H10" s="4">
        <v>-2</v>
      </c>
      <c r="I10" s="4">
        <v>0</v>
      </c>
      <c r="J10" s="4">
        <v>0</v>
      </c>
      <c r="K10" s="4">
        <v>0</v>
      </c>
      <c r="L10" s="5">
        <v>0</v>
      </c>
    </row>
    <row r="11" spans="1:14" x14ac:dyDescent="0.2">
      <c r="A11" t="s">
        <v>88</v>
      </c>
      <c r="D11" s="10">
        <v>1500</v>
      </c>
      <c r="E11" s="11">
        <v>800</v>
      </c>
      <c r="F11" s="11">
        <v>400</v>
      </c>
      <c r="G11" s="11">
        <v>200</v>
      </c>
      <c r="H11" s="11">
        <v>100</v>
      </c>
      <c r="I11" s="11">
        <v>1</v>
      </c>
      <c r="J11" s="11">
        <v>0</v>
      </c>
      <c r="K11" s="11">
        <v>0</v>
      </c>
      <c r="L11" s="9">
        <v>5000</v>
      </c>
    </row>
    <row r="12" spans="1:14" x14ac:dyDescent="0.2">
      <c r="A12" s="85" t="s">
        <v>91</v>
      </c>
      <c r="D12" s="10">
        <v>1</v>
      </c>
      <c r="E12" s="11">
        <v>0</v>
      </c>
      <c r="F12" s="11">
        <v>0</v>
      </c>
      <c r="G12" s="30">
        <v>0</v>
      </c>
      <c r="H12" s="30">
        <v>0</v>
      </c>
      <c r="I12" s="30">
        <v>0</v>
      </c>
      <c r="J12" s="30">
        <v>-1</v>
      </c>
      <c r="K12" s="30">
        <v>0</v>
      </c>
      <c r="L12" s="9">
        <v>1</v>
      </c>
    </row>
    <row r="13" spans="1:14" x14ac:dyDescent="0.2">
      <c r="A13" s="85" t="s">
        <v>92</v>
      </c>
      <c r="D13" s="13">
        <v>0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-1</v>
      </c>
      <c r="L13" s="16">
        <v>1</v>
      </c>
    </row>
    <row r="14" spans="1:14" x14ac:dyDescent="0.2">
      <c r="A14" s="85" t="s">
        <v>97</v>
      </c>
    </row>
    <row r="16" spans="1:14" x14ac:dyDescent="0.2">
      <c r="A16" s="1" t="s">
        <v>23</v>
      </c>
      <c r="D16" s="17" t="s">
        <v>12</v>
      </c>
      <c r="E16" s="18" t="s">
        <v>13</v>
      </c>
      <c r="F16" s="18" t="s">
        <v>14</v>
      </c>
      <c r="G16" s="18" t="s">
        <v>15</v>
      </c>
      <c r="H16" s="18" t="s">
        <v>16</v>
      </c>
      <c r="I16" s="18" t="s">
        <v>17</v>
      </c>
      <c r="J16" s="18" t="s">
        <v>18</v>
      </c>
      <c r="K16" s="18" t="s">
        <v>19</v>
      </c>
      <c r="L16" s="18" t="s">
        <v>27</v>
      </c>
      <c r="M16" s="18" t="s">
        <v>28</v>
      </c>
      <c r="N16" s="19" t="s">
        <v>93</v>
      </c>
    </row>
    <row r="17" spans="1:15" x14ac:dyDescent="0.2">
      <c r="A17" s="1" t="s">
        <v>135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5">
        <v>0</v>
      </c>
      <c r="O17" t="s">
        <v>71</v>
      </c>
    </row>
    <row r="18" spans="1:15" x14ac:dyDescent="0.2">
      <c r="A18" s="1" t="s">
        <v>84</v>
      </c>
      <c r="D18" s="22">
        <v>-10</v>
      </c>
      <c r="E18" s="23">
        <v>-9</v>
      </c>
      <c r="F18" s="23">
        <v>-6</v>
      </c>
      <c r="G18" s="23">
        <v>-5</v>
      </c>
      <c r="H18" s="23">
        <v>-2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4">
        <v>0</v>
      </c>
    </row>
    <row r="19" spans="1:15" x14ac:dyDescent="0.2">
      <c r="A19" t="s">
        <v>88</v>
      </c>
      <c r="D19" s="10">
        <v>1500</v>
      </c>
      <c r="E19" s="11">
        <v>800</v>
      </c>
      <c r="F19" s="11">
        <v>400</v>
      </c>
      <c r="G19" s="11">
        <v>200</v>
      </c>
      <c r="H19" s="11">
        <v>100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9">
        <v>5000</v>
      </c>
    </row>
    <row r="20" spans="1:15" x14ac:dyDescent="0.2">
      <c r="A20" s="85" t="s">
        <v>94</v>
      </c>
      <c r="D20" s="10">
        <v>1</v>
      </c>
      <c r="E20" s="11">
        <v>0</v>
      </c>
      <c r="F20" s="11">
        <v>0</v>
      </c>
      <c r="G20" s="30">
        <v>0</v>
      </c>
      <c r="H20" s="30">
        <v>0</v>
      </c>
      <c r="I20" s="30">
        <v>0</v>
      </c>
      <c r="J20" s="30">
        <v>-1</v>
      </c>
      <c r="K20" s="30">
        <v>0</v>
      </c>
      <c r="L20" s="30">
        <v>1</v>
      </c>
      <c r="M20" s="30">
        <v>0</v>
      </c>
      <c r="N20" s="9">
        <v>1</v>
      </c>
    </row>
    <row r="21" spans="1:15" x14ac:dyDescent="0.2">
      <c r="A21" s="85" t="s">
        <v>95</v>
      </c>
      <c r="D21" s="13">
        <v>0</v>
      </c>
      <c r="E21" s="14">
        <v>1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-1</v>
      </c>
      <c r="L21" s="14">
        <v>0</v>
      </c>
      <c r="M21" s="14">
        <v>1</v>
      </c>
      <c r="N21" s="16">
        <v>1</v>
      </c>
    </row>
    <row r="22" spans="1:15" x14ac:dyDescent="0.2">
      <c r="A22" s="85" t="s">
        <v>98</v>
      </c>
    </row>
    <row r="24" spans="1:15" x14ac:dyDescent="0.2">
      <c r="D24" s="17" t="s">
        <v>12</v>
      </c>
      <c r="E24" s="18" t="s">
        <v>13</v>
      </c>
      <c r="F24" s="18" t="s">
        <v>14</v>
      </c>
      <c r="G24" s="18" t="s">
        <v>15</v>
      </c>
      <c r="H24" s="18" t="s">
        <v>16</v>
      </c>
      <c r="I24" s="18" t="s">
        <v>17</v>
      </c>
      <c r="J24" s="18" t="s">
        <v>18</v>
      </c>
      <c r="K24" s="18" t="s">
        <v>19</v>
      </c>
      <c r="L24" s="18" t="s">
        <v>27</v>
      </c>
      <c r="M24" s="18" t="s">
        <v>28</v>
      </c>
      <c r="N24" s="19" t="s">
        <v>93</v>
      </c>
    </row>
    <row r="25" spans="1:15" x14ac:dyDescent="0.2">
      <c r="D25" s="3">
        <f>D17-D20</f>
        <v>-1</v>
      </c>
      <c r="E25" s="4">
        <f t="shared" ref="E25:N25" si="0">E17-E20</f>
        <v>0</v>
      </c>
      <c r="F25" s="4">
        <f t="shared" si="0"/>
        <v>0</v>
      </c>
      <c r="G25" s="4">
        <f t="shared" si="0"/>
        <v>0</v>
      </c>
      <c r="H25" s="4">
        <f t="shared" si="0"/>
        <v>0</v>
      </c>
      <c r="I25" s="4">
        <f t="shared" si="0"/>
        <v>0</v>
      </c>
      <c r="J25" s="4">
        <f t="shared" si="0"/>
        <v>1</v>
      </c>
      <c r="K25" s="4">
        <f t="shared" si="0"/>
        <v>0</v>
      </c>
      <c r="L25" s="4">
        <f t="shared" si="0"/>
        <v>0</v>
      </c>
      <c r="M25" s="4">
        <f t="shared" si="0"/>
        <v>1</v>
      </c>
      <c r="N25" s="5">
        <f t="shared" si="0"/>
        <v>-1</v>
      </c>
      <c r="O25" t="s">
        <v>99</v>
      </c>
    </row>
    <row r="26" spans="1:15" x14ac:dyDescent="0.2">
      <c r="D26" s="22">
        <v>-10</v>
      </c>
      <c r="E26" s="23">
        <v>-9</v>
      </c>
      <c r="F26" s="23">
        <v>-6</v>
      </c>
      <c r="G26" s="23">
        <v>-5</v>
      </c>
      <c r="H26" s="23">
        <v>-2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4">
        <v>0</v>
      </c>
    </row>
    <row r="27" spans="1:15" x14ac:dyDescent="0.2">
      <c r="D27" s="10">
        <v>1500</v>
      </c>
      <c r="E27" s="11">
        <v>800</v>
      </c>
      <c r="F27" s="11">
        <v>400</v>
      </c>
      <c r="G27" s="11">
        <v>200</v>
      </c>
      <c r="H27" s="11">
        <v>100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9">
        <v>5000</v>
      </c>
    </row>
    <row r="28" spans="1:15" x14ac:dyDescent="0.2">
      <c r="D28" s="10">
        <v>1</v>
      </c>
      <c r="E28" s="11">
        <v>0</v>
      </c>
      <c r="F28" s="11">
        <v>0</v>
      </c>
      <c r="G28" s="30">
        <v>0</v>
      </c>
      <c r="H28" s="30">
        <v>0</v>
      </c>
      <c r="I28" s="30">
        <v>0</v>
      </c>
      <c r="J28" s="30">
        <v>-1</v>
      </c>
      <c r="K28" s="30">
        <v>0</v>
      </c>
      <c r="L28" s="30">
        <v>1</v>
      </c>
      <c r="M28" s="30">
        <v>0</v>
      </c>
      <c r="N28" s="9">
        <v>1</v>
      </c>
    </row>
    <row r="29" spans="1:15" x14ac:dyDescent="0.2">
      <c r="D29" s="13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-1</v>
      </c>
      <c r="L29" s="14">
        <v>0</v>
      </c>
      <c r="M29" s="14">
        <v>1</v>
      </c>
      <c r="N29" s="16">
        <v>1</v>
      </c>
    </row>
    <row r="32" spans="1:15" x14ac:dyDescent="0.2">
      <c r="D32" s="17" t="s">
        <v>12</v>
      </c>
      <c r="E32" s="18" t="s">
        <v>13</v>
      </c>
      <c r="F32" s="18" t="s">
        <v>14</v>
      </c>
      <c r="G32" s="18" t="s">
        <v>15</v>
      </c>
      <c r="H32" s="18" t="s">
        <v>16</v>
      </c>
      <c r="I32" s="18" t="s">
        <v>17</v>
      </c>
      <c r="J32" s="18" t="s">
        <v>18</v>
      </c>
      <c r="K32" s="18" t="s">
        <v>19</v>
      </c>
      <c r="L32" s="18" t="s">
        <v>27</v>
      </c>
      <c r="M32" s="18" t="s">
        <v>28</v>
      </c>
      <c r="N32" s="19" t="s">
        <v>93</v>
      </c>
    </row>
    <row r="33" spans="4:17" x14ac:dyDescent="0.2">
      <c r="D33" s="3">
        <f>D25-D29</f>
        <v>-1</v>
      </c>
      <c r="E33" s="4">
        <f t="shared" ref="E33:N33" si="1">E25-E29</f>
        <v>-1</v>
      </c>
      <c r="F33" s="4">
        <f t="shared" si="1"/>
        <v>0</v>
      </c>
      <c r="G33" s="4">
        <f t="shared" si="1"/>
        <v>0</v>
      </c>
      <c r="H33" s="4">
        <f t="shared" si="1"/>
        <v>0</v>
      </c>
      <c r="I33" s="4">
        <f t="shared" si="1"/>
        <v>0</v>
      </c>
      <c r="J33" s="4">
        <f t="shared" si="1"/>
        <v>1</v>
      </c>
      <c r="K33" s="4">
        <f t="shared" si="1"/>
        <v>1</v>
      </c>
      <c r="L33" s="4">
        <f t="shared" si="1"/>
        <v>0</v>
      </c>
      <c r="M33" s="4">
        <f t="shared" si="1"/>
        <v>0</v>
      </c>
      <c r="N33" s="5">
        <f t="shared" si="1"/>
        <v>-2</v>
      </c>
      <c r="Q33" s="1" t="s">
        <v>34</v>
      </c>
    </row>
    <row r="34" spans="4:17" x14ac:dyDescent="0.2">
      <c r="D34" s="22">
        <v>-10</v>
      </c>
      <c r="E34" s="23">
        <v>-9</v>
      </c>
      <c r="F34" s="23">
        <v>-6</v>
      </c>
      <c r="G34" s="23">
        <v>-5</v>
      </c>
      <c r="H34" s="23">
        <v>-2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4">
        <v>0</v>
      </c>
      <c r="Q34" s="44" t="s">
        <v>100</v>
      </c>
    </row>
    <row r="35" spans="4:17" x14ac:dyDescent="0.2">
      <c r="D35" s="10">
        <v>1500</v>
      </c>
      <c r="E35" s="11">
        <v>800</v>
      </c>
      <c r="F35" s="11">
        <v>400</v>
      </c>
      <c r="G35" s="11">
        <v>200</v>
      </c>
      <c r="H35" s="11">
        <v>100</v>
      </c>
      <c r="I35" s="42">
        <v>1</v>
      </c>
      <c r="J35" s="11">
        <v>0</v>
      </c>
      <c r="K35" s="11">
        <v>0</v>
      </c>
      <c r="L35" s="42">
        <v>0</v>
      </c>
      <c r="M35" s="42">
        <v>0</v>
      </c>
      <c r="N35" s="9">
        <v>5000</v>
      </c>
    </row>
    <row r="36" spans="4:17" x14ac:dyDescent="0.2">
      <c r="D36" s="10">
        <v>1</v>
      </c>
      <c r="E36" s="11">
        <v>0</v>
      </c>
      <c r="F36" s="11">
        <v>0</v>
      </c>
      <c r="G36" s="30">
        <v>0</v>
      </c>
      <c r="H36" s="30">
        <v>0</v>
      </c>
      <c r="I36" s="42">
        <v>0</v>
      </c>
      <c r="J36" s="30">
        <v>-1</v>
      </c>
      <c r="K36" s="30">
        <v>0</v>
      </c>
      <c r="L36" s="42">
        <v>1</v>
      </c>
      <c r="M36" s="42">
        <v>0</v>
      </c>
      <c r="N36" s="9">
        <v>1</v>
      </c>
    </row>
    <row r="37" spans="4:17" x14ac:dyDescent="0.2">
      <c r="D37" s="13">
        <v>0</v>
      </c>
      <c r="E37" s="14">
        <v>1</v>
      </c>
      <c r="F37" s="14">
        <v>0</v>
      </c>
      <c r="G37" s="14">
        <v>0</v>
      </c>
      <c r="H37" s="14">
        <v>0</v>
      </c>
      <c r="I37" s="43">
        <v>0</v>
      </c>
      <c r="J37" s="14">
        <v>0</v>
      </c>
      <c r="K37" s="14">
        <v>-1</v>
      </c>
      <c r="L37" s="43">
        <v>0</v>
      </c>
      <c r="M37" s="43">
        <v>1</v>
      </c>
      <c r="N37" s="16">
        <v>1</v>
      </c>
    </row>
    <row r="39" spans="4:17" x14ac:dyDescent="0.2">
      <c r="D39" s="1" t="s">
        <v>31</v>
      </c>
    </row>
    <row r="40" spans="4:17" x14ac:dyDescent="0.2">
      <c r="D40" s="17" t="s">
        <v>12</v>
      </c>
      <c r="E40" s="18" t="s">
        <v>13</v>
      </c>
      <c r="F40" s="18" t="s">
        <v>14</v>
      </c>
      <c r="G40" s="18" t="s">
        <v>15</v>
      </c>
      <c r="H40" s="18" t="s">
        <v>16</v>
      </c>
      <c r="I40" s="18" t="s">
        <v>17</v>
      </c>
      <c r="J40" s="18" t="s">
        <v>18</v>
      </c>
      <c r="K40" s="18" t="s">
        <v>19</v>
      </c>
      <c r="L40" s="18" t="s">
        <v>27</v>
      </c>
      <c r="M40" s="18" t="s">
        <v>28</v>
      </c>
      <c r="N40" s="19" t="s">
        <v>93</v>
      </c>
    </row>
    <row r="41" spans="4:17" x14ac:dyDescent="0.2">
      <c r="D41" s="3">
        <v>-1</v>
      </c>
      <c r="E41" s="4">
        <v>-1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5">
        <v>-2</v>
      </c>
    </row>
    <row r="42" spans="4:17" x14ac:dyDescent="0.2">
      <c r="D42" s="22">
        <v>-10</v>
      </c>
      <c r="E42" s="23">
        <v>-9</v>
      </c>
      <c r="F42" s="23">
        <v>-6</v>
      </c>
      <c r="G42" s="23">
        <v>-5</v>
      </c>
      <c r="H42" s="23">
        <v>-2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4">
        <v>0</v>
      </c>
    </row>
    <row r="43" spans="4:17" x14ac:dyDescent="0.2">
      <c r="D43" s="10">
        <v>1500</v>
      </c>
      <c r="E43" s="11">
        <v>800</v>
      </c>
      <c r="F43" s="11">
        <v>400</v>
      </c>
      <c r="G43" s="11">
        <v>200</v>
      </c>
      <c r="H43" s="11">
        <v>100</v>
      </c>
      <c r="I43" s="30">
        <v>1</v>
      </c>
      <c r="J43" s="30">
        <v>0</v>
      </c>
      <c r="K43" s="30">
        <v>0</v>
      </c>
      <c r="L43" s="30">
        <v>0</v>
      </c>
      <c r="M43" s="30">
        <v>0</v>
      </c>
      <c r="N43" s="9">
        <v>5000</v>
      </c>
    </row>
    <row r="44" spans="4:17" x14ac:dyDescent="0.2">
      <c r="D44" s="10">
        <v>1</v>
      </c>
      <c r="E44" s="11">
        <v>0</v>
      </c>
      <c r="F44" s="11">
        <v>0</v>
      </c>
      <c r="G44" s="30">
        <v>0</v>
      </c>
      <c r="H44" s="30">
        <v>0</v>
      </c>
      <c r="I44" s="30">
        <v>0</v>
      </c>
      <c r="J44" s="30">
        <v>-1</v>
      </c>
      <c r="K44" s="30">
        <v>0</v>
      </c>
      <c r="L44" s="30">
        <v>1</v>
      </c>
      <c r="M44" s="30">
        <v>0</v>
      </c>
      <c r="N44" s="9">
        <v>1</v>
      </c>
    </row>
    <row r="45" spans="4:17" x14ac:dyDescent="0.2">
      <c r="D45" s="13">
        <v>0</v>
      </c>
      <c r="E45" s="14">
        <v>1</v>
      </c>
      <c r="F45" s="14">
        <v>0</v>
      </c>
      <c r="G45" s="14">
        <v>0</v>
      </c>
      <c r="H45" s="14">
        <v>0</v>
      </c>
      <c r="I45" s="32">
        <v>0</v>
      </c>
      <c r="J45" s="32">
        <v>0</v>
      </c>
      <c r="K45" s="32">
        <v>-1</v>
      </c>
      <c r="L45" s="32">
        <v>0</v>
      </c>
      <c r="M45" s="32">
        <v>1</v>
      </c>
      <c r="N45" s="16">
        <v>1</v>
      </c>
    </row>
    <row r="47" spans="4:17" x14ac:dyDescent="0.2">
      <c r="E47" s="55" t="s">
        <v>38</v>
      </c>
      <c r="M47" s="55" t="s">
        <v>39</v>
      </c>
    </row>
    <row r="48" spans="4:17" x14ac:dyDescent="0.2">
      <c r="D48" s="17" t="s">
        <v>12</v>
      </c>
      <c r="E48" s="18" t="s">
        <v>13</v>
      </c>
      <c r="F48" s="18" t="s">
        <v>14</v>
      </c>
      <c r="G48" s="18" t="s">
        <v>15</v>
      </c>
      <c r="H48" s="18" t="s">
        <v>16</v>
      </c>
      <c r="I48" s="18" t="s">
        <v>17</v>
      </c>
      <c r="J48" s="18" t="s">
        <v>18</v>
      </c>
      <c r="K48" s="18" t="s">
        <v>19</v>
      </c>
      <c r="L48" s="18" t="s">
        <v>27</v>
      </c>
      <c r="M48" s="18" t="s">
        <v>28</v>
      </c>
      <c r="N48" s="19" t="s">
        <v>93</v>
      </c>
    </row>
    <row r="49" spans="3:17" x14ac:dyDescent="0.2">
      <c r="D49" s="3">
        <v>-1</v>
      </c>
      <c r="E49" s="38">
        <v>-1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1</v>
      </c>
      <c r="L49" s="4">
        <v>0</v>
      </c>
      <c r="M49" s="4">
        <v>0</v>
      </c>
      <c r="N49" s="5">
        <v>-2</v>
      </c>
    </row>
    <row r="50" spans="3:17" x14ac:dyDescent="0.2">
      <c r="D50" s="22">
        <v>-10</v>
      </c>
      <c r="E50" s="52">
        <v>-9</v>
      </c>
      <c r="F50" s="23">
        <v>-6</v>
      </c>
      <c r="G50" s="23">
        <v>-5</v>
      </c>
      <c r="H50" s="23">
        <v>-2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4">
        <v>0</v>
      </c>
      <c r="O50" s="1" t="s">
        <v>36</v>
      </c>
      <c r="P50" s="1" t="s">
        <v>37</v>
      </c>
    </row>
    <row r="51" spans="3:17" x14ac:dyDescent="0.2">
      <c r="D51" s="10">
        <v>1500</v>
      </c>
      <c r="E51" s="35">
        <v>800</v>
      </c>
      <c r="F51" s="11">
        <v>400</v>
      </c>
      <c r="G51" s="11">
        <v>200</v>
      </c>
      <c r="H51" s="11">
        <v>100</v>
      </c>
      <c r="I51" s="30">
        <v>1</v>
      </c>
      <c r="J51" s="30">
        <v>0</v>
      </c>
      <c r="K51" s="30">
        <v>0</v>
      </c>
      <c r="L51" s="30">
        <v>0</v>
      </c>
      <c r="M51" s="30">
        <v>0</v>
      </c>
      <c r="N51" s="9">
        <v>5000</v>
      </c>
      <c r="O51">
        <f>IFERROR(IF(N51/E51 &lt; 0, 9999, N51/E51),9999)</f>
        <v>6.25</v>
      </c>
      <c r="P51">
        <f>IF(O51=MIN(O51:O54),1,0)</f>
        <v>0</v>
      </c>
    </row>
    <row r="52" spans="3:17" x14ac:dyDescent="0.2">
      <c r="D52" s="10">
        <v>1</v>
      </c>
      <c r="E52" s="35">
        <v>0</v>
      </c>
      <c r="F52" s="11">
        <v>0</v>
      </c>
      <c r="G52" s="30">
        <v>0</v>
      </c>
      <c r="H52" s="30">
        <v>0</v>
      </c>
      <c r="I52" s="30">
        <v>0</v>
      </c>
      <c r="J52" s="30">
        <v>-1</v>
      </c>
      <c r="K52" s="30">
        <v>0</v>
      </c>
      <c r="L52" s="30">
        <v>1</v>
      </c>
      <c r="M52" s="30">
        <v>0</v>
      </c>
      <c r="N52" s="9">
        <v>1</v>
      </c>
      <c r="O52">
        <f>IFERROR(IF(N52/E52 &lt; 0, 9999, N52/E52),9999)</f>
        <v>9999</v>
      </c>
      <c r="P52">
        <f>IF(O52=MIN(O51:O54),1,0)</f>
        <v>0</v>
      </c>
    </row>
    <row r="53" spans="3:17" x14ac:dyDescent="0.2">
      <c r="D53" s="56">
        <v>0</v>
      </c>
      <c r="E53" s="36">
        <v>1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-1</v>
      </c>
      <c r="L53" s="36">
        <v>0</v>
      </c>
      <c r="M53" s="36">
        <v>1</v>
      </c>
      <c r="N53" s="57">
        <v>1</v>
      </c>
      <c r="O53">
        <f>IFERROR(IF(N53/E53 &lt; 0, 9999, N53/E53),9999)</f>
        <v>1</v>
      </c>
      <c r="P53">
        <f>IF(O53=MIN(O51:O54),1,0)</f>
        <v>1</v>
      </c>
    </row>
    <row r="56" spans="3:17" x14ac:dyDescent="0.2">
      <c r="D56" s="17" t="s">
        <v>12</v>
      </c>
      <c r="E56" s="18" t="s">
        <v>13</v>
      </c>
      <c r="F56" s="18" t="s">
        <v>14</v>
      </c>
      <c r="G56" s="18" t="s">
        <v>15</v>
      </c>
      <c r="H56" s="18" t="s">
        <v>16</v>
      </c>
      <c r="I56" s="18" t="s">
        <v>17</v>
      </c>
      <c r="J56" s="18" t="s">
        <v>18</v>
      </c>
      <c r="K56" s="18" t="s">
        <v>19</v>
      </c>
      <c r="L56" s="18" t="s">
        <v>27</v>
      </c>
      <c r="M56" s="18" t="s">
        <v>28</v>
      </c>
      <c r="N56" s="19" t="s">
        <v>93</v>
      </c>
    </row>
    <row r="57" spans="3:17" x14ac:dyDescent="0.2">
      <c r="C57" s="38">
        <v>-1</v>
      </c>
      <c r="D57" s="3">
        <f t="shared" ref="D57:N57" si="2">D49-$C57*D$61</f>
        <v>-1</v>
      </c>
      <c r="E57" s="25">
        <f t="shared" si="2"/>
        <v>0</v>
      </c>
      <c r="F57" s="4">
        <f t="shared" si="2"/>
        <v>0</v>
      </c>
      <c r="G57" s="4">
        <f t="shared" si="2"/>
        <v>0</v>
      </c>
      <c r="H57" s="4">
        <f t="shared" si="2"/>
        <v>0</v>
      </c>
      <c r="I57" s="4">
        <f t="shared" si="2"/>
        <v>0</v>
      </c>
      <c r="J57" s="4">
        <f t="shared" si="2"/>
        <v>1</v>
      </c>
      <c r="K57" s="4">
        <f t="shared" si="2"/>
        <v>0</v>
      </c>
      <c r="L57" s="4">
        <f t="shared" si="2"/>
        <v>0</v>
      </c>
      <c r="M57" s="4">
        <f t="shared" si="2"/>
        <v>1</v>
      </c>
      <c r="N57" s="5">
        <f t="shared" si="2"/>
        <v>-1</v>
      </c>
      <c r="Q57" s="1" t="s">
        <v>34</v>
      </c>
    </row>
    <row r="58" spans="3:17" x14ac:dyDescent="0.2">
      <c r="C58" s="52">
        <v>-9</v>
      </c>
      <c r="D58" s="22">
        <f t="shared" ref="D58:N58" si="3">D50-$C58*D$61</f>
        <v>-10</v>
      </c>
      <c r="E58" s="27">
        <f t="shared" si="3"/>
        <v>0</v>
      </c>
      <c r="F58" s="23">
        <f t="shared" si="3"/>
        <v>-6</v>
      </c>
      <c r="G58" s="23">
        <f t="shared" si="3"/>
        <v>-5</v>
      </c>
      <c r="H58" s="23">
        <f t="shared" si="3"/>
        <v>-2</v>
      </c>
      <c r="I58" s="23">
        <f t="shared" si="3"/>
        <v>0</v>
      </c>
      <c r="J58" s="23">
        <f t="shared" si="3"/>
        <v>0</v>
      </c>
      <c r="K58" s="23">
        <f t="shared" si="3"/>
        <v>-9</v>
      </c>
      <c r="L58" s="23">
        <f t="shared" si="3"/>
        <v>0</v>
      </c>
      <c r="M58" s="23">
        <f t="shared" si="3"/>
        <v>9</v>
      </c>
      <c r="N58" s="24">
        <f t="shared" si="3"/>
        <v>9</v>
      </c>
      <c r="Q58" s="44" t="s">
        <v>101</v>
      </c>
    </row>
    <row r="59" spans="3:17" x14ac:dyDescent="0.2">
      <c r="C59" s="35">
        <v>800</v>
      </c>
      <c r="D59" s="10">
        <f t="shared" ref="D59:N59" si="4">D51-$C59*D$61</f>
        <v>1500</v>
      </c>
      <c r="E59" s="42">
        <f t="shared" si="4"/>
        <v>0</v>
      </c>
      <c r="F59" s="11">
        <f t="shared" si="4"/>
        <v>400</v>
      </c>
      <c r="G59" s="11">
        <f t="shared" si="4"/>
        <v>200</v>
      </c>
      <c r="H59" s="11">
        <f t="shared" si="4"/>
        <v>100</v>
      </c>
      <c r="I59" s="42">
        <f t="shared" si="4"/>
        <v>1</v>
      </c>
      <c r="J59" s="30">
        <f t="shared" si="4"/>
        <v>0</v>
      </c>
      <c r="K59" s="30">
        <f t="shared" si="4"/>
        <v>800</v>
      </c>
      <c r="L59" s="42">
        <f t="shared" si="4"/>
        <v>0</v>
      </c>
      <c r="M59" s="30">
        <f t="shared" si="4"/>
        <v>-800</v>
      </c>
      <c r="N59" s="9">
        <f t="shared" si="4"/>
        <v>4200</v>
      </c>
    </row>
    <row r="60" spans="3:17" x14ac:dyDescent="0.2">
      <c r="C60" s="35">
        <v>0</v>
      </c>
      <c r="D60" s="10">
        <f>D52-$C60*D$61</f>
        <v>1</v>
      </c>
      <c r="E60" s="42">
        <f t="shared" ref="E60:N60" si="5">E52-$C60*E$61</f>
        <v>0</v>
      </c>
      <c r="F60" s="11">
        <f t="shared" si="5"/>
        <v>0</v>
      </c>
      <c r="G60" s="30">
        <f t="shared" si="5"/>
        <v>0</v>
      </c>
      <c r="H60" s="30">
        <f t="shared" si="5"/>
        <v>0</v>
      </c>
      <c r="I60" s="42">
        <f t="shared" si="5"/>
        <v>0</v>
      </c>
      <c r="J60" s="30">
        <f t="shared" si="5"/>
        <v>-1</v>
      </c>
      <c r="K60" s="30">
        <f t="shared" si="5"/>
        <v>0</v>
      </c>
      <c r="L60" s="42">
        <f t="shared" si="5"/>
        <v>1</v>
      </c>
      <c r="M60" s="30">
        <f t="shared" si="5"/>
        <v>0</v>
      </c>
      <c r="N60" s="9">
        <f t="shared" si="5"/>
        <v>1</v>
      </c>
    </row>
    <row r="61" spans="3:17" x14ac:dyDescent="0.2">
      <c r="C61" s="36">
        <v>1</v>
      </c>
      <c r="D61" s="60">
        <f>D53/$C61</f>
        <v>0</v>
      </c>
      <c r="E61" s="43">
        <f t="shared" ref="E61:N61" si="6">E53/$C61</f>
        <v>1</v>
      </c>
      <c r="F61" s="21">
        <f t="shared" si="6"/>
        <v>0</v>
      </c>
      <c r="G61" s="21">
        <f t="shared" si="6"/>
        <v>0</v>
      </c>
      <c r="H61" s="21">
        <f t="shared" si="6"/>
        <v>0</v>
      </c>
      <c r="I61" s="43">
        <f t="shared" si="6"/>
        <v>0</v>
      </c>
      <c r="J61" s="21">
        <f t="shared" si="6"/>
        <v>0</v>
      </c>
      <c r="K61" s="21">
        <f t="shared" si="6"/>
        <v>-1</v>
      </c>
      <c r="L61" s="43">
        <f t="shared" si="6"/>
        <v>0</v>
      </c>
      <c r="M61" s="21">
        <f t="shared" si="6"/>
        <v>1</v>
      </c>
      <c r="N61" s="61">
        <f t="shared" si="6"/>
        <v>1</v>
      </c>
    </row>
    <row r="63" spans="3:17" x14ac:dyDescent="0.2">
      <c r="D63" s="55" t="s">
        <v>38</v>
      </c>
      <c r="L63" s="55" t="s">
        <v>39</v>
      </c>
    </row>
    <row r="64" spans="3:17" x14ac:dyDescent="0.2">
      <c r="D64" s="17" t="s">
        <v>12</v>
      </c>
      <c r="E64" s="18" t="s">
        <v>13</v>
      </c>
      <c r="F64" s="18" t="s">
        <v>14</v>
      </c>
      <c r="G64" s="18" t="s">
        <v>15</v>
      </c>
      <c r="H64" s="18" t="s">
        <v>16</v>
      </c>
      <c r="I64" s="18" t="s">
        <v>17</v>
      </c>
      <c r="J64" s="18" t="s">
        <v>18</v>
      </c>
      <c r="K64" s="18" t="s">
        <v>19</v>
      </c>
      <c r="L64" s="18" t="s">
        <v>27</v>
      </c>
      <c r="M64" s="18" t="s">
        <v>28</v>
      </c>
      <c r="N64" s="19" t="s">
        <v>93</v>
      </c>
    </row>
    <row r="65" spans="3:17" x14ac:dyDescent="0.2">
      <c r="D65" s="37">
        <v>-1</v>
      </c>
      <c r="E65" s="25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1</v>
      </c>
      <c r="N65" s="5">
        <v>-1</v>
      </c>
    </row>
    <row r="66" spans="3:17" x14ac:dyDescent="0.2">
      <c r="D66" s="62">
        <v>-10</v>
      </c>
      <c r="E66" s="27">
        <v>0</v>
      </c>
      <c r="F66" s="23">
        <v>-6</v>
      </c>
      <c r="G66" s="23">
        <v>-5</v>
      </c>
      <c r="H66" s="23">
        <v>-2</v>
      </c>
      <c r="I66" s="23">
        <v>0</v>
      </c>
      <c r="J66" s="23">
        <v>0</v>
      </c>
      <c r="K66" s="23">
        <v>-9</v>
      </c>
      <c r="L66" s="23">
        <v>0</v>
      </c>
      <c r="M66" s="23">
        <v>9</v>
      </c>
      <c r="N66" s="24">
        <v>9</v>
      </c>
      <c r="O66" s="1" t="s">
        <v>36</v>
      </c>
      <c r="P66" s="1" t="s">
        <v>37</v>
      </c>
    </row>
    <row r="67" spans="3:17" x14ac:dyDescent="0.2">
      <c r="D67" s="53">
        <v>1500</v>
      </c>
      <c r="E67" s="30">
        <v>0</v>
      </c>
      <c r="F67" s="11">
        <v>400</v>
      </c>
      <c r="G67" s="11">
        <v>200</v>
      </c>
      <c r="H67" s="11">
        <v>100</v>
      </c>
      <c r="I67" s="30">
        <v>1</v>
      </c>
      <c r="J67" s="30">
        <v>0</v>
      </c>
      <c r="K67" s="30">
        <v>800</v>
      </c>
      <c r="L67" s="30">
        <v>0</v>
      </c>
      <c r="M67" s="30">
        <v>-800</v>
      </c>
      <c r="N67" s="9">
        <v>4200</v>
      </c>
      <c r="O67">
        <f>IFERROR(IF(N67/D67 &lt; 0, 9999, N67/D67),9999)</f>
        <v>2.8</v>
      </c>
      <c r="P67">
        <f>IF(O67=MIN(O67:O70),1,0)</f>
        <v>0</v>
      </c>
    </row>
    <row r="68" spans="3:17" x14ac:dyDescent="0.2">
      <c r="D68" s="53">
        <v>1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-1</v>
      </c>
      <c r="K68" s="35">
        <v>0</v>
      </c>
      <c r="L68" s="35">
        <v>1</v>
      </c>
      <c r="M68" s="35">
        <v>0</v>
      </c>
      <c r="N68" s="54">
        <v>1</v>
      </c>
      <c r="O68">
        <f>IFERROR(IF(N68/D68 &lt; 0, 9999, N68/D68),9999)</f>
        <v>1</v>
      </c>
      <c r="P68">
        <f>IF(O68=MIN(O67:O70),1,0)</f>
        <v>1</v>
      </c>
    </row>
    <row r="69" spans="3:17" x14ac:dyDescent="0.2">
      <c r="D69" s="56">
        <v>0</v>
      </c>
      <c r="E69" s="32">
        <v>1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-1</v>
      </c>
      <c r="L69" s="32">
        <v>0</v>
      </c>
      <c r="M69" s="32">
        <v>1</v>
      </c>
      <c r="N69" s="51">
        <v>1</v>
      </c>
      <c r="O69">
        <f>IFERROR(IF(N69/D69 &lt; 0, 9999, N69/D69),9999)</f>
        <v>9999</v>
      </c>
      <c r="P69">
        <f>IF(O69=MIN(O67:O70),1,0)</f>
        <v>0</v>
      </c>
    </row>
    <row r="72" spans="3:17" x14ac:dyDescent="0.2">
      <c r="D72" s="17" t="s">
        <v>12</v>
      </c>
      <c r="E72" s="18" t="s">
        <v>13</v>
      </c>
      <c r="F72" s="18" t="s">
        <v>14</v>
      </c>
      <c r="G72" s="18" t="s">
        <v>15</v>
      </c>
      <c r="H72" s="18" t="s">
        <v>16</v>
      </c>
      <c r="I72" s="18" t="s">
        <v>17</v>
      </c>
      <c r="J72" s="18" t="s">
        <v>18</v>
      </c>
      <c r="K72" s="18" t="s">
        <v>19</v>
      </c>
      <c r="L72" s="18" t="s">
        <v>27</v>
      </c>
      <c r="M72" s="18" t="s">
        <v>28</v>
      </c>
      <c r="N72" s="19" t="s">
        <v>93</v>
      </c>
    </row>
    <row r="73" spans="3:17" x14ac:dyDescent="0.2">
      <c r="C73" s="37">
        <v>-1</v>
      </c>
      <c r="D73" s="39">
        <f t="shared" ref="D73:N73" si="7">D65-$C73*D$76</f>
        <v>0</v>
      </c>
      <c r="E73" s="25">
        <f t="shared" si="7"/>
        <v>0</v>
      </c>
      <c r="F73" s="25">
        <f t="shared" si="7"/>
        <v>0</v>
      </c>
      <c r="G73" s="25">
        <f t="shared" si="7"/>
        <v>0</v>
      </c>
      <c r="H73" s="25">
        <f t="shared" si="7"/>
        <v>0</v>
      </c>
      <c r="I73" s="25">
        <f t="shared" si="7"/>
        <v>0</v>
      </c>
      <c r="J73" s="25">
        <f t="shared" si="7"/>
        <v>0</v>
      </c>
      <c r="K73" s="25">
        <f t="shared" si="7"/>
        <v>0</v>
      </c>
      <c r="L73" s="25">
        <f t="shared" si="7"/>
        <v>1</v>
      </c>
      <c r="M73" s="25">
        <f t="shared" si="7"/>
        <v>1</v>
      </c>
      <c r="N73" s="40">
        <f t="shared" si="7"/>
        <v>0</v>
      </c>
      <c r="Q73" s="1" t="s">
        <v>34</v>
      </c>
    </row>
    <row r="74" spans="3:17" x14ac:dyDescent="0.2">
      <c r="C74" s="62">
        <v>-10</v>
      </c>
      <c r="D74" s="45">
        <f t="shared" ref="D74:N74" si="8">D66-$C74*D$76</f>
        <v>0</v>
      </c>
      <c r="E74" s="27">
        <f t="shared" si="8"/>
        <v>0</v>
      </c>
      <c r="F74" s="27">
        <f t="shared" si="8"/>
        <v>-6</v>
      </c>
      <c r="G74" s="27">
        <f t="shared" si="8"/>
        <v>-5</v>
      </c>
      <c r="H74" s="27">
        <f t="shared" si="8"/>
        <v>-2</v>
      </c>
      <c r="I74" s="27">
        <f t="shared" si="8"/>
        <v>0</v>
      </c>
      <c r="J74" s="27">
        <f t="shared" si="8"/>
        <v>-10</v>
      </c>
      <c r="K74" s="27">
        <f t="shared" si="8"/>
        <v>-9</v>
      </c>
      <c r="L74" s="27">
        <f t="shared" si="8"/>
        <v>10</v>
      </c>
      <c r="M74" s="27">
        <f t="shared" si="8"/>
        <v>9</v>
      </c>
      <c r="N74" s="46">
        <f t="shared" si="8"/>
        <v>19</v>
      </c>
      <c r="Q74" s="44" t="s">
        <v>102</v>
      </c>
    </row>
    <row r="75" spans="3:17" x14ac:dyDescent="0.2">
      <c r="C75" s="53">
        <v>1500</v>
      </c>
      <c r="D75" s="65">
        <f t="shared" ref="D75:N75" si="9">D67-$C75*D$76</f>
        <v>0</v>
      </c>
      <c r="E75" s="42">
        <f t="shared" si="9"/>
        <v>0</v>
      </c>
      <c r="F75" s="30">
        <f t="shared" si="9"/>
        <v>400</v>
      </c>
      <c r="G75" s="30">
        <f t="shared" si="9"/>
        <v>200</v>
      </c>
      <c r="H75" s="30">
        <f t="shared" si="9"/>
        <v>100</v>
      </c>
      <c r="I75" s="42">
        <f t="shared" si="9"/>
        <v>1</v>
      </c>
      <c r="J75" s="30">
        <f t="shared" si="9"/>
        <v>1500</v>
      </c>
      <c r="K75" s="30">
        <f t="shared" si="9"/>
        <v>800</v>
      </c>
      <c r="L75" s="30">
        <f t="shared" si="9"/>
        <v>-1500</v>
      </c>
      <c r="M75" s="30">
        <f t="shared" si="9"/>
        <v>-800</v>
      </c>
      <c r="N75" s="48">
        <f t="shared" si="9"/>
        <v>2700</v>
      </c>
    </row>
    <row r="76" spans="3:17" x14ac:dyDescent="0.2">
      <c r="C76" s="53">
        <v>1</v>
      </c>
      <c r="D76" s="65">
        <f>D68/$C76</f>
        <v>1</v>
      </c>
      <c r="E76" s="42">
        <f t="shared" ref="E76:N76" si="10">E68/$C76</f>
        <v>0</v>
      </c>
      <c r="F76" s="20">
        <f t="shared" si="10"/>
        <v>0</v>
      </c>
      <c r="G76" s="20">
        <f t="shared" si="10"/>
        <v>0</v>
      </c>
      <c r="H76" s="20">
        <f t="shared" si="10"/>
        <v>0</v>
      </c>
      <c r="I76" s="42">
        <f t="shared" si="10"/>
        <v>0</v>
      </c>
      <c r="J76" s="20">
        <f t="shared" si="10"/>
        <v>-1</v>
      </c>
      <c r="K76" s="20">
        <f t="shared" si="10"/>
        <v>0</v>
      </c>
      <c r="L76" s="20">
        <f t="shared" si="10"/>
        <v>1</v>
      </c>
      <c r="M76" s="20">
        <f t="shared" si="10"/>
        <v>0</v>
      </c>
      <c r="N76" s="59">
        <f t="shared" si="10"/>
        <v>1</v>
      </c>
    </row>
    <row r="77" spans="3:17" x14ac:dyDescent="0.2">
      <c r="C77" s="56">
        <v>0</v>
      </c>
      <c r="D77" s="66">
        <f>D69-$C77*D$76</f>
        <v>0</v>
      </c>
      <c r="E77" s="43">
        <f t="shared" ref="E77:N77" si="11">E69-$C77*E$76</f>
        <v>1</v>
      </c>
      <c r="F77" s="32">
        <f t="shared" si="11"/>
        <v>0</v>
      </c>
      <c r="G77" s="32">
        <f t="shared" si="11"/>
        <v>0</v>
      </c>
      <c r="H77" s="32">
        <f t="shared" si="11"/>
        <v>0</v>
      </c>
      <c r="I77" s="43">
        <f t="shared" si="11"/>
        <v>0</v>
      </c>
      <c r="J77" s="32">
        <f t="shared" si="11"/>
        <v>0</v>
      </c>
      <c r="K77" s="32">
        <f t="shared" si="11"/>
        <v>-1</v>
      </c>
      <c r="L77" s="32">
        <f t="shared" si="11"/>
        <v>0</v>
      </c>
      <c r="M77" s="32">
        <f t="shared" si="11"/>
        <v>1</v>
      </c>
      <c r="N77" s="51">
        <f t="shared" si="11"/>
        <v>1</v>
      </c>
    </row>
    <row r="79" spans="3:17" x14ac:dyDescent="0.2">
      <c r="D79" s="1" t="s">
        <v>45</v>
      </c>
      <c r="I79" s="55" t="s">
        <v>39</v>
      </c>
      <c r="J79" s="84" t="s">
        <v>38</v>
      </c>
    </row>
    <row r="80" spans="3:17" x14ac:dyDescent="0.2">
      <c r="D80" s="17" t="s">
        <v>12</v>
      </c>
      <c r="E80" s="18" t="s">
        <v>13</v>
      </c>
      <c r="F80" s="18" t="s">
        <v>14</v>
      </c>
      <c r="G80" s="18" t="s">
        <v>15</v>
      </c>
      <c r="H80" s="18" t="s">
        <v>16</v>
      </c>
      <c r="I80" s="18" t="s">
        <v>17</v>
      </c>
      <c r="J80" s="18" t="s">
        <v>18</v>
      </c>
      <c r="K80" s="18" t="s">
        <v>19</v>
      </c>
      <c r="L80" s="19" t="s">
        <v>20</v>
      </c>
    </row>
    <row r="81" spans="3:17" x14ac:dyDescent="0.2">
      <c r="D81" s="67">
        <v>0</v>
      </c>
      <c r="E81" s="68">
        <v>0</v>
      </c>
      <c r="F81" s="68">
        <v>-6</v>
      </c>
      <c r="G81" s="68">
        <v>-5</v>
      </c>
      <c r="H81" s="68">
        <v>-2</v>
      </c>
      <c r="I81" s="68">
        <v>0</v>
      </c>
      <c r="J81" s="78">
        <v>-10</v>
      </c>
      <c r="K81" s="68">
        <v>-9</v>
      </c>
      <c r="L81" s="69">
        <v>19</v>
      </c>
      <c r="O81" s="1" t="s">
        <v>36</v>
      </c>
      <c r="P81" s="1" t="s">
        <v>37</v>
      </c>
    </row>
    <row r="82" spans="3:17" x14ac:dyDescent="0.2">
      <c r="D82" s="82">
        <v>0</v>
      </c>
      <c r="E82" s="80">
        <v>0</v>
      </c>
      <c r="F82" s="80">
        <v>400</v>
      </c>
      <c r="G82" s="80">
        <v>200</v>
      </c>
      <c r="H82" s="80">
        <v>100</v>
      </c>
      <c r="I82" s="80">
        <v>1</v>
      </c>
      <c r="J82" s="80">
        <v>1500</v>
      </c>
      <c r="K82" s="80">
        <v>800</v>
      </c>
      <c r="L82" s="83">
        <v>2700</v>
      </c>
      <c r="O82">
        <f>IFERROR(IF(L82/J82 &lt; 0, 9999, L82/J82),9999)</f>
        <v>1.8</v>
      </c>
      <c r="P82">
        <f>IF(O82=MIN(O82:O85),1,0)</f>
        <v>1</v>
      </c>
    </row>
    <row r="83" spans="3:17" x14ac:dyDescent="0.2">
      <c r="D83" s="73">
        <v>1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80">
        <v>-1</v>
      </c>
      <c r="K83" s="74">
        <v>0</v>
      </c>
      <c r="L83" s="72">
        <v>1</v>
      </c>
      <c r="O83">
        <f>IFERROR(IF(L83/J83 &lt; 0, 9999, L83/J83),9999)</f>
        <v>9999</v>
      </c>
      <c r="P83">
        <f>IF(O83=MIN(O82:O85),1,0)</f>
        <v>0</v>
      </c>
    </row>
    <row r="84" spans="3:17" x14ac:dyDescent="0.2">
      <c r="D84" s="75">
        <v>0</v>
      </c>
      <c r="E84" s="76">
        <v>1</v>
      </c>
      <c r="F84" s="76">
        <v>0</v>
      </c>
      <c r="G84" s="76">
        <v>0</v>
      </c>
      <c r="H84" s="76">
        <v>0</v>
      </c>
      <c r="I84" s="76">
        <v>0</v>
      </c>
      <c r="J84" s="81">
        <v>0</v>
      </c>
      <c r="K84" s="76">
        <v>-1</v>
      </c>
      <c r="L84" s="77">
        <v>1</v>
      </c>
      <c r="O84">
        <f>IFERROR(IF(L84/J84 &lt; 0, 9999, L84/J84),9999)</f>
        <v>9999</v>
      </c>
      <c r="P84">
        <f>IF(O84=MIN(O82:O85),1,0)</f>
        <v>0</v>
      </c>
    </row>
    <row r="87" spans="3:17" x14ac:dyDescent="0.2">
      <c r="D87" s="17" t="s">
        <v>12</v>
      </c>
      <c r="E87" s="18" t="s">
        <v>13</v>
      </c>
      <c r="F87" s="18" t="s">
        <v>14</v>
      </c>
      <c r="G87" s="18" t="s">
        <v>15</v>
      </c>
      <c r="H87" s="18" t="s">
        <v>16</v>
      </c>
      <c r="I87" s="18" t="s">
        <v>17</v>
      </c>
      <c r="J87" s="18" t="s">
        <v>18</v>
      </c>
      <c r="K87" s="18" t="s">
        <v>19</v>
      </c>
      <c r="L87" s="19" t="s">
        <v>20</v>
      </c>
    </row>
    <row r="88" spans="3:17" x14ac:dyDescent="0.2">
      <c r="C88" s="78">
        <v>-10</v>
      </c>
      <c r="D88" s="67">
        <f t="shared" ref="D88:L88" si="12">D81-$C88*D$89</f>
        <v>0</v>
      </c>
      <c r="E88" s="68">
        <f t="shared" si="12"/>
        <v>0</v>
      </c>
      <c r="F88" s="68">
        <f t="shared" si="12"/>
        <v>-3.3333333333333335</v>
      </c>
      <c r="G88" s="68">
        <f t="shared" si="12"/>
        <v>-3.666666666666667</v>
      </c>
      <c r="H88" s="68">
        <f t="shared" si="12"/>
        <v>-1.3333333333333335</v>
      </c>
      <c r="I88" s="68">
        <f t="shared" si="12"/>
        <v>6.6666666666666662E-3</v>
      </c>
      <c r="J88" s="68">
        <f t="shared" si="12"/>
        <v>0</v>
      </c>
      <c r="K88" s="68">
        <f t="shared" si="12"/>
        <v>-3.666666666666667</v>
      </c>
      <c r="L88" s="69">
        <f t="shared" si="12"/>
        <v>37</v>
      </c>
      <c r="Q88" s="1" t="s">
        <v>34</v>
      </c>
    </row>
    <row r="89" spans="3:17" x14ac:dyDescent="0.2">
      <c r="C89" s="80">
        <v>1500</v>
      </c>
      <c r="D89" s="92">
        <f>D82/$C89</f>
        <v>0</v>
      </c>
      <c r="E89" s="89">
        <f t="shared" ref="E89:L89" si="13">E82/$C89</f>
        <v>0</v>
      </c>
      <c r="F89" s="86">
        <f t="shared" si="13"/>
        <v>0.26666666666666666</v>
      </c>
      <c r="G89" s="86">
        <f t="shared" si="13"/>
        <v>0.13333333333333333</v>
      </c>
      <c r="H89" s="86">
        <f t="shared" si="13"/>
        <v>6.6666666666666666E-2</v>
      </c>
      <c r="I89" s="86">
        <f t="shared" si="13"/>
        <v>6.6666666666666664E-4</v>
      </c>
      <c r="J89" s="89">
        <f t="shared" si="13"/>
        <v>1</v>
      </c>
      <c r="K89" s="86">
        <f t="shared" si="13"/>
        <v>0.53333333333333333</v>
      </c>
      <c r="L89" s="87">
        <f t="shared" si="13"/>
        <v>1.8</v>
      </c>
      <c r="Q89" s="44" t="s">
        <v>103</v>
      </c>
    </row>
    <row r="90" spans="3:17" x14ac:dyDescent="0.2">
      <c r="C90" s="80">
        <v>-1</v>
      </c>
      <c r="D90" s="92">
        <f t="shared" ref="D90:L90" si="14">D83-$C90*D$89</f>
        <v>1</v>
      </c>
      <c r="E90" s="89">
        <f t="shared" si="14"/>
        <v>0</v>
      </c>
      <c r="F90" s="74">
        <f t="shared" si="14"/>
        <v>0.26666666666666666</v>
      </c>
      <c r="G90" s="74">
        <f t="shared" si="14"/>
        <v>0.13333333333333333</v>
      </c>
      <c r="H90" s="74">
        <f t="shared" si="14"/>
        <v>6.6666666666666666E-2</v>
      </c>
      <c r="I90" s="74">
        <f t="shared" si="14"/>
        <v>6.6666666666666664E-4</v>
      </c>
      <c r="J90" s="89">
        <f t="shared" si="14"/>
        <v>0</v>
      </c>
      <c r="K90" s="74">
        <f t="shared" si="14"/>
        <v>0.53333333333333333</v>
      </c>
      <c r="L90" s="72">
        <f t="shared" si="14"/>
        <v>2.8</v>
      </c>
    </row>
    <row r="91" spans="3:17" x14ac:dyDescent="0.2">
      <c r="C91" s="81">
        <v>0</v>
      </c>
      <c r="D91" s="93">
        <f>D84-$C91*D$89</f>
        <v>0</v>
      </c>
      <c r="E91" s="90">
        <f t="shared" ref="E91:L91" si="15">E84-$C91*E$89</f>
        <v>1</v>
      </c>
      <c r="F91" s="76">
        <f t="shared" si="15"/>
        <v>0</v>
      </c>
      <c r="G91" s="76">
        <f t="shared" si="15"/>
        <v>0</v>
      </c>
      <c r="H91" s="76">
        <f t="shared" si="15"/>
        <v>0</v>
      </c>
      <c r="I91" s="76">
        <f t="shared" si="15"/>
        <v>0</v>
      </c>
      <c r="J91" s="90">
        <f t="shared" si="15"/>
        <v>0</v>
      </c>
      <c r="K91" s="76">
        <f t="shared" si="15"/>
        <v>-1</v>
      </c>
      <c r="L91" s="77">
        <f t="shared" si="15"/>
        <v>1</v>
      </c>
    </row>
    <row r="93" spans="3:17" x14ac:dyDescent="0.2">
      <c r="J93" s="55" t="s">
        <v>39</v>
      </c>
      <c r="K93" s="55" t="s">
        <v>38</v>
      </c>
    </row>
    <row r="94" spans="3:17" x14ac:dyDescent="0.2">
      <c r="D94" s="17" t="s">
        <v>12</v>
      </c>
      <c r="E94" s="18" t="s">
        <v>13</v>
      </c>
      <c r="F94" s="18" t="s">
        <v>14</v>
      </c>
      <c r="G94" s="18" t="s">
        <v>15</v>
      </c>
      <c r="H94" s="18" t="s">
        <v>16</v>
      </c>
      <c r="I94" s="18" t="s">
        <v>17</v>
      </c>
      <c r="J94" s="18" t="s">
        <v>18</v>
      </c>
      <c r="K94" s="18" t="s">
        <v>19</v>
      </c>
      <c r="L94" s="19" t="s">
        <v>20</v>
      </c>
    </row>
    <row r="95" spans="3:17" x14ac:dyDescent="0.2">
      <c r="D95" s="67">
        <v>0</v>
      </c>
      <c r="E95" s="68">
        <v>0</v>
      </c>
      <c r="F95" s="68">
        <v>-3.3333333333333335</v>
      </c>
      <c r="G95" s="68">
        <v>-3.666666666666667</v>
      </c>
      <c r="H95" s="68">
        <v>-1.3333333333333335</v>
      </c>
      <c r="I95" s="68">
        <v>6.6666666666666662E-3</v>
      </c>
      <c r="J95" s="68">
        <v>0</v>
      </c>
      <c r="K95" s="78">
        <v>-3.666666666666667</v>
      </c>
      <c r="L95" s="69">
        <v>37</v>
      </c>
      <c r="O95" s="1" t="s">
        <v>36</v>
      </c>
      <c r="P95" s="1" t="s">
        <v>37</v>
      </c>
    </row>
    <row r="96" spans="3:17" x14ac:dyDescent="0.2">
      <c r="D96" s="82">
        <v>0</v>
      </c>
      <c r="E96" s="80">
        <v>0</v>
      </c>
      <c r="F96" s="80">
        <v>0.26666666666666666</v>
      </c>
      <c r="G96" s="80">
        <v>0.13333333333333333</v>
      </c>
      <c r="H96" s="80">
        <v>6.6666666666666666E-2</v>
      </c>
      <c r="I96" s="80">
        <v>6.6666666666666664E-4</v>
      </c>
      <c r="J96" s="80">
        <v>1</v>
      </c>
      <c r="K96" s="80">
        <v>0.53333333333333333</v>
      </c>
      <c r="L96" s="83">
        <v>1.8</v>
      </c>
      <c r="O96">
        <f>IFERROR(IF(L96/K96 &lt; 0, 9999, L96/K96),9999)</f>
        <v>3.375</v>
      </c>
      <c r="P96">
        <f>IF(O96=MIN(O96:O99),1,0)</f>
        <v>1</v>
      </c>
    </row>
    <row r="97" spans="3:17" x14ac:dyDescent="0.2">
      <c r="D97" s="73">
        <v>1</v>
      </c>
      <c r="E97" s="74">
        <v>0</v>
      </c>
      <c r="F97" s="74">
        <v>0.26666666666666666</v>
      </c>
      <c r="G97" s="74">
        <v>0.13333333333333333</v>
      </c>
      <c r="H97" s="74">
        <v>6.6666666666666666E-2</v>
      </c>
      <c r="I97" s="74">
        <v>6.6666666666666664E-4</v>
      </c>
      <c r="J97" s="74">
        <v>0</v>
      </c>
      <c r="K97" s="80">
        <v>0.53333333333333333</v>
      </c>
      <c r="L97" s="72">
        <v>2.8</v>
      </c>
      <c r="O97">
        <f>IFERROR(IF(L97/K97 &lt; 0, 9999, L97/K97),9999)</f>
        <v>5.25</v>
      </c>
      <c r="P97">
        <f>IF(O97=MIN(O96:O99),1,0)</f>
        <v>0</v>
      </c>
    </row>
    <row r="98" spans="3:17" x14ac:dyDescent="0.2">
      <c r="D98" s="75">
        <v>0</v>
      </c>
      <c r="E98" s="76">
        <v>1</v>
      </c>
      <c r="F98" s="76">
        <v>0</v>
      </c>
      <c r="G98" s="76">
        <v>0</v>
      </c>
      <c r="H98" s="76">
        <v>0</v>
      </c>
      <c r="I98" s="76">
        <v>0</v>
      </c>
      <c r="J98" s="76">
        <v>0</v>
      </c>
      <c r="K98" s="81">
        <v>-1</v>
      </c>
      <c r="L98" s="77">
        <v>1</v>
      </c>
      <c r="O98">
        <f>IFERROR(IF(L98/K98 &lt; 0, 9999, L98/K98),9999)</f>
        <v>9999</v>
      </c>
      <c r="P98">
        <f>IF(O98=MIN(O96:O99),1,0)</f>
        <v>0</v>
      </c>
    </row>
    <row r="101" spans="3:17" x14ac:dyDescent="0.2">
      <c r="D101" s="17" t="s">
        <v>12</v>
      </c>
      <c r="E101" s="18" t="s">
        <v>13</v>
      </c>
      <c r="F101" s="18" t="s">
        <v>14</v>
      </c>
      <c r="G101" s="18" t="s">
        <v>15</v>
      </c>
      <c r="H101" s="18" t="s">
        <v>16</v>
      </c>
      <c r="I101" s="18" t="s">
        <v>17</v>
      </c>
      <c r="J101" s="18" t="s">
        <v>18</v>
      </c>
      <c r="K101" s="18" t="s">
        <v>19</v>
      </c>
      <c r="L101" s="19" t="s">
        <v>20</v>
      </c>
    </row>
    <row r="102" spans="3:17" x14ac:dyDescent="0.2">
      <c r="C102" s="78">
        <v>-3.666666666666667</v>
      </c>
      <c r="D102" s="67">
        <f t="shared" ref="D102:L102" si="16">D95-$C102*D$103</f>
        <v>0</v>
      </c>
      <c r="E102" s="68">
        <f t="shared" si="16"/>
        <v>0</v>
      </c>
      <c r="F102" s="68">
        <f t="shared" si="16"/>
        <v>-1.5</v>
      </c>
      <c r="G102" s="68">
        <f t="shared" si="16"/>
        <v>-2.75</v>
      </c>
      <c r="H102" s="68">
        <f t="shared" si="16"/>
        <v>-0.87500000000000011</v>
      </c>
      <c r="I102" s="68">
        <f t="shared" si="16"/>
        <v>1.125E-2</v>
      </c>
      <c r="J102" s="68">
        <f t="shared" si="16"/>
        <v>6.8750000000000009</v>
      </c>
      <c r="K102" s="68">
        <f t="shared" si="16"/>
        <v>0</v>
      </c>
      <c r="L102" s="69">
        <f t="shared" si="16"/>
        <v>49.375</v>
      </c>
      <c r="Q102" s="1" t="s">
        <v>34</v>
      </c>
    </row>
    <row r="103" spans="3:17" x14ac:dyDescent="0.2">
      <c r="C103" s="80">
        <v>0.53333333333333333</v>
      </c>
      <c r="D103" s="92">
        <f>D96/$C103</f>
        <v>0</v>
      </c>
      <c r="E103" s="89">
        <f t="shared" ref="E103:L103" si="17">E96/$C103</f>
        <v>0</v>
      </c>
      <c r="F103" s="86">
        <f t="shared" si="17"/>
        <v>0.5</v>
      </c>
      <c r="G103" s="86">
        <f t="shared" si="17"/>
        <v>0.25</v>
      </c>
      <c r="H103" s="86">
        <f t="shared" si="17"/>
        <v>0.125</v>
      </c>
      <c r="I103" s="86">
        <f t="shared" si="17"/>
        <v>1.25E-3</v>
      </c>
      <c r="J103" s="86">
        <f t="shared" si="17"/>
        <v>1.875</v>
      </c>
      <c r="K103" s="89">
        <f t="shared" si="17"/>
        <v>1</v>
      </c>
      <c r="L103" s="87">
        <f t="shared" si="17"/>
        <v>3.375</v>
      </c>
      <c r="Q103" s="44" t="s">
        <v>104</v>
      </c>
    </row>
    <row r="104" spans="3:17" x14ac:dyDescent="0.2">
      <c r="C104" s="80">
        <v>0.53333333333333333</v>
      </c>
      <c r="D104" s="92">
        <f t="shared" ref="D104:L104" si="18">D97-$C104*D$103</f>
        <v>1</v>
      </c>
      <c r="E104" s="89">
        <f t="shared" si="18"/>
        <v>0</v>
      </c>
      <c r="F104" s="74">
        <f t="shared" si="18"/>
        <v>0</v>
      </c>
      <c r="G104" s="74">
        <f t="shared" si="18"/>
        <v>0</v>
      </c>
      <c r="H104" s="74">
        <f t="shared" si="18"/>
        <v>0</v>
      </c>
      <c r="I104" s="74">
        <f t="shared" si="18"/>
        <v>0</v>
      </c>
      <c r="J104" s="74">
        <f t="shared" si="18"/>
        <v>-1</v>
      </c>
      <c r="K104" s="89">
        <f t="shared" si="18"/>
        <v>0</v>
      </c>
      <c r="L104" s="72">
        <f t="shared" si="18"/>
        <v>0.99999999999999978</v>
      </c>
    </row>
    <row r="105" spans="3:17" x14ac:dyDescent="0.2">
      <c r="C105" s="81">
        <v>-1</v>
      </c>
      <c r="D105" s="93">
        <f>D98-$C105*D$103</f>
        <v>0</v>
      </c>
      <c r="E105" s="90">
        <f t="shared" ref="E105:L105" si="19">E98-$C105*E$103</f>
        <v>1</v>
      </c>
      <c r="F105" s="76">
        <f t="shared" si="19"/>
        <v>0.5</v>
      </c>
      <c r="G105" s="76">
        <f t="shared" si="19"/>
        <v>0.25</v>
      </c>
      <c r="H105" s="76">
        <f t="shared" si="19"/>
        <v>0.125</v>
      </c>
      <c r="I105" s="76">
        <f t="shared" si="19"/>
        <v>1.25E-3</v>
      </c>
      <c r="J105" s="76">
        <f t="shared" si="19"/>
        <v>1.875</v>
      </c>
      <c r="K105" s="90">
        <f t="shared" si="19"/>
        <v>0</v>
      </c>
      <c r="L105" s="77">
        <f t="shared" si="19"/>
        <v>4.375</v>
      </c>
    </row>
    <row r="107" spans="3:17" x14ac:dyDescent="0.2">
      <c r="G107" s="55" t="s">
        <v>38</v>
      </c>
      <c r="K107" s="55" t="s">
        <v>39</v>
      </c>
    </row>
    <row r="108" spans="3:17" x14ac:dyDescent="0.2">
      <c r="D108" s="17" t="s">
        <v>12</v>
      </c>
      <c r="E108" s="18" t="s">
        <v>13</v>
      </c>
      <c r="F108" s="18" t="s">
        <v>14</v>
      </c>
      <c r="G108" s="18" t="s">
        <v>15</v>
      </c>
      <c r="H108" s="18" t="s">
        <v>16</v>
      </c>
      <c r="I108" s="18" t="s">
        <v>17</v>
      </c>
      <c r="J108" s="18" t="s">
        <v>18</v>
      </c>
      <c r="K108" s="18" t="s">
        <v>19</v>
      </c>
      <c r="L108" s="19" t="s">
        <v>20</v>
      </c>
    </row>
    <row r="109" spans="3:17" x14ac:dyDescent="0.2">
      <c r="D109" s="67">
        <v>0</v>
      </c>
      <c r="E109" s="68">
        <v>0</v>
      </c>
      <c r="F109" s="68">
        <v>-1.5</v>
      </c>
      <c r="G109" s="78">
        <v>-2.75</v>
      </c>
      <c r="H109" s="68">
        <v>-0.87500000000000011</v>
      </c>
      <c r="I109" s="68">
        <v>1.125E-2</v>
      </c>
      <c r="J109" s="68">
        <v>6.8750000000000009</v>
      </c>
      <c r="K109" s="68">
        <v>0</v>
      </c>
      <c r="L109" s="69">
        <v>49.375</v>
      </c>
      <c r="O109" s="1" t="s">
        <v>36</v>
      </c>
      <c r="P109" s="1" t="s">
        <v>37</v>
      </c>
    </row>
    <row r="110" spans="3:17" x14ac:dyDescent="0.2">
      <c r="D110" s="82">
        <v>0</v>
      </c>
      <c r="E110" s="80">
        <v>0</v>
      </c>
      <c r="F110" s="80">
        <v>0.5</v>
      </c>
      <c r="G110" s="80">
        <v>0.25</v>
      </c>
      <c r="H110" s="80">
        <v>0.125</v>
      </c>
      <c r="I110" s="80">
        <v>1.25E-3</v>
      </c>
      <c r="J110" s="80">
        <v>1.875</v>
      </c>
      <c r="K110" s="80">
        <v>1</v>
      </c>
      <c r="L110" s="83">
        <v>3.375</v>
      </c>
      <c r="O110">
        <f>IFERROR(IF(L110/G110 &lt; 0, 9999, L110/G110),9999)</f>
        <v>13.5</v>
      </c>
      <c r="P110">
        <f>IF(O110=MIN(O110:O113),1,0)</f>
        <v>1</v>
      </c>
    </row>
    <row r="111" spans="3:17" x14ac:dyDescent="0.2">
      <c r="D111" s="73">
        <v>1</v>
      </c>
      <c r="E111" s="74">
        <v>0</v>
      </c>
      <c r="F111" s="74">
        <v>0</v>
      </c>
      <c r="G111" s="80">
        <v>0</v>
      </c>
      <c r="H111" s="74">
        <v>0</v>
      </c>
      <c r="I111" s="74">
        <v>0</v>
      </c>
      <c r="J111" s="74">
        <v>-1</v>
      </c>
      <c r="K111" s="74">
        <v>0</v>
      </c>
      <c r="L111" s="72">
        <v>0.99999999999999978</v>
      </c>
      <c r="O111">
        <f>IFERROR(IF(L111/G111 &lt; 0, 9999, L111/G111),9999)</f>
        <v>9999</v>
      </c>
      <c r="P111">
        <f>IF(O111=MIN(O110:O113),1,0)</f>
        <v>0</v>
      </c>
    </row>
    <row r="112" spans="3:17" x14ac:dyDescent="0.2">
      <c r="D112" s="75">
        <v>0</v>
      </c>
      <c r="E112" s="76">
        <v>1</v>
      </c>
      <c r="F112" s="76">
        <v>0.5</v>
      </c>
      <c r="G112" s="81">
        <v>0.25</v>
      </c>
      <c r="H112" s="76">
        <v>0.125</v>
      </c>
      <c r="I112" s="76">
        <v>1.25E-3</v>
      </c>
      <c r="J112" s="76">
        <v>1.875</v>
      </c>
      <c r="K112" s="76">
        <v>0</v>
      </c>
      <c r="L112" s="77">
        <v>4.375</v>
      </c>
      <c r="O112">
        <f>IFERROR(IF(L112/G112 &lt; 0, 9999, L112/G112),9999)</f>
        <v>17.5</v>
      </c>
      <c r="P112">
        <f>IF(O112=MIN(O110:O113),1,0)</f>
        <v>0</v>
      </c>
    </row>
    <row r="115" spans="3:17" x14ac:dyDescent="0.2">
      <c r="D115" s="17" t="s">
        <v>12</v>
      </c>
      <c r="E115" s="18" t="s">
        <v>13</v>
      </c>
      <c r="F115" s="18" t="s">
        <v>14</v>
      </c>
      <c r="G115" s="18" t="s">
        <v>15</v>
      </c>
      <c r="H115" s="18" t="s">
        <v>16</v>
      </c>
      <c r="I115" s="18" t="s">
        <v>17</v>
      </c>
      <c r="J115" s="18" t="s">
        <v>18</v>
      </c>
      <c r="K115" s="18" t="s">
        <v>19</v>
      </c>
      <c r="L115" s="19" t="s">
        <v>20</v>
      </c>
    </row>
    <row r="116" spans="3:17" x14ac:dyDescent="0.2">
      <c r="C116" s="78">
        <v>-2.75</v>
      </c>
      <c r="D116" s="67">
        <f t="shared" ref="D116:L116" si="20">D109-$C116*D$117</f>
        <v>0</v>
      </c>
      <c r="E116" s="68">
        <f t="shared" si="20"/>
        <v>0</v>
      </c>
      <c r="F116" s="68">
        <f t="shared" si="20"/>
        <v>4</v>
      </c>
      <c r="G116" s="68">
        <f t="shared" si="20"/>
        <v>0</v>
      </c>
      <c r="H116" s="68">
        <f t="shared" si="20"/>
        <v>0.49999999999999989</v>
      </c>
      <c r="I116" s="68">
        <f t="shared" si="20"/>
        <v>2.5000000000000001E-2</v>
      </c>
      <c r="J116" s="68">
        <f t="shared" si="20"/>
        <v>27.5</v>
      </c>
      <c r="K116" s="68">
        <f t="shared" si="20"/>
        <v>11</v>
      </c>
      <c r="L116" s="69">
        <f t="shared" si="20"/>
        <v>86.5</v>
      </c>
      <c r="Q116" s="1" t="s">
        <v>34</v>
      </c>
    </row>
    <row r="117" spans="3:17" x14ac:dyDescent="0.2">
      <c r="C117" s="80">
        <v>0.25</v>
      </c>
      <c r="D117" s="99">
        <f>D110/$C117</f>
        <v>0</v>
      </c>
      <c r="E117" s="86">
        <f t="shared" ref="E117:L117" si="21">E110/$C117</f>
        <v>0</v>
      </c>
      <c r="F117" s="86">
        <f t="shared" si="21"/>
        <v>2</v>
      </c>
      <c r="G117" s="86">
        <f t="shared" si="21"/>
        <v>1</v>
      </c>
      <c r="H117" s="86">
        <f t="shared" si="21"/>
        <v>0.5</v>
      </c>
      <c r="I117" s="86">
        <f t="shared" si="21"/>
        <v>5.0000000000000001E-3</v>
      </c>
      <c r="J117" s="86">
        <f t="shared" si="21"/>
        <v>7.5</v>
      </c>
      <c r="K117" s="86">
        <f t="shared" si="21"/>
        <v>4</v>
      </c>
      <c r="L117" s="87">
        <f t="shared" si="21"/>
        <v>13.5</v>
      </c>
      <c r="Q117" s="44" t="s">
        <v>105</v>
      </c>
    </row>
    <row r="118" spans="3:17" x14ac:dyDescent="0.2">
      <c r="C118" s="80">
        <v>0</v>
      </c>
      <c r="D118" s="73">
        <f t="shared" ref="D118:L118" si="22">D111-$C118*D$117</f>
        <v>1</v>
      </c>
      <c r="E118" s="74">
        <f t="shared" si="22"/>
        <v>0</v>
      </c>
      <c r="F118" s="74">
        <f t="shared" si="22"/>
        <v>0</v>
      </c>
      <c r="G118" s="74">
        <f t="shared" si="22"/>
        <v>0</v>
      </c>
      <c r="H118" s="74">
        <f t="shared" si="22"/>
        <v>0</v>
      </c>
      <c r="I118" s="74">
        <f t="shared" si="22"/>
        <v>0</v>
      </c>
      <c r="J118" s="74">
        <f t="shared" si="22"/>
        <v>-1</v>
      </c>
      <c r="K118" s="74">
        <f t="shared" si="22"/>
        <v>0</v>
      </c>
      <c r="L118" s="72">
        <f t="shared" si="22"/>
        <v>0.99999999999999978</v>
      </c>
    </row>
    <row r="119" spans="3:17" x14ac:dyDescent="0.2">
      <c r="C119" s="81">
        <v>0.25</v>
      </c>
      <c r="D119" s="75">
        <f>D112-$C119*D$117</f>
        <v>0</v>
      </c>
      <c r="E119" s="76">
        <f t="shared" ref="E119:L119" si="23">E112-$C119*E$117</f>
        <v>1</v>
      </c>
      <c r="F119" s="76">
        <f t="shared" si="23"/>
        <v>0</v>
      </c>
      <c r="G119" s="76">
        <f t="shared" si="23"/>
        <v>0</v>
      </c>
      <c r="H119" s="76">
        <f t="shared" si="23"/>
        <v>0</v>
      </c>
      <c r="I119" s="76">
        <f t="shared" si="23"/>
        <v>0</v>
      </c>
      <c r="J119" s="76">
        <f t="shared" si="23"/>
        <v>0</v>
      </c>
      <c r="K119" s="76">
        <f t="shared" si="23"/>
        <v>-1</v>
      </c>
      <c r="L119" s="77">
        <f t="shared" si="23"/>
        <v>1</v>
      </c>
    </row>
    <row r="122" spans="3:17" x14ac:dyDescent="0.2">
      <c r="D122" s="1" t="s">
        <v>49</v>
      </c>
    </row>
    <row r="123" spans="3:17" x14ac:dyDescent="0.2">
      <c r="D123" t="s">
        <v>106</v>
      </c>
    </row>
    <row r="124" spans="3:17" x14ac:dyDescent="0.2">
      <c r="D124" t="s">
        <v>107</v>
      </c>
    </row>
    <row r="125" spans="3:17" x14ac:dyDescent="0.2">
      <c r="D125" t="s">
        <v>108</v>
      </c>
    </row>
    <row r="126" spans="3:17" x14ac:dyDescent="0.2">
      <c r="D126" t="s">
        <v>53</v>
      </c>
    </row>
    <row r="127" spans="3:17" x14ac:dyDescent="0.2">
      <c r="D127" t="s">
        <v>110</v>
      </c>
    </row>
    <row r="128" spans="3:17" x14ac:dyDescent="0.2">
      <c r="D128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9A47-522E-4E4E-A829-C3C12D32A53A}">
  <dimension ref="A2:Q117"/>
  <sheetViews>
    <sheetView showGridLines="0" workbookViewId="0">
      <selection activeCell="B70" sqref="B70"/>
    </sheetView>
  </sheetViews>
  <sheetFormatPr baseColWidth="10" defaultRowHeight="16" x14ac:dyDescent="0.2"/>
  <cols>
    <col min="1" max="1" width="35.33203125" bestFit="1" customWidth="1"/>
    <col min="18" max="18" width="13.83203125" bestFit="1" customWidth="1"/>
  </cols>
  <sheetData>
    <row r="2" spans="1:16" x14ac:dyDescent="0.2">
      <c r="A2" s="1" t="s">
        <v>87</v>
      </c>
      <c r="D2" s="17" t="s">
        <v>113</v>
      </c>
      <c r="E2" s="18" t="s">
        <v>114</v>
      </c>
      <c r="F2" s="18" t="s">
        <v>115</v>
      </c>
      <c r="G2" s="18" t="s">
        <v>116</v>
      </c>
      <c r="H2" s="18" t="s">
        <v>16</v>
      </c>
      <c r="I2" s="18" t="s">
        <v>17</v>
      </c>
      <c r="J2" s="18" t="s">
        <v>18</v>
      </c>
      <c r="K2" s="18" t="s">
        <v>19</v>
      </c>
      <c r="L2" s="19" t="s">
        <v>20</v>
      </c>
    </row>
    <row r="3" spans="1:16" s="1" customFormat="1" x14ac:dyDescent="0.2">
      <c r="A3" s="1" t="s">
        <v>111</v>
      </c>
      <c r="D3" s="3">
        <v>0</v>
      </c>
      <c r="E3" s="4">
        <v>0</v>
      </c>
      <c r="F3" s="4">
        <v>-1</v>
      </c>
      <c r="G3" s="4">
        <v>-1</v>
      </c>
      <c r="H3" s="4">
        <v>0</v>
      </c>
      <c r="I3" s="4">
        <v>0</v>
      </c>
      <c r="J3" s="4">
        <v>0</v>
      </c>
      <c r="K3" s="4">
        <v>0</v>
      </c>
      <c r="L3" s="5">
        <v>0</v>
      </c>
      <c r="M3" s="85"/>
      <c r="N3" s="85"/>
      <c r="O3" s="85"/>
      <c r="P3" s="85"/>
    </row>
    <row r="4" spans="1:16" x14ac:dyDescent="0.2">
      <c r="A4" s="100" t="s">
        <v>112</v>
      </c>
      <c r="D4" s="10">
        <v>-1</v>
      </c>
      <c r="E4" s="11">
        <v>-1</v>
      </c>
      <c r="F4" s="11">
        <v>1</v>
      </c>
      <c r="G4" s="30">
        <v>1</v>
      </c>
      <c r="H4" s="30">
        <v>0</v>
      </c>
      <c r="I4" s="30">
        <v>0</v>
      </c>
      <c r="J4" s="30">
        <v>0</v>
      </c>
      <c r="K4" s="30">
        <v>0</v>
      </c>
      <c r="L4" s="9">
        <v>0</v>
      </c>
      <c r="M4" s="85"/>
      <c r="N4" s="85"/>
      <c r="O4" s="85"/>
      <c r="P4" s="85"/>
    </row>
    <row r="5" spans="1:16" x14ac:dyDescent="0.2">
      <c r="A5" t="s">
        <v>118</v>
      </c>
      <c r="D5" s="10">
        <v>1</v>
      </c>
      <c r="E5" s="11">
        <v>0</v>
      </c>
      <c r="F5" s="11">
        <v>-1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9">
        <v>0</v>
      </c>
      <c r="M5" s="85"/>
      <c r="N5" s="85"/>
      <c r="O5" s="85"/>
      <c r="P5" s="85"/>
    </row>
    <row r="6" spans="1:16" x14ac:dyDescent="0.2">
      <c r="A6" t="s">
        <v>117</v>
      </c>
      <c r="D6" s="10">
        <v>0</v>
      </c>
      <c r="E6" s="11">
        <v>1</v>
      </c>
      <c r="F6" s="11">
        <v>0</v>
      </c>
      <c r="G6" s="30">
        <v>-1</v>
      </c>
      <c r="H6" s="30">
        <v>0</v>
      </c>
      <c r="I6" s="30">
        <v>0</v>
      </c>
      <c r="J6" s="30">
        <v>0</v>
      </c>
      <c r="K6" s="30">
        <v>0</v>
      </c>
      <c r="L6" s="9">
        <v>0</v>
      </c>
      <c r="M6" s="85"/>
      <c r="N6" s="85"/>
      <c r="O6" s="85"/>
      <c r="P6" s="85"/>
    </row>
    <row r="7" spans="1:16" x14ac:dyDescent="0.2">
      <c r="A7" t="s">
        <v>119</v>
      </c>
      <c r="D7" s="10">
        <v>1</v>
      </c>
      <c r="E7" s="11">
        <v>0</v>
      </c>
      <c r="F7" s="11">
        <v>0</v>
      </c>
      <c r="G7" s="30">
        <v>0</v>
      </c>
      <c r="H7" s="30">
        <v>1</v>
      </c>
      <c r="I7" s="30">
        <v>0</v>
      </c>
      <c r="J7" s="30">
        <v>0</v>
      </c>
      <c r="K7" s="30">
        <v>0</v>
      </c>
      <c r="L7" s="9">
        <v>50</v>
      </c>
      <c r="M7" s="85"/>
      <c r="N7" s="85"/>
      <c r="O7" s="85"/>
      <c r="P7" s="85"/>
    </row>
    <row r="8" spans="1:16" x14ac:dyDescent="0.2">
      <c r="A8" t="s">
        <v>120</v>
      </c>
      <c r="D8" s="10">
        <v>0</v>
      </c>
      <c r="E8" s="11">
        <v>1</v>
      </c>
      <c r="F8" s="11">
        <v>0</v>
      </c>
      <c r="G8" s="30">
        <v>0</v>
      </c>
      <c r="H8" s="30">
        <v>0</v>
      </c>
      <c r="I8" s="30">
        <v>1</v>
      </c>
      <c r="J8" s="30">
        <v>0</v>
      </c>
      <c r="K8" s="30">
        <v>0</v>
      </c>
      <c r="L8" s="9">
        <v>60</v>
      </c>
      <c r="M8" s="85"/>
      <c r="N8" s="85"/>
      <c r="O8" s="85"/>
      <c r="P8" s="85"/>
    </row>
    <row r="9" spans="1:16" x14ac:dyDescent="0.2">
      <c r="A9" t="s">
        <v>121</v>
      </c>
      <c r="D9" s="10">
        <v>0</v>
      </c>
      <c r="E9" s="11">
        <v>0</v>
      </c>
      <c r="F9" s="11">
        <v>1</v>
      </c>
      <c r="G9" s="30">
        <v>0</v>
      </c>
      <c r="H9" s="30">
        <v>0</v>
      </c>
      <c r="I9" s="30">
        <v>0</v>
      </c>
      <c r="J9" s="30">
        <v>1</v>
      </c>
      <c r="K9" s="30">
        <v>0</v>
      </c>
      <c r="L9" s="9">
        <v>50</v>
      </c>
      <c r="M9" s="85"/>
      <c r="N9" s="85"/>
      <c r="O9" s="85"/>
      <c r="P9" s="85"/>
    </row>
    <row r="10" spans="1:16" x14ac:dyDescent="0.2">
      <c r="A10" t="s">
        <v>122</v>
      </c>
      <c r="D10" s="13">
        <v>0</v>
      </c>
      <c r="E10" s="14">
        <v>0</v>
      </c>
      <c r="F10" s="14">
        <v>0</v>
      </c>
      <c r="G10" s="14">
        <v>1</v>
      </c>
      <c r="H10" s="14">
        <v>0</v>
      </c>
      <c r="I10" s="14">
        <v>0</v>
      </c>
      <c r="J10" s="14">
        <v>0</v>
      </c>
      <c r="K10" s="14">
        <v>1</v>
      </c>
      <c r="L10" s="16">
        <v>70</v>
      </c>
      <c r="M10" s="85"/>
      <c r="N10" s="85"/>
      <c r="O10" s="85"/>
      <c r="P10" s="85"/>
    </row>
    <row r="13" spans="1:16" x14ac:dyDescent="0.2">
      <c r="D13" s="17" t="s">
        <v>113</v>
      </c>
      <c r="E13" s="18" t="s">
        <v>114</v>
      </c>
      <c r="F13" s="18" t="s">
        <v>115</v>
      </c>
      <c r="G13" s="18" t="s">
        <v>116</v>
      </c>
      <c r="H13" s="18" t="s">
        <v>16</v>
      </c>
      <c r="I13" s="18" t="s">
        <v>17</v>
      </c>
      <c r="J13" s="18" t="s">
        <v>18</v>
      </c>
      <c r="K13" s="18" t="s">
        <v>19</v>
      </c>
      <c r="L13" s="19" t="s">
        <v>20</v>
      </c>
      <c r="O13" s="1" t="s">
        <v>34</v>
      </c>
    </row>
    <row r="14" spans="1:16" x14ac:dyDescent="0.2">
      <c r="D14" s="114">
        <v>0</v>
      </c>
      <c r="E14" s="108">
        <v>0</v>
      </c>
      <c r="F14" s="108">
        <v>-1</v>
      </c>
      <c r="G14" s="108">
        <v>-1</v>
      </c>
      <c r="H14" s="108">
        <v>0</v>
      </c>
      <c r="I14" s="108">
        <v>0</v>
      </c>
      <c r="J14" s="108">
        <v>0</v>
      </c>
      <c r="K14" s="108">
        <v>0</v>
      </c>
      <c r="L14" s="115">
        <v>0</v>
      </c>
      <c r="O14" s="103" t="s">
        <v>123</v>
      </c>
      <c r="P14" s="103"/>
    </row>
    <row r="15" spans="1:16" x14ac:dyDescent="0.2">
      <c r="D15" s="117">
        <v>1</v>
      </c>
      <c r="E15" s="118">
        <v>1</v>
      </c>
      <c r="F15" s="118">
        <v>-1</v>
      </c>
      <c r="G15" s="74">
        <v>-1</v>
      </c>
      <c r="H15" s="110">
        <v>0</v>
      </c>
      <c r="I15" s="110">
        <v>0</v>
      </c>
      <c r="J15" s="110">
        <v>0</v>
      </c>
      <c r="K15" s="110">
        <v>0</v>
      </c>
      <c r="L15" s="119">
        <v>0</v>
      </c>
    </row>
    <row r="16" spans="1:16" x14ac:dyDescent="0.2">
      <c r="D16" s="117">
        <v>-1</v>
      </c>
      <c r="E16" s="118">
        <v>0</v>
      </c>
      <c r="F16" s="118">
        <v>1</v>
      </c>
      <c r="G16" s="74">
        <v>0</v>
      </c>
      <c r="H16" s="110">
        <v>0</v>
      </c>
      <c r="I16" s="110">
        <v>0</v>
      </c>
      <c r="J16" s="110">
        <v>0</v>
      </c>
      <c r="K16" s="110">
        <v>0</v>
      </c>
      <c r="L16" s="119">
        <v>0</v>
      </c>
    </row>
    <row r="17" spans="4:14" x14ac:dyDescent="0.2">
      <c r="D17" s="117">
        <v>0</v>
      </c>
      <c r="E17" s="118">
        <v>-1</v>
      </c>
      <c r="F17" s="118">
        <v>0</v>
      </c>
      <c r="G17" s="74">
        <v>1</v>
      </c>
      <c r="H17" s="110">
        <v>0</v>
      </c>
      <c r="I17" s="110">
        <v>0</v>
      </c>
      <c r="J17" s="110">
        <v>0</v>
      </c>
      <c r="K17" s="110">
        <v>0</v>
      </c>
      <c r="L17" s="119">
        <v>0</v>
      </c>
    </row>
    <row r="18" spans="4:14" x14ac:dyDescent="0.2">
      <c r="D18" s="117">
        <v>1</v>
      </c>
      <c r="E18" s="118">
        <v>0</v>
      </c>
      <c r="F18" s="118">
        <v>0</v>
      </c>
      <c r="G18" s="74">
        <v>0</v>
      </c>
      <c r="H18" s="110">
        <v>1</v>
      </c>
      <c r="I18" s="110">
        <v>0</v>
      </c>
      <c r="J18" s="110">
        <v>0</v>
      </c>
      <c r="K18" s="110">
        <v>0</v>
      </c>
      <c r="L18" s="119">
        <v>50</v>
      </c>
    </row>
    <row r="19" spans="4:14" x14ac:dyDescent="0.2">
      <c r="D19" s="117">
        <v>0</v>
      </c>
      <c r="E19" s="118">
        <v>1</v>
      </c>
      <c r="F19" s="118">
        <v>0</v>
      </c>
      <c r="G19" s="74">
        <v>0</v>
      </c>
      <c r="H19" s="110">
        <v>0</v>
      </c>
      <c r="I19" s="110">
        <v>1</v>
      </c>
      <c r="J19" s="110">
        <v>0</v>
      </c>
      <c r="K19" s="110">
        <v>0</v>
      </c>
      <c r="L19" s="119">
        <v>60</v>
      </c>
    </row>
    <row r="20" spans="4:14" x14ac:dyDescent="0.2">
      <c r="D20" s="117">
        <v>0</v>
      </c>
      <c r="E20" s="118">
        <v>0</v>
      </c>
      <c r="F20" s="118">
        <v>1</v>
      </c>
      <c r="G20" s="74">
        <v>0</v>
      </c>
      <c r="H20" s="110">
        <v>0</v>
      </c>
      <c r="I20" s="110">
        <v>0</v>
      </c>
      <c r="J20" s="110">
        <v>1</v>
      </c>
      <c r="K20" s="110">
        <v>0</v>
      </c>
      <c r="L20" s="119">
        <v>50</v>
      </c>
    </row>
    <row r="21" spans="4:14" x14ac:dyDescent="0.2">
      <c r="D21" s="120">
        <v>0</v>
      </c>
      <c r="E21" s="121">
        <v>0</v>
      </c>
      <c r="F21" s="121">
        <v>0</v>
      </c>
      <c r="G21" s="121">
        <v>1</v>
      </c>
      <c r="H21" s="111">
        <v>0</v>
      </c>
      <c r="I21" s="111">
        <v>0</v>
      </c>
      <c r="J21" s="111">
        <v>0</v>
      </c>
      <c r="K21" s="111">
        <v>1</v>
      </c>
      <c r="L21" s="122">
        <v>70</v>
      </c>
    </row>
    <row r="23" spans="4:14" x14ac:dyDescent="0.2">
      <c r="D23" s="1"/>
      <c r="F23" s="55" t="s">
        <v>38</v>
      </c>
    </row>
    <row r="24" spans="4:14" x14ac:dyDescent="0.2">
      <c r="D24" s="17" t="s">
        <v>113</v>
      </c>
      <c r="E24" s="18" t="s">
        <v>114</v>
      </c>
      <c r="F24" s="18" t="s">
        <v>115</v>
      </c>
      <c r="G24" s="18" t="s">
        <v>116</v>
      </c>
      <c r="H24" s="18" t="s">
        <v>16</v>
      </c>
      <c r="I24" s="18" t="s">
        <v>17</v>
      </c>
      <c r="J24" s="18" t="s">
        <v>18</v>
      </c>
      <c r="K24" s="18" t="s">
        <v>19</v>
      </c>
      <c r="L24" s="19" t="s">
        <v>20</v>
      </c>
    </row>
    <row r="25" spans="4:14" x14ac:dyDescent="0.2">
      <c r="D25" s="114">
        <v>0</v>
      </c>
      <c r="E25" s="108">
        <v>0</v>
      </c>
      <c r="F25" s="78">
        <v>-1</v>
      </c>
      <c r="G25" s="108">
        <v>-1</v>
      </c>
      <c r="H25" s="108">
        <v>0</v>
      </c>
      <c r="I25" s="108">
        <v>0</v>
      </c>
      <c r="J25" s="108">
        <v>0</v>
      </c>
      <c r="K25" s="108">
        <v>0</v>
      </c>
      <c r="L25" s="115">
        <v>0</v>
      </c>
      <c r="M25" s="1"/>
      <c r="N25" s="1"/>
    </row>
    <row r="26" spans="4:14" x14ac:dyDescent="0.2">
      <c r="D26" s="10">
        <v>1</v>
      </c>
      <c r="E26" s="11">
        <v>1</v>
      </c>
      <c r="F26" s="35">
        <v>-1</v>
      </c>
      <c r="G26" s="30">
        <v>-1</v>
      </c>
      <c r="H26" s="30">
        <v>0</v>
      </c>
      <c r="I26" s="30">
        <v>0</v>
      </c>
      <c r="J26" s="30">
        <v>0</v>
      </c>
      <c r="K26" s="30">
        <v>0</v>
      </c>
      <c r="L26" s="9">
        <v>0</v>
      </c>
    </row>
    <row r="27" spans="4:14" x14ac:dyDescent="0.2">
      <c r="D27" s="53">
        <v>-1</v>
      </c>
      <c r="E27" s="35">
        <v>0</v>
      </c>
      <c r="F27" s="35">
        <v>1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54">
        <v>0</v>
      </c>
    </row>
    <row r="28" spans="4:14" x14ac:dyDescent="0.2">
      <c r="D28" s="10">
        <v>0</v>
      </c>
      <c r="E28" s="11">
        <v>-1</v>
      </c>
      <c r="F28" s="35">
        <v>0</v>
      </c>
      <c r="G28" s="30">
        <v>1</v>
      </c>
      <c r="H28" s="30">
        <v>0</v>
      </c>
      <c r="I28" s="30">
        <v>0</v>
      </c>
      <c r="J28" s="30">
        <v>0</v>
      </c>
      <c r="K28" s="30">
        <v>0</v>
      </c>
      <c r="L28" s="9">
        <v>0</v>
      </c>
    </row>
    <row r="29" spans="4:14" x14ac:dyDescent="0.2">
      <c r="D29" s="10">
        <v>1</v>
      </c>
      <c r="E29" s="11">
        <v>0</v>
      </c>
      <c r="F29" s="35">
        <v>0</v>
      </c>
      <c r="G29" s="30">
        <v>0</v>
      </c>
      <c r="H29" s="30">
        <v>1</v>
      </c>
      <c r="I29" s="30">
        <v>0</v>
      </c>
      <c r="J29" s="30">
        <v>0</v>
      </c>
      <c r="K29" s="30">
        <v>0</v>
      </c>
      <c r="L29" s="9">
        <v>50</v>
      </c>
    </row>
    <row r="30" spans="4:14" x14ac:dyDescent="0.2">
      <c r="D30" s="10">
        <v>0</v>
      </c>
      <c r="E30" s="11">
        <v>1</v>
      </c>
      <c r="F30" s="35">
        <v>0</v>
      </c>
      <c r="G30" s="30">
        <v>0</v>
      </c>
      <c r="H30" s="30">
        <v>0</v>
      </c>
      <c r="I30" s="30">
        <v>1</v>
      </c>
      <c r="J30" s="30">
        <v>0</v>
      </c>
      <c r="K30" s="30">
        <v>0</v>
      </c>
      <c r="L30" s="9">
        <v>60</v>
      </c>
    </row>
    <row r="31" spans="4:14" x14ac:dyDescent="0.2">
      <c r="D31" s="10">
        <v>0</v>
      </c>
      <c r="E31" s="11">
        <v>0</v>
      </c>
      <c r="F31" s="35">
        <v>1</v>
      </c>
      <c r="G31" s="30">
        <v>0</v>
      </c>
      <c r="H31" s="30">
        <v>0</v>
      </c>
      <c r="I31" s="30">
        <v>0</v>
      </c>
      <c r="J31" s="30">
        <v>1</v>
      </c>
      <c r="K31" s="30">
        <v>0</v>
      </c>
      <c r="L31" s="9">
        <v>50</v>
      </c>
    </row>
    <row r="32" spans="4:14" x14ac:dyDescent="0.2">
      <c r="D32" s="13">
        <v>0</v>
      </c>
      <c r="E32" s="14">
        <v>0</v>
      </c>
      <c r="F32" s="36">
        <v>0</v>
      </c>
      <c r="G32" s="14">
        <v>1</v>
      </c>
      <c r="H32" s="32">
        <v>0</v>
      </c>
      <c r="I32" s="32">
        <v>0</v>
      </c>
      <c r="J32" s="32">
        <v>0</v>
      </c>
      <c r="K32" s="32">
        <v>1</v>
      </c>
      <c r="L32" s="16">
        <v>70</v>
      </c>
    </row>
    <row r="35" spans="3:17" x14ac:dyDescent="0.2">
      <c r="D35" s="17" t="s">
        <v>113</v>
      </c>
      <c r="E35" s="18" t="s">
        <v>114</v>
      </c>
      <c r="F35" s="18" t="s">
        <v>115</v>
      </c>
      <c r="G35" s="18" t="s">
        <v>116</v>
      </c>
      <c r="H35" s="18" t="s">
        <v>16</v>
      </c>
      <c r="I35" s="18" t="s">
        <v>17</v>
      </c>
      <c r="J35" s="18" t="s">
        <v>18</v>
      </c>
      <c r="K35" s="18" t="s">
        <v>19</v>
      </c>
      <c r="L35" s="19" t="s">
        <v>20</v>
      </c>
      <c r="O35" s="1" t="s">
        <v>34</v>
      </c>
    </row>
    <row r="36" spans="3:17" x14ac:dyDescent="0.2">
      <c r="C36" s="104">
        <v>-1</v>
      </c>
      <c r="D36" s="107">
        <f t="shared" ref="D36:L36" si="0">D25-$C36*D$38</f>
        <v>-1</v>
      </c>
      <c r="E36" s="105">
        <f t="shared" si="0"/>
        <v>0</v>
      </c>
      <c r="F36" s="105">
        <f t="shared" si="0"/>
        <v>0</v>
      </c>
      <c r="G36" s="105">
        <f t="shared" si="0"/>
        <v>-1</v>
      </c>
      <c r="H36" s="105">
        <f t="shared" si="0"/>
        <v>0</v>
      </c>
      <c r="I36" s="105">
        <f t="shared" si="0"/>
        <v>0</v>
      </c>
      <c r="J36" s="105">
        <f t="shared" si="0"/>
        <v>0</v>
      </c>
      <c r="K36" s="105">
        <f t="shared" si="0"/>
        <v>0</v>
      </c>
      <c r="L36" s="109">
        <f t="shared" si="0"/>
        <v>0</v>
      </c>
      <c r="O36" s="103" t="s">
        <v>124</v>
      </c>
      <c r="P36" s="103"/>
      <c r="Q36" s="103"/>
    </row>
    <row r="37" spans="3:17" x14ac:dyDescent="0.2">
      <c r="C37" s="35">
        <v>-1</v>
      </c>
      <c r="D37" s="49">
        <f t="shared" ref="D37:L37" si="1">D26-$C37*D$38</f>
        <v>0</v>
      </c>
      <c r="E37" s="30">
        <f t="shared" si="1"/>
        <v>1</v>
      </c>
      <c r="F37" s="101">
        <f t="shared" si="1"/>
        <v>0</v>
      </c>
      <c r="G37" s="30">
        <f t="shared" si="1"/>
        <v>-1</v>
      </c>
      <c r="H37" s="101">
        <f t="shared" si="1"/>
        <v>0</v>
      </c>
      <c r="I37" s="101">
        <f t="shared" si="1"/>
        <v>0</v>
      </c>
      <c r="J37" s="101">
        <f t="shared" si="1"/>
        <v>0</v>
      </c>
      <c r="K37" s="101">
        <f t="shared" si="1"/>
        <v>0</v>
      </c>
      <c r="L37" s="48">
        <f t="shared" si="1"/>
        <v>0</v>
      </c>
    </row>
    <row r="38" spans="3:17" x14ac:dyDescent="0.2">
      <c r="C38" s="35">
        <v>1</v>
      </c>
      <c r="D38" s="58">
        <f t="shared" ref="D38:L38" si="2">D27/$C38</f>
        <v>-1</v>
      </c>
      <c r="E38" s="20">
        <f t="shared" si="2"/>
        <v>0</v>
      </c>
      <c r="F38" s="101">
        <f t="shared" si="2"/>
        <v>1</v>
      </c>
      <c r="G38" s="20">
        <f t="shared" si="2"/>
        <v>0</v>
      </c>
      <c r="H38" s="101">
        <f t="shared" si="2"/>
        <v>0</v>
      </c>
      <c r="I38" s="101">
        <f t="shared" si="2"/>
        <v>0</v>
      </c>
      <c r="J38" s="101">
        <f t="shared" si="2"/>
        <v>0</v>
      </c>
      <c r="K38" s="101">
        <f t="shared" si="2"/>
        <v>0</v>
      </c>
      <c r="L38" s="59">
        <f t="shared" si="2"/>
        <v>0</v>
      </c>
    </row>
    <row r="39" spans="3:17" x14ac:dyDescent="0.2">
      <c r="C39" s="35">
        <v>0</v>
      </c>
      <c r="D39" s="49">
        <f t="shared" ref="D39:L39" si="3">D28-$C39*D$38</f>
        <v>0</v>
      </c>
      <c r="E39" s="30">
        <f t="shared" si="3"/>
        <v>-1</v>
      </c>
      <c r="F39" s="101">
        <f t="shared" si="3"/>
        <v>0</v>
      </c>
      <c r="G39" s="30">
        <f t="shared" si="3"/>
        <v>1</v>
      </c>
      <c r="H39" s="101">
        <f t="shared" si="3"/>
        <v>0</v>
      </c>
      <c r="I39" s="101">
        <f t="shared" si="3"/>
        <v>0</v>
      </c>
      <c r="J39" s="101">
        <f t="shared" si="3"/>
        <v>0</v>
      </c>
      <c r="K39" s="101">
        <f t="shared" si="3"/>
        <v>0</v>
      </c>
      <c r="L39" s="48">
        <f t="shared" si="3"/>
        <v>0</v>
      </c>
    </row>
    <row r="40" spans="3:17" x14ac:dyDescent="0.2">
      <c r="C40" s="35">
        <v>0</v>
      </c>
      <c r="D40" s="49">
        <f t="shared" ref="D40:L40" si="4">D29-$C40*D$38</f>
        <v>1</v>
      </c>
      <c r="E40" s="30">
        <f t="shared" si="4"/>
        <v>0</v>
      </c>
      <c r="F40" s="101">
        <f t="shared" si="4"/>
        <v>0</v>
      </c>
      <c r="G40" s="30">
        <f t="shared" si="4"/>
        <v>0</v>
      </c>
      <c r="H40" s="101">
        <f t="shared" si="4"/>
        <v>1</v>
      </c>
      <c r="I40" s="101">
        <f t="shared" si="4"/>
        <v>0</v>
      </c>
      <c r="J40" s="101">
        <f t="shared" si="4"/>
        <v>0</v>
      </c>
      <c r="K40" s="101">
        <f t="shared" si="4"/>
        <v>0</v>
      </c>
      <c r="L40" s="48">
        <f t="shared" si="4"/>
        <v>50</v>
      </c>
    </row>
    <row r="41" spans="3:17" x14ac:dyDescent="0.2">
      <c r="C41" s="35">
        <v>0</v>
      </c>
      <c r="D41" s="49">
        <f t="shared" ref="D41:L41" si="5">D30-$C41*D$38</f>
        <v>0</v>
      </c>
      <c r="E41" s="30">
        <f t="shared" si="5"/>
        <v>1</v>
      </c>
      <c r="F41" s="101">
        <f t="shared" si="5"/>
        <v>0</v>
      </c>
      <c r="G41" s="30">
        <f t="shared" si="5"/>
        <v>0</v>
      </c>
      <c r="H41" s="101">
        <f t="shared" si="5"/>
        <v>0</v>
      </c>
      <c r="I41" s="101">
        <f t="shared" si="5"/>
        <v>1</v>
      </c>
      <c r="J41" s="101">
        <f t="shared" si="5"/>
        <v>0</v>
      </c>
      <c r="K41" s="101">
        <f t="shared" si="5"/>
        <v>0</v>
      </c>
      <c r="L41" s="48">
        <f t="shared" si="5"/>
        <v>60</v>
      </c>
    </row>
    <row r="42" spans="3:17" x14ac:dyDescent="0.2">
      <c r="C42" s="35">
        <v>1</v>
      </c>
      <c r="D42" s="49">
        <f t="shared" ref="D42:L42" si="6">D31-$C42*D$38</f>
        <v>1</v>
      </c>
      <c r="E42" s="30">
        <f t="shared" si="6"/>
        <v>0</v>
      </c>
      <c r="F42" s="101">
        <f t="shared" si="6"/>
        <v>0</v>
      </c>
      <c r="G42" s="30">
        <f t="shared" si="6"/>
        <v>0</v>
      </c>
      <c r="H42" s="101">
        <f t="shared" si="6"/>
        <v>0</v>
      </c>
      <c r="I42" s="101">
        <f t="shared" si="6"/>
        <v>0</v>
      </c>
      <c r="J42" s="101">
        <f t="shared" si="6"/>
        <v>1</v>
      </c>
      <c r="K42" s="101">
        <f t="shared" si="6"/>
        <v>0</v>
      </c>
      <c r="L42" s="48">
        <f t="shared" si="6"/>
        <v>50</v>
      </c>
    </row>
    <row r="43" spans="3:17" x14ac:dyDescent="0.2">
      <c r="C43" s="36">
        <v>0</v>
      </c>
      <c r="D43" s="50">
        <f t="shared" ref="D43:L43" si="7">D32-$C43*D$38</f>
        <v>0</v>
      </c>
      <c r="E43" s="32">
        <f t="shared" si="7"/>
        <v>0</v>
      </c>
      <c r="F43" s="102">
        <f t="shared" si="7"/>
        <v>0</v>
      </c>
      <c r="G43" s="32">
        <f t="shared" si="7"/>
        <v>1</v>
      </c>
      <c r="H43" s="102">
        <f t="shared" si="7"/>
        <v>0</v>
      </c>
      <c r="I43" s="102">
        <f t="shared" si="7"/>
        <v>0</v>
      </c>
      <c r="J43" s="102">
        <f t="shared" si="7"/>
        <v>0</v>
      </c>
      <c r="K43" s="102">
        <f t="shared" si="7"/>
        <v>1</v>
      </c>
      <c r="L43" s="51">
        <f t="shared" si="7"/>
        <v>70</v>
      </c>
    </row>
    <row r="45" spans="3:17" x14ac:dyDescent="0.2">
      <c r="D45" s="55" t="s">
        <v>38</v>
      </c>
      <c r="J45" s="55" t="s">
        <v>39</v>
      </c>
    </row>
    <row r="46" spans="3:17" x14ac:dyDescent="0.2">
      <c r="D46" s="17" t="s">
        <v>113</v>
      </c>
      <c r="E46" s="18" t="s">
        <v>114</v>
      </c>
      <c r="F46" s="18" t="s">
        <v>115</v>
      </c>
      <c r="G46" s="18" t="s">
        <v>116</v>
      </c>
      <c r="H46" s="18" t="s">
        <v>16</v>
      </c>
      <c r="I46" s="18" t="s">
        <v>17</v>
      </c>
      <c r="J46" s="18" t="s">
        <v>18</v>
      </c>
      <c r="K46" s="18" t="s">
        <v>19</v>
      </c>
      <c r="L46" s="19" t="s">
        <v>20</v>
      </c>
    </row>
    <row r="47" spans="3:17" x14ac:dyDescent="0.2">
      <c r="D47" s="123">
        <v>-1</v>
      </c>
      <c r="E47" s="68">
        <v>0</v>
      </c>
      <c r="F47" s="68">
        <v>0</v>
      </c>
      <c r="G47" s="68">
        <v>-1</v>
      </c>
      <c r="H47" s="68">
        <v>0</v>
      </c>
      <c r="I47" s="68">
        <v>0</v>
      </c>
      <c r="J47" s="68">
        <v>0</v>
      </c>
      <c r="K47" s="68">
        <v>0</v>
      </c>
      <c r="L47" s="69">
        <v>0</v>
      </c>
      <c r="M47" s="1"/>
      <c r="N47" s="1"/>
    </row>
    <row r="48" spans="3:17" x14ac:dyDescent="0.2">
      <c r="D48" s="53">
        <v>0</v>
      </c>
      <c r="E48" s="30">
        <v>1</v>
      </c>
      <c r="F48" s="30">
        <v>0</v>
      </c>
      <c r="G48" s="30">
        <v>-1</v>
      </c>
      <c r="H48" s="30">
        <v>0</v>
      </c>
      <c r="I48" s="30">
        <v>0</v>
      </c>
      <c r="J48" s="30">
        <v>0</v>
      </c>
      <c r="K48" s="30">
        <v>0</v>
      </c>
      <c r="L48" s="48">
        <v>0</v>
      </c>
    </row>
    <row r="49" spans="3:17" x14ac:dyDescent="0.2">
      <c r="D49" s="53">
        <v>-1</v>
      </c>
      <c r="E49" s="30">
        <v>0</v>
      </c>
      <c r="F49" s="30">
        <v>1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48">
        <v>0</v>
      </c>
    </row>
    <row r="50" spans="3:17" x14ac:dyDescent="0.2">
      <c r="D50" s="53">
        <v>0</v>
      </c>
      <c r="E50" s="30">
        <v>-1</v>
      </c>
      <c r="F50" s="30">
        <v>0</v>
      </c>
      <c r="G50" s="30">
        <v>1</v>
      </c>
      <c r="H50" s="30">
        <v>0</v>
      </c>
      <c r="I50" s="30">
        <v>0</v>
      </c>
      <c r="J50" s="30">
        <v>0</v>
      </c>
      <c r="K50" s="30">
        <v>0</v>
      </c>
      <c r="L50" s="48">
        <v>0</v>
      </c>
    </row>
    <row r="51" spans="3:17" x14ac:dyDescent="0.2">
      <c r="D51" s="53">
        <v>1</v>
      </c>
      <c r="E51" s="30">
        <v>0</v>
      </c>
      <c r="F51" s="30">
        <v>0</v>
      </c>
      <c r="G51" s="30">
        <v>0</v>
      </c>
      <c r="H51" s="30">
        <v>1</v>
      </c>
      <c r="I51" s="30">
        <v>0</v>
      </c>
      <c r="J51" s="30">
        <v>0</v>
      </c>
      <c r="K51" s="30">
        <v>0</v>
      </c>
      <c r="L51" s="48">
        <v>50</v>
      </c>
    </row>
    <row r="52" spans="3:17" x14ac:dyDescent="0.2">
      <c r="D52" s="53">
        <v>0</v>
      </c>
      <c r="E52" s="30">
        <v>1</v>
      </c>
      <c r="F52" s="30">
        <v>0</v>
      </c>
      <c r="G52" s="30">
        <v>0</v>
      </c>
      <c r="H52" s="30">
        <v>0</v>
      </c>
      <c r="I52" s="30">
        <v>1</v>
      </c>
      <c r="J52" s="30">
        <v>0</v>
      </c>
      <c r="K52" s="30">
        <v>0</v>
      </c>
      <c r="L52" s="48">
        <v>60</v>
      </c>
    </row>
    <row r="53" spans="3:17" x14ac:dyDescent="0.2">
      <c r="D53" s="53">
        <v>1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1</v>
      </c>
      <c r="K53" s="35">
        <v>0</v>
      </c>
      <c r="L53" s="54">
        <v>50</v>
      </c>
    </row>
    <row r="54" spans="3:17" x14ac:dyDescent="0.2">
      <c r="D54" s="56">
        <v>0</v>
      </c>
      <c r="E54" s="32">
        <v>0</v>
      </c>
      <c r="F54" s="32">
        <v>0</v>
      </c>
      <c r="G54" s="32">
        <v>1</v>
      </c>
      <c r="H54" s="32">
        <v>0</v>
      </c>
      <c r="I54" s="32">
        <v>0</v>
      </c>
      <c r="J54" s="32">
        <v>0</v>
      </c>
      <c r="K54" s="32">
        <v>1</v>
      </c>
      <c r="L54" s="51">
        <v>70</v>
      </c>
    </row>
    <row r="57" spans="3:17" x14ac:dyDescent="0.2">
      <c r="D57" s="17" t="s">
        <v>113</v>
      </c>
      <c r="E57" s="18" t="s">
        <v>114</v>
      </c>
      <c r="F57" s="18" t="s">
        <v>115</v>
      </c>
      <c r="G57" s="18" t="s">
        <v>116</v>
      </c>
      <c r="H57" s="18" t="s">
        <v>16</v>
      </c>
      <c r="I57" s="18" t="s">
        <v>17</v>
      </c>
      <c r="J57" s="18" t="s">
        <v>18</v>
      </c>
      <c r="K57" s="18" t="s">
        <v>19</v>
      </c>
      <c r="L57" s="19" t="s">
        <v>30</v>
      </c>
      <c r="O57" s="1" t="s">
        <v>34</v>
      </c>
    </row>
    <row r="58" spans="3:17" x14ac:dyDescent="0.2">
      <c r="C58" s="106">
        <v>-1</v>
      </c>
      <c r="D58" s="67">
        <f t="shared" ref="D58:L58" si="8">D47-$C58*D$64</f>
        <v>0</v>
      </c>
      <c r="E58" s="68">
        <f t="shared" si="8"/>
        <v>0</v>
      </c>
      <c r="F58" s="68">
        <f t="shared" si="8"/>
        <v>0</v>
      </c>
      <c r="G58" s="68">
        <f t="shared" si="8"/>
        <v>-1</v>
      </c>
      <c r="H58" s="68">
        <f t="shared" si="8"/>
        <v>0</v>
      </c>
      <c r="I58" s="68">
        <f t="shared" si="8"/>
        <v>0</v>
      </c>
      <c r="J58" s="68">
        <f t="shared" si="8"/>
        <v>1</v>
      </c>
      <c r="K58" s="68">
        <f t="shared" si="8"/>
        <v>0</v>
      </c>
      <c r="L58" s="69">
        <f t="shared" si="8"/>
        <v>50</v>
      </c>
      <c r="O58" s="103" t="s">
        <v>125</v>
      </c>
      <c r="P58" s="103"/>
      <c r="Q58" s="103"/>
    </row>
    <row r="59" spans="3:17" x14ac:dyDescent="0.2">
      <c r="C59" s="53">
        <v>0</v>
      </c>
      <c r="D59" s="112">
        <f t="shared" ref="D59:L59" si="9">D48-$C59*D$64</f>
        <v>0</v>
      </c>
      <c r="E59" s="30">
        <f t="shared" si="9"/>
        <v>1</v>
      </c>
      <c r="F59" s="101">
        <f t="shared" si="9"/>
        <v>0</v>
      </c>
      <c r="G59" s="30">
        <f t="shared" si="9"/>
        <v>-1</v>
      </c>
      <c r="H59" s="101">
        <f t="shared" si="9"/>
        <v>0</v>
      </c>
      <c r="I59" s="101">
        <f t="shared" si="9"/>
        <v>0</v>
      </c>
      <c r="J59" s="30">
        <f t="shared" si="9"/>
        <v>0</v>
      </c>
      <c r="K59" s="101">
        <f t="shared" si="9"/>
        <v>0</v>
      </c>
      <c r="L59" s="48">
        <f t="shared" si="9"/>
        <v>0</v>
      </c>
    </row>
    <row r="60" spans="3:17" x14ac:dyDescent="0.2">
      <c r="C60" s="53">
        <v>-1</v>
      </c>
      <c r="D60" s="112">
        <f t="shared" ref="D60:L60" si="10">D49-$C60*D$64</f>
        <v>0</v>
      </c>
      <c r="E60" s="30">
        <f t="shared" si="10"/>
        <v>0</v>
      </c>
      <c r="F60" s="101">
        <f t="shared" si="10"/>
        <v>1</v>
      </c>
      <c r="G60" s="30">
        <f t="shared" si="10"/>
        <v>0</v>
      </c>
      <c r="H60" s="101">
        <f t="shared" si="10"/>
        <v>0</v>
      </c>
      <c r="I60" s="101">
        <f t="shared" si="10"/>
        <v>0</v>
      </c>
      <c r="J60" s="30">
        <f t="shared" si="10"/>
        <v>1</v>
      </c>
      <c r="K60" s="101">
        <f t="shared" si="10"/>
        <v>0</v>
      </c>
      <c r="L60" s="48">
        <f t="shared" si="10"/>
        <v>50</v>
      </c>
    </row>
    <row r="61" spans="3:17" x14ac:dyDescent="0.2">
      <c r="C61" s="53">
        <v>0</v>
      </c>
      <c r="D61" s="112">
        <f t="shared" ref="D61:L61" si="11">D50-$C61*D$64</f>
        <v>0</v>
      </c>
      <c r="E61" s="30">
        <f t="shared" si="11"/>
        <v>-1</v>
      </c>
      <c r="F61" s="101">
        <f t="shared" si="11"/>
        <v>0</v>
      </c>
      <c r="G61" s="30">
        <f t="shared" si="11"/>
        <v>1</v>
      </c>
      <c r="H61" s="101">
        <f t="shared" si="11"/>
        <v>0</v>
      </c>
      <c r="I61" s="101">
        <f t="shared" si="11"/>
        <v>0</v>
      </c>
      <c r="J61" s="30">
        <f t="shared" si="11"/>
        <v>0</v>
      </c>
      <c r="K61" s="101">
        <f t="shared" si="11"/>
        <v>0</v>
      </c>
      <c r="L61" s="48">
        <f t="shared" si="11"/>
        <v>0</v>
      </c>
    </row>
    <row r="62" spans="3:17" x14ac:dyDescent="0.2">
      <c r="C62" s="53">
        <v>1</v>
      </c>
      <c r="D62" s="112">
        <f t="shared" ref="D62:L62" si="12">D51-$C62*D$64</f>
        <v>0</v>
      </c>
      <c r="E62" s="30">
        <f t="shared" si="12"/>
        <v>0</v>
      </c>
      <c r="F62" s="101">
        <f t="shared" si="12"/>
        <v>0</v>
      </c>
      <c r="G62" s="30">
        <f t="shared" si="12"/>
        <v>0</v>
      </c>
      <c r="H62" s="101">
        <f t="shared" si="12"/>
        <v>1</v>
      </c>
      <c r="I62" s="101">
        <f t="shared" si="12"/>
        <v>0</v>
      </c>
      <c r="J62" s="30">
        <f t="shared" si="12"/>
        <v>-1</v>
      </c>
      <c r="K62" s="101">
        <f t="shared" si="12"/>
        <v>0</v>
      </c>
      <c r="L62" s="48">
        <f t="shared" si="12"/>
        <v>0</v>
      </c>
    </row>
    <row r="63" spans="3:17" x14ac:dyDescent="0.2">
      <c r="C63" s="53">
        <v>0</v>
      </c>
      <c r="D63" s="112">
        <f t="shared" ref="D63:L63" si="13">D52-$C63*D$64</f>
        <v>0</v>
      </c>
      <c r="E63" s="30">
        <f t="shared" si="13"/>
        <v>1</v>
      </c>
      <c r="F63" s="101">
        <f t="shared" si="13"/>
        <v>0</v>
      </c>
      <c r="G63" s="30">
        <f t="shared" si="13"/>
        <v>0</v>
      </c>
      <c r="H63" s="101">
        <f t="shared" si="13"/>
        <v>0</v>
      </c>
      <c r="I63" s="101">
        <f t="shared" si="13"/>
        <v>1</v>
      </c>
      <c r="J63" s="30">
        <f t="shared" si="13"/>
        <v>0</v>
      </c>
      <c r="K63" s="101">
        <f t="shared" si="13"/>
        <v>0</v>
      </c>
      <c r="L63" s="48">
        <f t="shared" si="13"/>
        <v>60</v>
      </c>
    </row>
    <row r="64" spans="3:17" x14ac:dyDescent="0.2">
      <c r="C64" s="53">
        <v>1</v>
      </c>
      <c r="D64" s="112">
        <f t="shared" ref="D64:L64" si="14">D53/$C64</f>
        <v>1</v>
      </c>
      <c r="E64" s="20">
        <f t="shared" si="14"/>
        <v>0</v>
      </c>
      <c r="F64" s="101">
        <f t="shared" si="14"/>
        <v>0</v>
      </c>
      <c r="G64" s="20">
        <f t="shared" si="14"/>
        <v>0</v>
      </c>
      <c r="H64" s="101">
        <f t="shared" si="14"/>
        <v>0</v>
      </c>
      <c r="I64" s="101">
        <f t="shared" si="14"/>
        <v>0</v>
      </c>
      <c r="J64" s="20">
        <f t="shared" si="14"/>
        <v>1</v>
      </c>
      <c r="K64" s="101">
        <f t="shared" si="14"/>
        <v>0</v>
      </c>
      <c r="L64" s="59">
        <f t="shared" si="14"/>
        <v>50</v>
      </c>
    </row>
    <row r="65" spans="3:17" x14ac:dyDescent="0.2">
      <c r="C65" s="56">
        <v>0</v>
      </c>
      <c r="D65" s="113">
        <f t="shared" ref="D65:L65" si="15">D54-$C65*D$64</f>
        <v>0</v>
      </c>
      <c r="E65" s="32">
        <f t="shared" si="15"/>
        <v>0</v>
      </c>
      <c r="F65" s="102">
        <f t="shared" si="15"/>
        <v>0</v>
      </c>
      <c r="G65" s="32">
        <f t="shared" si="15"/>
        <v>1</v>
      </c>
      <c r="H65" s="102">
        <f t="shared" si="15"/>
        <v>0</v>
      </c>
      <c r="I65" s="102">
        <f t="shared" si="15"/>
        <v>0</v>
      </c>
      <c r="J65" s="32">
        <f t="shared" si="15"/>
        <v>0</v>
      </c>
      <c r="K65" s="102">
        <f t="shared" si="15"/>
        <v>1</v>
      </c>
      <c r="L65" s="51">
        <f t="shared" si="15"/>
        <v>70</v>
      </c>
    </row>
    <row r="67" spans="3:17" x14ac:dyDescent="0.2">
      <c r="G67" t="s">
        <v>38</v>
      </c>
    </row>
    <row r="68" spans="3:17" x14ac:dyDescent="0.2">
      <c r="D68" s="17" t="s">
        <v>113</v>
      </c>
      <c r="E68" s="18" t="s">
        <v>114</v>
      </c>
      <c r="F68" s="18" t="s">
        <v>115</v>
      </c>
      <c r="G68" s="18" t="s">
        <v>116</v>
      </c>
      <c r="H68" s="18" t="s">
        <v>16</v>
      </c>
      <c r="I68" s="18" t="s">
        <v>17</v>
      </c>
      <c r="J68" s="18" t="s">
        <v>18</v>
      </c>
      <c r="K68" s="18" t="s">
        <v>19</v>
      </c>
      <c r="L68" s="19" t="s">
        <v>30</v>
      </c>
    </row>
    <row r="69" spans="3:17" x14ac:dyDescent="0.2">
      <c r="D69" s="67">
        <v>0</v>
      </c>
      <c r="E69" s="68">
        <v>0</v>
      </c>
      <c r="F69" s="68">
        <v>0</v>
      </c>
      <c r="G69" s="78">
        <v>-1</v>
      </c>
      <c r="H69" s="68">
        <v>0</v>
      </c>
      <c r="I69" s="68">
        <v>0</v>
      </c>
      <c r="J69" s="68">
        <v>1</v>
      </c>
      <c r="K69" s="68">
        <v>0</v>
      </c>
      <c r="L69" s="69">
        <v>50</v>
      </c>
      <c r="M69" s="1"/>
      <c r="N69" s="1"/>
    </row>
    <row r="70" spans="3:17" x14ac:dyDescent="0.2">
      <c r="D70" s="49">
        <v>0</v>
      </c>
      <c r="E70" s="30">
        <v>1</v>
      </c>
      <c r="F70" s="30">
        <v>0</v>
      </c>
      <c r="G70" s="35">
        <v>-1</v>
      </c>
      <c r="H70" s="30">
        <v>0</v>
      </c>
      <c r="I70" s="30">
        <v>0</v>
      </c>
      <c r="J70" s="30">
        <v>0</v>
      </c>
      <c r="K70" s="30">
        <v>0</v>
      </c>
      <c r="L70" s="48">
        <v>0</v>
      </c>
    </row>
    <row r="71" spans="3:17" x14ac:dyDescent="0.2">
      <c r="D71" s="49">
        <v>0</v>
      </c>
      <c r="E71" s="30">
        <v>0</v>
      </c>
      <c r="F71" s="30">
        <v>1</v>
      </c>
      <c r="G71" s="35">
        <v>0</v>
      </c>
      <c r="H71" s="30">
        <v>0</v>
      </c>
      <c r="I71" s="30">
        <v>0</v>
      </c>
      <c r="J71" s="30">
        <v>1</v>
      </c>
      <c r="K71" s="30">
        <v>0</v>
      </c>
      <c r="L71" s="48">
        <v>50</v>
      </c>
    </row>
    <row r="72" spans="3:17" x14ac:dyDescent="0.2">
      <c r="D72" s="53">
        <v>0</v>
      </c>
      <c r="E72" s="35">
        <v>-1</v>
      </c>
      <c r="F72" s="35">
        <v>0</v>
      </c>
      <c r="G72" s="35">
        <v>1</v>
      </c>
      <c r="H72" s="35">
        <v>0</v>
      </c>
      <c r="I72" s="35">
        <v>0</v>
      </c>
      <c r="J72" s="35">
        <v>0</v>
      </c>
      <c r="K72" s="35">
        <v>0</v>
      </c>
      <c r="L72" s="54">
        <v>0</v>
      </c>
    </row>
    <row r="73" spans="3:17" x14ac:dyDescent="0.2">
      <c r="D73" s="49">
        <v>0</v>
      </c>
      <c r="E73" s="30">
        <v>0</v>
      </c>
      <c r="F73" s="30">
        <v>0</v>
      </c>
      <c r="G73" s="35">
        <v>0</v>
      </c>
      <c r="H73" s="30">
        <v>1</v>
      </c>
      <c r="I73" s="30">
        <v>0</v>
      </c>
      <c r="J73" s="30">
        <v>-1</v>
      </c>
      <c r="K73" s="30">
        <v>0</v>
      </c>
      <c r="L73" s="48">
        <v>0</v>
      </c>
    </row>
    <row r="74" spans="3:17" x14ac:dyDescent="0.2">
      <c r="D74" s="49">
        <v>0</v>
      </c>
      <c r="E74" s="30">
        <v>1</v>
      </c>
      <c r="F74" s="30">
        <v>0</v>
      </c>
      <c r="G74" s="35">
        <v>0</v>
      </c>
      <c r="H74" s="30">
        <v>0</v>
      </c>
      <c r="I74" s="30">
        <v>1</v>
      </c>
      <c r="J74" s="30">
        <v>0</v>
      </c>
      <c r="K74" s="30">
        <v>0</v>
      </c>
      <c r="L74" s="48">
        <v>60</v>
      </c>
    </row>
    <row r="75" spans="3:17" x14ac:dyDescent="0.2">
      <c r="D75" s="49">
        <v>1</v>
      </c>
      <c r="E75" s="30">
        <v>0</v>
      </c>
      <c r="F75" s="30">
        <v>0</v>
      </c>
      <c r="G75" s="35">
        <v>0</v>
      </c>
      <c r="H75" s="30">
        <v>0</v>
      </c>
      <c r="I75" s="30">
        <v>0</v>
      </c>
      <c r="J75" s="30">
        <v>1</v>
      </c>
      <c r="K75" s="30">
        <v>0</v>
      </c>
      <c r="L75" s="48">
        <v>50</v>
      </c>
    </row>
    <row r="76" spans="3:17" x14ac:dyDescent="0.2">
      <c r="D76" s="50">
        <v>0</v>
      </c>
      <c r="E76" s="32">
        <v>0</v>
      </c>
      <c r="F76" s="32">
        <v>0</v>
      </c>
      <c r="G76" s="36">
        <v>1</v>
      </c>
      <c r="H76" s="32">
        <v>0</v>
      </c>
      <c r="I76" s="32">
        <v>0</v>
      </c>
      <c r="J76" s="32">
        <v>0</v>
      </c>
      <c r="K76" s="32">
        <v>1</v>
      </c>
      <c r="L76" s="51">
        <v>70</v>
      </c>
    </row>
    <row r="79" spans="3:17" x14ac:dyDescent="0.2">
      <c r="D79" s="17" t="s">
        <v>113</v>
      </c>
      <c r="E79" s="18" t="s">
        <v>114</v>
      </c>
      <c r="F79" s="18" t="s">
        <v>115</v>
      </c>
      <c r="G79" s="18" t="s">
        <v>116</v>
      </c>
      <c r="H79" s="18" t="s">
        <v>16</v>
      </c>
      <c r="I79" s="18" t="s">
        <v>17</v>
      </c>
      <c r="J79" s="18" t="s">
        <v>18</v>
      </c>
      <c r="K79" s="18" t="s">
        <v>19</v>
      </c>
      <c r="L79" s="19" t="s">
        <v>30</v>
      </c>
      <c r="O79" s="1" t="s">
        <v>34</v>
      </c>
    </row>
    <row r="80" spans="3:17" x14ac:dyDescent="0.2">
      <c r="C80" s="104">
        <v>-1</v>
      </c>
      <c r="D80" s="124">
        <f t="shared" ref="D80:L80" si="16">D69-$C80*D$83</f>
        <v>0</v>
      </c>
      <c r="E80" s="68">
        <f t="shared" si="16"/>
        <v>-1</v>
      </c>
      <c r="F80" s="125">
        <f t="shared" si="16"/>
        <v>0</v>
      </c>
      <c r="G80" s="125">
        <f t="shared" si="16"/>
        <v>0</v>
      </c>
      <c r="H80" s="125">
        <f t="shared" si="16"/>
        <v>0</v>
      </c>
      <c r="I80" s="125">
        <f t="shared" si="16"/>
        <v>0</v>
      </c>
      <c r="J80" s="68">
        <f t="shared" si="16"/>
        <v>1</v>
      </c>
      <c r="K80" s="125">
        <f t="shared" si="16"/>
        <v>0</v>
      </c>
      <c r="L80" s="69">
        <f t="shared" si="16"/>
        <v>50</v>
      </c>
      <c r="O80" s="103" t="s">
        <v>126</v>
      </c>
      <c r="P80" s="103"/>
      <c r="Q80" s="103"/>
    </row>
    <row r="81" spans="3:12" x14ac:dyDescent="0.2">
      <c r="C81" s="35">
        <v>-1</v>
      </c>
      <c r="D81" s="126">
        <f t="shared" ref="D81:L81" si="17">D70-$C81*D$83</f>
        <v>0</v>
      </c>
      <c r="E81" s="74">
        <f t="shared" si="17"/>
        <v>0</v>
      </c>
      <c r="F81" s="110">
        <f t="shared" si="17"/>
        <v>0</v>
      </c>
      <c r="G81" s="110">
        <f t="shared" si="17"/>
        <v>0</v>
      </c>
      <c r="H81" s="110">
        <f t="shared" si="17"/>
        <v>0</v>
      </c>
      <c r="I81" s="110">
        <f t="shared" si="17"/>
        <v>0</v>
      </c>
      <c r="J81" s="74">
        <f t="shared" si="17"/>
        <v>0</v>
      </c>
      <c r="K81" s="110">
        <f t="shared" si="17"/>
        <v>0</v>
      </c>
      <c r="L81" s="72">
        <f t="shared" si="17"/>
        <v>0</v>
      </c>
    </row>
    <row r="82" spans="3:12" x14ac:dyDescent="0.2">
      <c r="C82" s="35">
        <v>0</v>
      </c>
      <c r="D82" s="126">
        <f t="shared" ref="D82:L82" si="18">D71-$C82*D$83</f>
        <v>0</v>
      </c>
      <c r="E82" s="74">
        <f t="shared" si="18"/>
        <v>0</v>
      </c>
      <c r="F82" s="110">
        <f t="shared" si="18"/>
        <v>1</v>
      </c>
      <c r="G82" s="110">
        <f t="shared" si="18"/>
        <v>0</v>
      </c>
      <c r="H82" s="110">
        <f t="shared" si="18"/>
        <v>0</v>
      </c>
      <c r="I82" s="110">
        <f t="shared" si="18"/>
        <v>0</v>
      </c>
      <c r="J82" s="74">
        <f t="shared" si="18"/>
        <v>1</v>
      </c>
      <c r="K82" s="110">
        <f t="shared" si="18"/>
        <v>0</v>
      </c>
      <c r="L82" s="72">
        <f t="shared" si="18"/>
        <v>50</v>
      </c>
    </row>
    <row r="83" spans="3:12" x14ac:dyDescent="0.2">
      <c r="C83" s="35">
        <v>1</v>
      </c>
      <c r="D83" s="126">
        <f t="shared" ref="D83:L83" si="19">D72/$C83</f>
        <v>0</v>
      </c>
      <c r="E83" s="86">
        <f t="shared" si="19"/>
        <v>-1</v>
      </c>
      <c r="F83" s="110">
        <f t="shared" si="19"/>
        <v>0</v>
      </c>
      <c r="G83" s="110">
        <f t="shared" si="19"/>
        <v>1</v>
      </c>
      <c r="H83" s="110">
        <f t="shared" si="19"/>
        <v>0</v>
      </c>
      <c r="I83" s="110">
        <f t="shared" si="19"/>
        <v>0</v>
      </c>
      <c r="J83" s="86">
        <f t="shared" si="19"/>
        <v>0</v>
      </c>
      <c r="K83" s="110">
        <f t="shared" si="19"/>
        <v>0</v>
      </c>
      <c r="L83" s="87">
        <f t="shared" si="19"/>
        <v>0</v>
      </c>
    </row>
    <row r="84" spans="3:12" x14ac:dyDescent="0.2">
      <c r="C84" s="35">
        <v>0</v>
      </c>
      <c r="D84" s="126">
        <f t="shared" ref="D84:L84" si="20">D73-$C84*D$83</f>
        <v>0</v>
      </c>
      <c r="E84" s="74">
        <f t="shared" si="20"/>
        <v>0</v>
      </c>
      <c r="F84" s="110">
        <f t="shared" si="20"/>
        <v>0</v>
      </c>
      <c r="G84" s="110">
        <f t="shared" si="20"/>
        <v>0</v>
      </c>
      <c r="H84" s="110">
        <f t="shared" si="20"/>
        <v>1</v>
      </c>
      <c r="I84" s="110">
        <f t="shared" si="20"/>
        <v>0</v>
      </c>
      <c r="J84" s="74">
        <f t="shared" si="20"/>
        <v>-1</v>
      </c>
      <c r="K84" s="110">
        <f t="shared" si="20"/>
        <v>0</v>
      </c>
      <c r="L84" s="72">
        <f t="shared" si="20"/>
        <v>0</v>
      </c>
    </row>
    <row r="85" spans="3:12" x14ac:dyDescent="0.2">
      <c r="C85" s="35">
        <v>0</v>
      </c>
      <c r="D85" s="126">
        <f t="shared" ref="D85:L85" si="21">D74-$C85*D$83</f>
        <v>0</v>
      </c>
      <c r="E85" s="74">
        <f t="shared" si="21"/>
        <v>1</v>
      </c>
      <c r="F85" s="110">
        <f t="shared" si="21"/>
        <v>0</v>
      </c>
      <c r="G85" s="110">
        <f t="shared" si="21"/>
        <v>0</v>
      </c>
      <c r="H85" s="110">
        <f t="shared" si="21"/>
        <v>0</v>
      </c>
      <c r="I85" s="110">
        <f t="shared" si="21"/>
        <v>1</v>
      </c>
      <c r="J85" s="74">
        <f t="shared" si="21"/>
        <v>0</v>
      </c>
      <c r="K85" s="110">
        <f t="shared" si="21"/>
        <v>0</v>
      </c>
      <c r="L85" s="72">
        <f t="shared" si="21"/>
        <v>60</v>
      </c>
    </row>
    <row r="86" spans="3:12" x14ac:dyDescent="0.2">
      <c r="C86" s="35">
        <v>0</v>
      </c>
      <c r="D86" s="126">
        <f t="shared" ref="D86:L86" si="22">D75-$C86*D$83</f>
        <v>1</v>
      </c>
      <c r="E86" s="74">
        <f t="shared" si="22"/>
        <v>0</v>
      </c>
      <c r="F86" s="110">
        <f t="shared" si="22"/>
        <v>0</v>
      </c>
      <c r="G86" s="110">
        <f t="shared" si="22"/>
        <v>0</v>
      </c>
      <c r="H86" s="110">
        <f t="shared" si="22"/>
        <v>0</v>
      </c>
      <c r="I86" s="110">
        <f t="shared" si="22"/>
        <v>0</v>
      </c>
      <c r="J86" s="74">
        <f t="shared" si="22"/>
        <v>1</v>
      </c>
      <c r="K86" s="110">
        <f t="shared" si="22"/>
        <v>0</v>
      </c>
      <c r="L86" s="72">
        <f t="shared" si="22"/>
        <v>50</v>
      </c>
    </row>
    <row r="87" spans="3:12" x14ac:dyDescent="0.2">
      <c r="C87" s="36">
        <v>1</v>
      </c>
      <c r="D87" s="127">
        <f t="shared" ref="D87:L87" si="23">D76-$C87*D$83</f>
        <v>0</v>
      </c>
      <c r="E87" s="76">
        <f t="shared" si="23"/>
        <v>1</v>
      </c>
      <c r="F87" s="111">
        <f t="shared" si="23"/>
        <v>0</v>
      </c>
      <c r="G87" s="111">
        <f t="shared" si="23"/>
        <v>0</v>
      </c>
      <c r="H87" s="111">
        <f t="shared" si="23"/>
        <v>0</v>
      </c>
      <c r="I87" s="111">
        <f t="shared" si="23"/>
        <v>0</v>
      </c>
      <c r="J87" s="76">
        <f t="shared" si="23"/>
        <v>0</v>
      </c>
      <c r="K87" s="111">
        <f t="shared" si="23"/>
        <v>1</v>
      </c>
      <c r="L87" s="77">
        <f t="shared" si="23"/>
        <v>70</v>
      </c>
    </row>
    <row r="89" spans="3:12" x14ac:dyDescent="0.2">
      <c r="E89" s="55" t="s">
        <v>38</v>
      </c>
      <c r="I89" s="55" t="s">
        <v>39</v>
      </c>
    </row>
    <row r="90" spans="3:12" x14ac:dyDescent="0.2">
      <c r="D90" s="17" t="s">
        <v>113</v>
      </c>
      <c r="E90" s="18" t="s">
        <v>114</v>
      </c>
      <c r="F90" s="18" t="s">
        <v>115</v>
      </c>
      <c r="G90" s="18" t="s">
        <v>116</v>
      </c>
      <c r="H90" s="18" t="s">
        <v>16</v>
      </c>
      <c r="I90" s="18" t="s">
        <v>17</v>
      </c>
      <c r="J90" s="18" t="s">
        <v>18</v>
      </c>
      <c r="K90" s="18" t="s">
        <v>19</v>
      </c>
      <c r="L90" s="19" t="s">
        <v>30</v>
      </c>
    </row>
    <row r="91" spans="3:12" x14ac:dyDescent="0.2">
      <c r="D91" s="67">
        <v>0</v>
      </c>
      <c r="E91" s="78">
        <v>-1</v>
      </c>
      <c r="F91" s="68">
        <v>0</v>
      </c>
      <c r="G91" s="68">
        <v>0</v>
      </c>
      <c r="H91" s="68">
        <v>0</v>
      </c>
      <c r="I91" s="68">
        <v>0</v>
      </c>
      <c r="J91" s="68">
        <v>1</v>
      </c>
      <c r="K91" s="68">
        <v>0</v>
      </c>
      <c r="L91" s="69">
        <v>50</v>
      </c>
    </row>
    <row r="92" spans="3:12" x14ac:dyDescent="0.2">
      <c r="D92" s="73">
        <v>0</v>
      </c>
      <c r="E92" s="80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4">
        <v>0</v>
      </c>
      <c r="L92" s="72">
        <v>0</v>
      </c>
    </row>
    <row r="93" spans="3:12" x14ac:dyDescent="0.2">
      <c r="D93" s="73">
        <v>0</v>
      </c>
      <c r="E93" s="80">
        <v>0</v>
      </c>
      <c r="F93" s="74">
        <v>1</v>
      </c>
      <c r="G93" s="74">
        <v>0</v>
      </c>
      <c r="H93" s="74">
        <v>0</v>
      </c>
      <c r="I93" s="74">
        <v>0</v>
      </c>
      <c r="J93" s="74">
        <v>1</v>
      </c>
      <c r="K93" s="74">
        <v>0</v>
      </c>
      <c r="L93" s="72">
        <v>50</v>
      </c>
    </row>
    <row r="94" spans="3:12" x14ac:dyDescent="0.2">
      <c r="D94" s="73">
        <v>0</v>
      </c>
      <c r="E94" s="80">
        <v>-1</v>
      </c>
      <c r="F94" s="74">
        <v>0</v>
      </c>
      <c r="G94" s="74">
        <v>1</v>
      </c>
      <c r="H94" s="74">
        <v>0</v>
      </c>
      <c r="I94" s="74">
        <v>0</v>
      </c>
      <c r="J94" s="74">
        <v>0</v>
      </c>
      <c r="K94" s="74">
        <v>0</v>
      </c>
      <c r="L94" s="72">
        <v>0</v>
      </c>
    </row>
    <row r="95" spans="3:12" x14ac:dyDescent="0.2">
      <c r="D95" s="73">
        <v>0</v>
      </c>
      <c r="E95" s="80">
        <v>0</v>
      </c>
      <c r="F95" s="74">
        <v>0</v>
      </c>
      <c r="G95" s="74">
        <v>0</v>
      </c>
      <c r="H95" s="74">
        <v>1</v>
      </c>
      <c r="I95" s="74">
        <v>0</v>
      </c>
      <c r="J95" s="74">
        <v>-1</v>
      </c>
      <c r="K95" s="74">
        <v>0</v>
      </c>
      <c r="L95" s="72">
        <v>0</v>
      </c>
    </row>
    <row r="96" spans="3:12" x14ac:dyDescent="0.2">
      <c r="D96" s="82">
        <v>0</v>
      </c>
      <c r="E96" s="80">
        <v>1</v>
      </c>
      <c r="F96" s="80">
        <v>0</v>
      </c>
      <c r="G96" s="80">
        <v>0</v>
      </c>
      <c r="H96" s="80">
        <v>0</v>
      </c>
      <c r="I96" s="80">
        <v>1</v>
      </c>
      <c r="J96" s="80">
        <v>0</v>
      </c>
      <c r="K96" s="80">
        <v>0</v>
      </c>
      <c r="L96" s="83">
        <v>60</v>
      </c>
    </row>
    <row r="97" spans="3:17" x14ac:dyDescent="0.2">
      <c r="D97" s="73">
        <v>1</v>
      </c>
      <c r="E97" s="80">
        <v>0</v>
      </c>
      <c r="F97" s="74">
        <v>0</v>
      </c>
      <c r="G97" s="74">
        <v>0</v>
      </c>
      <c r="H97" s="74">
        <v>0</v>
      </c>
      <c r="I97" s="74">
        <v>0</v>
      </c>
      <c r="J97" s="74">
        <v>1</v>
      </c>
      <c r="K97" s="74">
        <v>0</v>
      </c>
      <c r="L97" s="72">
        <v>50</v>
      </c>
    </row>
    <row r="98" spans="3:17" x14ac:dyDescent="0.2">
      <c r="D98" s="75">
        <v>0</v>
      </c>
      <c r="E98" s="81">
        <v>1</v>
      </c>
      <c r="F98" s="76">
        <v>0</v>
      </c>
      <c r="G98" s="76">
        <v>0</v>
      </c>
      <c r="H98" s="76">
        <v>0</v>
      </c>
      <c r="I98" s="76">
        <v>0</v>
      </c>
      <c r="J98" s="76">
        <v>0</v>
      </c>
      <c r="K98" s="76">
        <v>1</v>
      </c>
      <c r="L98" s="77">
        <v>70</v>
      </c>
    </row>
    <row r="101" spans="3:17" x14ac:dyDescent="0.2">
      <c r="D101" s="17" t="s">
        <v>113</v>
      </c>
      <c r="E101" s="18" t="s">
        <v>114</v>
      </c>
      <c r="F101" s="18" t="s">
        <v>115</v>
      </c>
      <c r="G101" s="18" t="s">
        <v>116</v>
      </c>
      <c r="H101" s="18" t="s">
        <v>16</v>
      </c>
      <c r="I101" s="18" t="s">
        <v>17</v>
      </c>
      <c r="J101" s="18" t="s">
        <v>18</v>
      </c>
      <c r="K101" s="18" t="s">
        <v>19</v>
      </c>
      <c r="L101" s="19" t="s">
        <v>30</v>
      </c>
      <c r="O101" s="1" t="s">
        <v>34</v>
      </c>
    </row>
    <row r="102" spans="3:17" x14ac:dyDescent="0.2">
      <c r="C102" s="104">
        <v>-1</v>
      </c>
      <c r="D102" s="124">
        <f t="shared" ref="D102:L102" si="24">D91-$C102*D$107</f>
        <v>0</v>
      </c>
      <c r="E102" s="125">
        <f t="shared" si="24"/>
        <v>0</v>
      </c>
      <c r="F102" s="125">
        <f t="shared" si="24"/>
        <v>0</v>
      </c>
      <c r="G102" s="125">
        <f t="shared" si="24"/>
        <v>0</v>
      </c>
      <c r="H102" s="125">
        <f t="shared" si="24"/>
        <v>0</v>
      </c>
      <c r="I102" s="68">
        <f t="shared" si="24"/>
        <v>1</v>
      </c>
      <c r="J102" s="68">
        <f t="shared" si="24"/>
        <v>1</v>
      </c>
      <c r="K102" s="125">
        <f t="shared" si="24"/>
        <v>0</v>
      </c>
      <c r="L102" s="69">
        <f t="shared" si="24"/>
        <v>110</v>
      </c>
      <c r="O102" s="103" t="s">
        <v>127</v>
      </c>
      <c r="P102" s="103"/>
      <c r="Q102" s="103"/>
    </row>
    <row r="103" spans="3:17" x14ac:dyDescent="0.2">
      <c r="C103" s="35">
        <v>0</v>
      </c>
      <c r="D103" s="126">
        <f t="shared" ref="D103:L103" si="25">D92-$C103*D$107</f>
        <v>0</v>
      </c>
      <c r="E103" s="110">
        <f t="shared" si="25"/>
        <v>0</v>
      </c>
      <c r="F103" s="110">
        <f t="shared" si="25"/>
        <v>0</v>
      </c>
      <c r="G103" s="110">
        <f t="shared" si="25"/>
        <v>0</v>
      </c>
      <c r="H103" s="110">
        <f t="shared" si="25"/>
        <v>0</v>
      </c>
      <c r="I103" s="74">
        <f t="shared" si="25"/>
        <v>0</v>
      </c>
      <c r="J103" s="74">
        <f t="shared" si="25"/>
        <v>0</v>
      </c>
      <c r="K103" s="110">
        <f t="shared" si="25"/>
        <v>0</v>
      </c>
      <c r="L103" s="72">
        <f t="shared" si="25"/>
        <v>0</v>
      </c>
    </row>
    <row r="104" spans="3:17" x14ac:dyDescent="0.2">
      <c r="C104" s="35">
        <v>0</v>
      </c>
      <c r="D104" s="126">
        <f t="shared" ref="D104:L104" si="26">D93-$C104*D$107</f>
        <v>0</v>
      </c>
      <c r="E104" s="110">
        <f t="shared" si="26"/>
        <v>0</v>
      </c>
      <c r="F104" s="110">
        <f t="shared" si="26"/>
        <v>1</v>
      </c>
      <c r="G104" s="110">
        <f t="shared" si="26"/>
        <v>0</v>
      </c>
      <c r="H104" s="110">
        <f t="shared" si="26"/>
        <v>0</v>
      </c>
      <c r="I104" s="74">
        <f t="shared" si="26"/>
        <v>0</v>
      </c>
      <c r="J104" s="74">
        <f t="shared" si="26"/>
        <v>1</v>
      </c>
      <c r="K104" s="110">
        <f t="shared" si="26"/>
        <v>0</v>
      </c>
      <c r="L104" s="72">
        <f t="shared" si="26"/>
        <v>50</v>
      </c>
    </row>
    <row r="105" spans="3:17" x14ac:dyDescent="0.2">
      <c r="C105" s="35">
        <v>-1</v>
      </c>
      <c r="D105" s="126">
        <f t="shared" ref="D105:L105" si="27">D94-$C105*D$107</f>
        <v>0</v>
      </c>
      <c r="E105" s="110">
        <f t="shared" si="27"/>
        <v>0</v>
      </c>
      <c r="F105" s="110">
        <f t="shared" si="27"/>
        <v>0</v>
      </c>
      <c r="G105" s="110">
        <f t="shared" si="27"/>
        <v>1</v>
      </c>
      <c r="H105" s="110">
        <f t="shared" si="27"/>
        <v>0</v>
      </c>
      <c r="I105" s="74">
        <f t="shared" si="27"/>
        <v>1</v>
      </c>
      <c r="J105" s="74">
        <f t="shared" si="27"/>
        <v>0</v>
      </c>
      <c r="K105" s="110">
        <f t="shared" si="27"/>
        <v>0</v>
      </c>
      <c r="L105" s="72">
        <f t="shared" si="27"/>
        <v>60</v>
      </c>
      <c r="O105" s="116"/>
      <c r="P105" s="116"/>
    </row>
    <row r="106" spans="3:17" x14ac:dyDescent="0.2">
      <c r="C106" s="35">
        <v>0</v>
      </c>
      <c r="D106" s="126">
        <f t="shared" ref="D106:L106" si="28">D95-$C106*D$107</f>
        <v>0</v>
      </c>
      <c r="E106" s="110">
        <f t="shared" si="28"/>
        <v>0</v>
      </c>
      <c r="F106" s="110">
        <f t="shared" si="28"/>
        <v>0</v>
      </c>
      <c r="G106" s="110">
        <f t="shared" si="28"/>
        <v>0</v>
      </c>
      <c r="H106" s="110">
        <f t="shared" si="28"/>
        <v>1</v>
      </c>
      <c r="I106" s="74">
        <f t="shared" si="28"/>
        <v>0</v>
      </c>
      <c r="J106" s="74">
        <f t="shared" si="28"/>
        <v>-1</v>
      </c>
      <c r="K106" s="110">
        <f t="shared" si="28"/>
        <v>0</v>
      </c>
      <c r="L106" s="72">
        <f t="shared" si="28"/>
        <v>0</v>
      </c>
    </row>
    <row r="107" spans="3:17" x14ac:dyDescent="0.2">
      <c r="C107" s="35">
        <v>1</v>
      </c>
      <c r="D107" s="126">
        <f t="shared" ref="D107:L107" si="29">D96/$C107</f>
        <v>0</v>
      </c>
      <c r="E107" s="110">
        <f t="shared" si="29"/>
        <v>1</v>
      </c>
      <c r="F107" s="110">
        <f t="shared" si="29"/>
        <v>0</v>
      </c>
      <c r="G107" s="110">
        <f t="shared" si="29"/>
        <v>0</v>
      </c>
      <c r="H107" s="110">
        <f t="shared" si="29"/>
        <v>0</v>
      </c>
      <c r="I107" s="86">
        <f t="shared" si="29"/>
        <v>1</v>
      </c>
      <c r="J107" s="86">
        <f t="shared" si="29"/>
        <v>0</v>
      </c>
      <c r="K107" s="110">
        <f t="shared" si="29"/>
        <v>0</v>
      </c>
      <c r="L107" s="87">
        <f t="shared" si="29"/>
        <v>60</v>
      </c>
    </row>
    <row r="108" spans="3:17" x14ac:dyDescent="0.2">
      <c r="C108" s="35">
        <v>0</v>
      </c>
      <c r="D108" s="126">
        <f t="shared" ref="D108:L108" si="30">D97-$C108*D$107</f>
        <v>1</v>
      </c>
      <c r="E108" s="110">
        <f t="shared" si="30"/>
        <v>0</v>
      </c>
      <c r="F108" s="110">
        <f t="shared" si="30"/>
        <v>0</v>
      </c>
      <c r="G108" s="110">
        <f t="shared" si="30"/>
        <v>0</v>
      </c>
      <c r="H108" s="110">
        <f t="shared" si="30"/>
        <v>0</v>
      </c>
      <c r="I108" s="74">
        <f t="shared" si="30"/>
        <v>0</v>
      </c>
      <c r="J108" s="74">
        <f t="shared" si="30"/>
        <v>1</v>
      </c>
      <c r="K108" s="110">
        <f t="shared" si="30"/>
        <v>0</v>
      </c>
      <c r="L108" s="72">
        <f t="shared" si="30"/>
        <v>50</v>
      </c>
    </row>
    <row r="109" spans="3:17" x14ac:dyDescent="0.2">
      <c r="C109" s="36">
        <v>1</v>
      </c>
      <c r="D109" s="127">
        <f t="shared" ref="D109:L109" si="31">D98-$C109*D$107</f>
        <v>0</v>
      </c>
      <c r="E109" s="111">
        <f t="shared" si="31"/>
        <v>0</v>
      </c>
      <c r="F109" s="111">
        <f t="shared" si="31"/>
        <v>0</v>
      </c>
      <c r="G109" s="111">
        <f t="shared" si="31"/>
        <v>0</v>
      </c>
      <c r="H109" s="111">
        <f t="shared" si="31"/>
        <v>0</v>
      </c>
      <c r="I109" s="76">
        <f t="shared" si="31"/>
        <v>-1</v>
      </c>
      <c r="J109" s="76">
        <f t="shared" si="31"/>
        <v>0</v>
      </c>
      <c r="K109" s="111">
        <f t="shared" si="31"/>
        <v>1</v>
      </c>
      <c r="L109" s="77">
        <f t="shared" si="31"/>
        <v>10</v>
      </c>
    </row>
    <row r="112" spans="3:17" x14ac:dyDescent="0.2">
      <c r="D112" s="1" t="s">
        <v>49</v>
      </c>
    </row>
    <row r="113" spans="4:4" x14ac:dyDescent="0.2">
      <c r="D113" t="s">
        <v>128</v>
      </c>
    </row>
    <row r="114" spans="4:4" x14ac:dyDescent="0.2">
      <c r="D114" t="s">
        <v>129</v>
      </c>
    </row>
    <row r="115" spans="4:4" x14ac:dyDescent="0.2">
      <c r="D115" t="s">
        <v>130</v>
      </c>
    </row>
    <row r="116" spans="4:4" x14ac:dyDescent="0.2">
      <c r="D116" t="s">
        <v>131</v>
      </c>
    </row>
    <row r="117" spans="4:4" x14ac:dyDescent="0.2">
      <c r="D1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Prob1 - Simplex</vt:lpstr>
      <vt:lpstr>Prob1 - Simplex Revisado</vt:lpstr>
      <vt:lpstr>Prob2 - Simplex</vt:lpstr>
      <vt:lpstr>Prob2 - Simplex Revisado</vt:lpstr>
      <vt:lpstr>Prob3 - Simplex</vt:lpstr>
      <vt:lpstr>Prob4 - Simplex</vt:lpstr>
      <vt:lpstr>Prob5 - Simplex</vt:lpstr>
      <vt:lpstr>Prob6 - Simplex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Silva Junior</dc:creator>
  <cp:lastModifiedBy>Antonio Carlos da Silva Junior</cp:lastModifiedBy>
  <dcterms:created xsi:type="dcterms:W3CDTF">2021-04-28T07:58:32Z</dcterms:created>
  <dcterms:modified xsi:type="dcterms:W3CDTF">2021-05-22T19:02:04Z</dcterms:modified>
</cp:coreProperties>
</file>