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7EE38942-5EED-4A9E-924D-782ED0352A4F}" xr6:coauthVersionLast="47" xr6:coauthVersionMax="47" xr10:uidLastSave="{00000000-0000-0000-0000-000000000000}"/>
  <bookViews>
    <workbookView xWindow="-108" yWindow="-108" windowWidth="23256" windowHeight="12456" tabRatio="899" activeTab="3" xr2:uid="{BF4EE783-D743-4B41-B65A-54CFF4809DA7}"/>
  </bookViews>
  <sheets>
    <sheet name="modele" sheetId="70" r:id="rId1"/>
    <sheet name="enums" sheetId="65" r:id="rId2"/>
    <sheet name="correspondance" sheetId="66" r:id="rId3"/>
    <sheet name="simulation" sheetId="80" r:id="rId4"/>
    <sheet name="generateur" sheetId="67" r:id="rId5"/>
    <sheet name="signaletique" sheetId="75" r:id="rId6"/>
    <sheet name="systeme" sheetId="72" r:id="rId7"/>
    <sheet name="pn" sheetId="71" r:id="rId8"/>
    <sheet name="paux" sheetId="79" r:id="rId9"/>
    <sheet name="rd" sheetId="53" r:id="rId10"/>
    <sheet name="rg" sheetId="62" r:id="rId11"/>
    <sheet name="cr" sheetId="58" r:id="rId12"/>
    <sheet name="cop" sheetId="54" r:id="rId13"/>
    <sheet name="combustion" sheetId="69" r:id="rId14"/>
    <sheet name="fecs" sheetId="5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80" l="1"/>
  <c r="B4" i="80"/>
  <c r="K4" i="80" s="1"/>
  <c r="L4" i="80" s="1"/>
  <c r="J2" i="80"/>
  <c r="J3" i="80"/>
  <c r="J4" i="80"/>
  <c r="J5" i="80"/>
  <c r="J6" i="80"/>
  <c r="J7" i="80"/>
  <c r="J8" i="80"/>
  <c r="J9" i="80"/>
  <c r="J10" i="80"/>
  <c r="J11" i="80"/>
  <c r="J12" i="80"/>
  <c r="J13" i="80"/>
  <c r="I2" i="80"/>
  <c r="I3" i="80"/>
  <c r="I4" i="80"/>
  <c r="I5" i="80"/>
  <c r="I6" i="80"/>
  <c r="I7" i="80"/>
  <c r="I8" i="80"/>
  <c r="I9" i="80"/>
  <c r="I10" i="80"/>
  <c r="I11" i="80"/>
  <c r="I12" i="80"/>
  <c r="I13" i="80"/>
  <c r="N29" i="79"/>
  <c r="N28" i="79"/>
  <c r="N27" i="79"/>
  <c r="N26" i="79"/>
  <c r="M29" i="79"/>
  <c r="M28" i="79"/>
  <c r="M27" i="79"/>
  <c r="M26" i="79"/>
  <c r="L29" i="79"/>
  <c r="L27" i="79"/>
  <c r="K3" i="80" l="1"/>
  <c r="L3" i="80" s="1"/>
  <c r="K12" i="80"/>
  <c r="L12" i="80" s="1"/>
  <c r="K11" i="80"/>
  <c r="L11" i="80" s="1"/>
  <c r="K2" i="80"/>
  <c r="L2" i="80" s="1"/>
  <c r="K10" i="80"/>
  <c r="L10" i="80" s="1"/>
  <c r="K9" i="80"/>
  <c r="L9" i="80" s="1"/>
  <c r="K8" i="80"/>
  <c r="L8" i="80" s="1"/>
  <c r="K7" i="80"/>
  <c r="L7" i="80" s="1"/>
  <c r="K6" i="80"/>
  <c r="L6" i="80" s="1"/>
  <c r="K13" i="80"/>
  <c r="L13" i="80" s="1"/>
  <c r="K5" i="80"/>
  <c r="L5" i="80" s="1"/>
  <c r="J14" i="80"/>
  <c r="I14" i="80"/>
  <c r="C4" i="67" a="1"/>
  <c r="C4" i="67" s="1"/>
  <c r="C5" i="67" a="1"/>
  <c r="C5" i="67" s="1"/>
  <c r="F4" i="67" a="1"/>
  <c r="F4" i="67" s="1"/>
  <c r="F5" i="67" a="1"/>
  <c r="F5" i="67" s="1"/>
  <c r="K14" i="80" l="1"/>
  <c r="H256" i="66" a="1"/>
  <c r="H256" i="66" s="1"/>
  <c r="H257" i="66" a="1"/>
  <c r="H257" i="66" s="1"/>
  <c r="H258" i="66" a="1"/>
  <c r="H258" i="66" s="1"/>
  <c r="H259" i="66" a="1"/>
  <c r="H259" i="66" s="1"/>
  <c r="H260" i="66" a="1"/>
  <c r="H260" i="66" s="1"/>
  <c r="H261" i="66" a="1"/>
  <c r="H261" i="66" s="1"/>
  <c r="H262" i="66" a="1"/>
  <c r="H262" i="66" s="1"/>
  <c r="H263" i="66" a="1"/>
  <c r="H263" i="66" s="1"/>
  <c r="H264" i="66" a="1"/>
  <c r="H264" i="66" s="1"/>
  <c r="H265" i="66" a="1"/>
  <c r="H265" i="66" s="1"/>
  <c r="H266" i="66" a="1"/>
  <c r="H266" i="66" s="1"/>
  <c r="H267" i="66" a="1"/>
  <c r="H267" i="66" s="1"/>
  <c r="H268" i="66" a="1"/>
  <c r="H268" i="66" s="1"/>
  <c r="H269" i="66" a="1"/>
  <c r="H269" i="66" s="1"/>
  <c r="H270" i="66" a="1"/>
  <c r="H270" i="66" s="1"/>
  <c r="H271" i="66" a="1"/>
  <c r="H271" i="66" s="1"/>
  <c r="H272" i="66" a="1"/>
  <c r="H272" i="66" s="1"/>
  <c r="H273" i="66" a="1"/>
  <c r="H273" i="66" s="1"/>
  <c r="H274" i="66" a="1"/>
  <c r="H274" i="66" s="1"/>
  <c r="H275" i="66" a="1"/>
  <c r="H275" i="66" s="1"/>
  <c r="H276" i="66" a="1"/>
  <c r="H276" i="66" s="1"/>
  <c r="H277" i="66" a="1"/>
  <c r="H277" i="66" s="1"/>
  <c r="H278" i="66" a="1"/>
  <c r="H278" i="66" s="1"/>
  <c r="H279" i="66" a="1"/>
  <c r="H279" i="66" s="1"/>
  <c r="H280" i="66" a="1"/>
  <c r="H280" i="66" s="1"/>
  <c r="H281" i="66" a="1"/>
  <c r="H281" i="66" s="1"/>
  <c r="H282" i="66" a="1"/>
  <c r="H282" i="66" s="1"/>
  <c r="H283" i="66" a="1"/>
  <c r="H283" i="66" s="1"/>
  <c r="H284" i="66" a="1"/>
  <c r="H284" i="66" s="1"/>
  <c r="H285" i="66" a="1"/>
  <c r="H285" i="66" s="1"/>
  <c r="H286" i="66" a="1"/>
  <c r="H286" i="66" s="1"/>
  <c r="H287" i="66" a="1"/>
  <c r="H287" i="66" s="1"/>
  <c r="H288" i="66" a="1"/>
  <c r="H288" i="66" s="1"/>
  <c r="H289" i="66" a="1"/>
  <c r="H289" i="66" s="1"/>
  <c r="H290" i="66" a="1"/>
  <c r="H290" i="66" s="1"/>
  <c r="H291" i="66" a="1"/>
  <c r="H291" i="66" s="1"/>
  <c r="H292" i="66" a="1"/>
  <c r="H292" i="66" s="1"/>
  <c r="H293" i="66" a="1"/>
  <c r="H293" i="66" s="1"/>
  <c r="H294" i="66" a="1"/>
  <c r="H294" i="66" s="1"/>
  <c r="H295" i="66" a="1"/>
  <c r="H295" i="66" s="1"/>
  <c r="H296" i="66" a="1"/>
  <c r="H296" i="66" s="1"/>
  <c r="H297" i="66" a="1"/>
  <c r="H297" i="66" s="1"/>
  <c r="H298" i="66" a="1"/>
  <c r="H298" i="66" s="1"/>
  <c r="H299" i="66" a="1"/>
  <c r="H299" i="66" s="1"/>
  <c r="H300" i="66" a="1"/>
  <c r="H300" i="66" s="1"/>
  <c r="H301" i="66" a="1"/>
  <c r="H301" i="66" s="1"/>
  <c r="H302" i="66" a="1"/>
  <c r="H302" i="66" s="1"/>
  <c r="H303" i="66" a="1"/>
  <c r="H303" i="66" s="1"/>
  <c r="H304" i="66" a="1"/>
  <c r="H304" i="66" s="1"/>
  <c r="H305" i="66" a="1"/>
  <c r="H305" i="66" s="1"/>
  <c r="H306" i="66" a="1"/>
  <c r="H306" i="66" s="1"/>
  <c r="H307" i="66" a="1"/>
  <c r="H307" i="66" s="1"/>
  <c r="H308" i="66" a="1"/>
  <c r="H308" i="66" s="1"/>
  <c r="H309" i="66" a="1"/>
  <c r="H309" i="66" s="1"/>
  <c r="H310" i="66" a="1"/>
  <c r="H310" i="66" s="1"/>
  <c r="H311" i="66" a="1"/>
  <c r="H311" i="66" s="1"/>
  <c r="H312" i="66" a="1"/>
  <c r="H312" i="66" s="1"/>
  <c r="H313" i="66" a="1"/>
  <c r="H313" i="66" s="1"/>
  <c r="H314" i="66" a="1"/>
  <c r="H314" i="66" s="1"/>
  <c r="H315" i="66" a="1"/>
  <c r="H315" i="66" s="1"/>
  <c r="H316" i="66" a="1"/>
  <c r="H316" i="66" s="1"/>
  <c r="H317" i="66" a="1"/>
  <c r="H317" i="66" s="1"/>
  <c r="H318" i="66" a="1"/>
  <c r="H318" i="66" s="1"/>
  <c r="H319" i="66" a="1"/>
  <c r="H319" i="66" s="1"/>
  <c r="H320" i="66" a="1"/>
  <c r="H320" i="66" s="1"/>
  <c r="H321" i="66" a="1"/>
  <c r="H321" i="66" s="1"/>
  <c r="H322" i="66" a="1"/>
  <c r="H322" i="66" s="1"/>
  <c r="H323" i="66" a="1"/>
  <c r="H323" i="66" s="1"/>
  <c r="H324" i="66" a="1"/>
  <c r="H324" i="66" s="1"/>
  <c r="H325" i="66" a="1"/>
  <c r="H325" i="66" s="1"/>
  <c r="H326" i="66" a="1"/>
  <c r="H326" i="66" s="1"/>
  <c r="H327" i="66" a="1"/>
  <c r="H327" i="66" s="1"/>
  <c r="H328" i="66" a="1"/>
  <c r="H328" i="66" s="1"/>
  <c r="H329" i="66" a="1"/>
  <c r="H329" i="66" s="1"/>
  <c r="H330" i="66" a="1"/>
  <c r="H330" i="66" s="1"/>
  <c r="H331" i="66" a="1"/>
  <c r="H331" i="66" s="1"/>
  <c r="H332" i="66" a="1"/>
  <c r="H332" i="66" s="1"/>
  <c r="H333" i="66" a="1"/>
  <c r="H333" i="66" s="1"/>
  <c r="H334" i="66" a="1"/>
  <c r="H334" i="66" s="1"/>
  <c r="H335" i="66" a="1"/>
  <c r="H335" i="66" s="1"/>
  <c r="H336" i="66" a="1"/>
  <c r="H336" i="66" s="1"/>
  <c r="H337" i="66" a="1"/>
  <c r="H337" i="66" s="1"/>
  <c r="H338" i="66" a="1"/>
  <c r="H338" i="66" s="1"/>
  <c r="H339" i="66" a="1"/>
  <c r="H339" i="66" s="1"/>
  <c r="H340" i="66" a="1"/>
  <c r="H340" i="66" s="1"/>
  <c r="H341" i="66" a="1"/>
  <c r="H341" i="66" s="1"/>
  <c r="H342" i="66" a="1"/>
  <c r="H342" i="66" s="1"/>
  <c r="H343" i="66" a="1"/>
  <c r="H343" i="66" s="1"/>
  <c r="H344" i="66" a="1"/>
  <c r="H344" i="66" s="1"/>
  <c r="H345" i="66" a="1"/>
  <c r="H345" i="66" s="1"/>
  <c r="H346" i="66" a="1"/>
  <c r="H346" i="66" s="1"/>
  <c r="H347" i="66" a="1"/>
  <c r="H347" i="66" s="1"/>
  <c r="H348" i="66" a="1"/>
  <c r="H348" i="66" s="1"/>
  <c r="H349" i="66" a="1"/>
  <c r="H349" i="66" s="1"/>
  <c r="H350" i="66" a="1"/>
  <c r="H350" i="66" s="1"/>
  <c r="H351" i="66" a="1"/>
  <c r="H351" i="66" s="1"/>
  <c r="H352" i="66" a="1"/>
  <c r="H352" i="66" s="1"/>
  <c r="H353" i="66" a="1"/>
  <c r="H353" i="66" s="1"/>
  <c r="H354" i="66" a="1"/>
  <c r="H354" i="66" s="1"/>
  <c r="H355" i="66" a="1"/>
  <c r="H355" i="66" s="1"/>
  <c r="H356" i="66" a="1"/>
  <c r="H356" i="66" s="1"/>
  <c r="H357" i="66" a="1"/>
  <c r="H357" i="66" s="1"/>
  <c r="H358" i="66" a="1"/>
  <c r="H358" i="66" s="1"/>
  <c r="H359" i="66" a="1"/>
  <c r="H359" i="66" s="1"/>
  <c r="H360" i="66" a="1"/>
  <c r="H360" i="66" s="1"/>
  <c r="H361" i="66" a="1"/>
  <c r="H361" i="66" s="1"/>
  <c r="H362" i="66" a="1"/>
  <c r="H362" i="66" s="1"/>
  <c r="H363" i="66" a="1"/>
  <c r="H363" i="66" s="1"/>
  <c r="H364" i="66" a="1"/>
  <c r="H364" i="66" s="1"/>
  <c r="H365" i="66" a="1"/>
  <c r="H365" i="66" s="1"/>
  <c r="H366" i="66" a="1"/>
  <c r="H366" i="66" s="1"/>
  <c r="H367" i="66" a="1"/>
  <c r="H367" i="66" s="1"/>
  <c r="H368" i="66" a="1"/>
  <c r="H368" i="66" s="1"/>
  <c r="H369" i="66" a="1"/>
  <c r="H369" i="66" s="1"/>
  <c r="H370" i="66" a="1"/>
  <c r="H370" i="66" s="1"/>
  <c r="H371" i="66" a="1"/>
  <c r="H371" i="66" s="1"/>
  <c r="H372" i="66" a="1"/>
  <c r="H372" i="66" s="1"/>
  <c r="H373" i="66" a="1"/>
  <c r="H373" i="66" s="1"/>
  <c r="H374" i="66" a="1"/>
  <c r="H374" i="66" s="1"/>
  <c r="H375" i="66" a="1"/>
  <c r="H375" i="66" s="1"/>
  <c r="H376" i="66" a="1"/>
  <c r="H376" i="66" s="1"/>
  <c r="H377" i="66" a="1"/>
  <c r="H377" i="66" s="1"/>
  <c r="H378" i="66" a="1"/>
  <c r="H378" i="66" s="1"/>
  <c r="H379" i="66" a="1"/>
  <c r="H379" i="66" s="1"/>
  <c r="H380" i="66" a="1"/>
  <c r="H380" i="66" s="1"/>
  <c r="H381" i="66" a="1"/>
  <c r="H381" i="66" s="1"/>
  <c r="H382" i="66" a="1"/>
  <c r="H382" i="66" s="1"/>
  <c r="H383" i="66" a="1"/>
  <c r="H383" i="66" s="1"/>
  <c r="H384" i="66" a="1"/>
  <c r="H384" i="66" s="1"/>
  <c r="H385" i="66" a="1"/>
  <c r="H385" i="66" s="1"/>
  <c r="H386" i="66" a="1"/>
  <c r="H386" i="66" s="1"/>
  <c r="H387" i="66" a="1"/>
  <c r="H387" i="66" s="1"/>
  <c r="H388" i="66" a="1"/>
  <c r="H388" i="66" s="1"/>
  <c r="H389" i="66" a="1"/>
  <c r="H389" i="66" s="1"/>
  <c r="F2" i="67" l="1" a="1"/>
  <c r="F2" i="67" s="1"/>
  <c r="F3" i="67" a="1"/>
  <c r="F3" i="67" s="1"/>
  <c r="F34" i="67" a="1"/>
  <c r="F34" i="67" s="1"/>
  <c r="F35" i="67" a="1"/>
  <c r="F35" i="67" s="1"/>
  <c r="F38" i="67" a="1"/>
  <c r="F38" i="67" s="1"/>
  <c r="F39" i="67" a="1"/>
  <c r="F39" i="67" s="1"/>
  <c r="F40" i="67" a="1"/>
  <c r="F40" i="67" s="1"/>
  <c r="F6" i="67" a="1"/>
  <c r="F6" i="67" s="1"/>
  <c r="F7" i="67" a="1"/>
  <c r="F7" i="67" s="1"/>
  <c r="F8" i="67" a="1"/>
  <c r="F8" i="67" s="1"/>
  <c r="F9" i="67" a="1"/>
  <c r="F9" i="67" s="1"/>
  <c r="F12" i="67" a="1"/>
  <c r="F12" i="67" s="1"/>
  <c r="F15" i="67" a="1"/>
  <c r="F15" i="67" s="1"/>
  <c r="F10" i="67" a="1"/>
  <c r="F10" i="67" s="1"/>
  <c r="F13" i="67" a="1"/>
  <c r="F13" i="67" s="1"/>
  <c r="F16" i="67" a="1"/>
  <c r="F16" i="67" s="1"/>
  <c r="F18" i="67" a="1"/>
  <c r="F18" i="67" s="1"/>
  <c r="F19" i="67" a="1"/>
  <c r="F19" i="67" s="1"/>
  <c r="F20" i="67" a="1"/>
  <c r="F20" i="67" s="1"/>
  <c r="F22" i="67" a="1"/>
  <c r="F22" i="67" s="1"/>
  <c r="F23" i="67" a="1"/>
  <c r="F23" i="67" s="1"/>
  <c r="F24" i="67" a="1"/>
  <c r="F24" i="67" s="1"/>
  <c r="F25" i="67" a="1"/>
  <c r="F25" i="67" s="1"/>
  <c r="F26" i="67" a="1"/>
  <c r="F26" i="67" s="1"/>
  <c r="F27" i="67" a="1"/>
  <c r="F27" i="67" s="1"/>
  <c r="F11" i="67" a="1"/>
  <c r="F11" i="67" s="1"/>
  <c r="F14" i="67" a="1"/>
  <c r="F14" i="67" s="1"/>
  <c r="F17" i="67" a="1"/>
  <c r="F17" i="67" s="1"/>
  <c r="F21" i="67" a="1"/>
  <c r="F21" i="67" s="1"/>
  <c r="F28" i="67" a="1"/>
  <c r="F28" i="67" s="1"/>
  <c r="F29" i="67" a="1"/>
  <c r="F29" i="67" s="1"/>
  <c r="F31" i="67" a="1"/>
  <c r="F31" i="67" s="1"/>
  <c r="F32" i="67" a="1"/>
  <c r="F32" i="67" s="1"/>
  <c r="F33" i="67" a="1"/>
  <c r="F33" i="67" s="1"/>
  <c r="F36" i="67" a="1"/>
  <c r="F36" i="67" s="1"/>
  <c r="F37" i="67" a="1"/>
  <c r="F37" i="67" s="1"/>
  <c r="F41" i="67" a="1"/>
  <c r="F41" i="67" s="1"/>
  <c r="F42" i="67" a="1"/>
  <c r="F42" i="67" s="1"/>
  <c r="F43" i="67" a="1"/>
  <c r="F43" i="67" s="1"/>
  <c r="F44" i="67" a="1"/>
  <c r="F44" i="67" s="1"/>
  <c r="F45" i="67" a="1"/>
  <c r="F45" i="67" s="1"/>
  <c r="F46" i="67" a="1"/>
  <c r="F46" i="67" s="1"/>
  <c r="F30" i="67" a="1"/>
  <c r="F30" i="67" s="1"/>
  <c r="C2" i="67" a="1"/>
  <c r="C2" i="67" s="1"/>
  <c r="C3" i="67" a="1"/>
  <c r="C3" i="67" s="1"/>
  <c r="C34" i="67" a="1"/>
  <c r="C34" i="67" s="1"/>
  <c r="C35" i="67" a="1"/>
  <c r="C35" i="67" s="1"/>
  <c r="C38" i="67" a="1"/>
  <c r="C38" i="67" s="1"/>
  <c r="C39" i="67" a="1"/>
  <c r="C39" i="67" s="1"/>
  <c r="C40" i="67" a="1"/>
  <c r="C40" i="67" s="1"/>
  <c r="C6" i="67" a="1"/>
  <c r="C6" i="67" s="1"/>
  <c r="C7" i="67" a="1"/>
  <c r="C7" i="67" s="1"/>
  <c r="C8" i="67" a="1"/>
  <c r="C8" i="67" s="1"/>
  <c r="C9" i="67" a="1"/>
  <c r="C9" i="67" s="1"/>
  <c r="C12" i="67" a="1"/>
  <c r="C12" i="67" s="1"/>
  <c r="C15" i="67" a="1"/>
  <c r="C15" i="67" s="1"/>
  <c r="C10" i="67" a="1"/>
  <c r="C10" i="67" s="1"/>
  <c r="C13" i="67" a="1"/>
  <c r="C13" i="67" s="1"/>
  <c r="C16" i="67" a="1"/>
  <c r="C16" i="67" s="1"/>
  <c r="C18" i="67" a="1"/>
  <c r="C18" i="67" s="1"/>
  <c r="C19" i="67" a="1"/>
  <c r="C19" i="67" s="1"/>
  <c r="C20" i="67" a="1"/>
  <c r="C20" i="67" s="1"/>
  <c r="C22" i="67" a="1"/>
  <c r="C22" i="67" s="1"/>
  <c r="C23" i="67" a="1"/>
  <c r="C23" i="67" s="1"/>
  <c r="C24" i="67" a="1"/>
  <c r="C24" i="67" s="1"/>
  <c r="C25" i="67" a="1"/>
  <c r="C25" i="67" s="1"/>
  <c r="C26" i="67" a="1"/>
  <c r="C26" i="67" s="1"/>
  <c r="C27" i="67" a="1"/>
  <c r="C27" i="67" s="1"/>
  <c r="C11" i="67" a="1"/>
  <c r="C11" i="67" s="1"/>
  <c r="C14" i="67" a="1"/>
  <c r="C14" i="67" s="1"/>
  <c r="C17" i="67" a="1"/>
  <c r="C17" i="67" s="1"/>
  <c r="C21" i="67" a="1"/>
  <c r="C21" i="67" s="1"/>
  <c r="C28" i="67" a="1"/>
  <c r="C28" i="67" s="1"/>
  <c r="C29" i="67" a="1"/>
  <c r="C29" i="67" s="1"/>
  <c r="C31" i="67" a="1"/>
  <c r="C31" i="67" s="1"/>
  <c r="C32" i="67" a="1"/>
  <c r="C32" i="67" s="1"/>
  <c r="C33" i="67" a="1"/>
  <c r="C33" i="67" s="1"/>
  <c r="C36" i="67" a="1"/>
  <c r="C36" i="67" s="1"/>
  <c r="C37" i="67" a="1"/>
  <c r="C37" i="67" s="1"/>
  <c r="C41" i="67" a="1"/>
  <c r="C41" i="67" s="1"/>
  <c r="C42" i="67" a="1"/>
  <c r="C42" i="67" s="1"/>
  <c r="C43" i="67" a="1"/>
  <c r="C43" i="67" s="1"/>
  <c r="C44" i="67" a="1"/>
  <c r="C44" i="67" s="1"/>
  <c r="C45" i="67" a="1"/>
  <c r="C45" i="67" s="1"/>
  <c r="C46" i="67" a="1"/>
  <c r="C46" i="67" s="1"/>
  <c r="C30" i="67" a="1"/>
  <c r="C30" i="67" s="1"/>
  <c r="H537" i="66" a="1"/>
  <c r="H537" i="66" s="1"/>
  <c r="H534" i="66" l="1" a="1"/>
  <c r="H534" i="66" s="1"/>
  <c r="H535" i="66" a="1"/>
  <c r="H535" i="66" s="1"/>
  <c r="H536" i="66" a="1"/>
  <c r="H536" i="66" s="1"/>
  <c r="H548" i="66" l="1" a="1"/>
  <c r="H548" i="66" s="1"/>
  <c r="H549" i="66" a="1"/>
  <c r="H549" i="66" s="1"/>
  <c r="H550" i="66" a="1"/>
  <c r="H550" i="66" s="1"/>
  <c r="H525" i="66" l="1" a="1"/>
  <c r="H525" i="66" s="1"/>
  <c r="H526" i="66" a="1"/>
  <c r="H526" i="66" s="1"/>
  <c r="H527" i="66" a="1"/>
  <c r="H527" i="66" s="1"/>
  <c r="H528" i="66" a="1"/>
  <c r="H528" i="66" s="1"/>
  <c r="H529" i="66" a="1"/>
  <c r="H529" i="66" s="1"/>
  <c r="H530" i="66" a="1"/>
  <c r="H530" i="66" s="1"/>
  <c r="H531" i="66" a="1"/>
  <c r="H531" i="66" s="1"/>
  <c r="H524" i="66" a="1"/>
  <c r="H524" i="66" s="1"/>
  <c r="H544" i="66" a="1"/>
  <c r="H544" i="66" s="1"/>
  <c r="H545" i="66" a="1"/>
  <c r="H545" i="66" s="1"/>
  <c r="H546" i="66" a="1"/>
  <c r="H546" i="66" s="1"/>
  <c r="H547" i="66" a="1"/>
  <c r="H547" i="66" s="1"/>
  <c r="H2" i="66" a="1"/>
  <c r="H2" i="66" s="1"/>
  <c r="H3" i="66" a="1"/>
  <c r="H3" i="66" s="1"/>
  <c r="H4" i="66" a="1"/>
  <c r="H4" i="66" s="1"/>
  <c r="H5" i="66" a="1"/>
  <c r="H5" i="66" s="1"/>
  <c r="H6" i="66" a="1"/>
  <c r="H6" i="66" s="1"/>
  <c r="H7" i="66" a="1"/>
  <c r="H7" i="66" s="1"/>
  <c r="H8" i="66" a="1"/>
  <c r="H8" i="66" s="1"/>
  <c r="H9" i="66" a="1"/>
  <c r="H9" i="66" s="1"/>
  <c r="H10" i="66" a="1"/>
  <c r="H10" i="66" s="1"/>
  <c r="H11" i="66" a="1"/>
  <c r="H11" i="66" s="1"/>
  <c r="H12" i="66" a="1"/>
  <c r="H12" i="66" s="1"/>
  <c r="H13" i="66" a="1"/>
  <c r="H13" i="66" s="1"/>
  <c r="H14" i="66" a="1"/>
  <c r="H14" i="66" s="1"/>
  <c r="H15" i="66" a="1"/>
  <c r="H15" i="66" s="1"/>
  <c r="H16" i="66" a="1"/>
  <c r="H16" i="66" s="1"/>
  <c r="H17" i="66" a="1"/>
  <c r="H17" i="66" s="1"/>
  <c r="H18" i="66" a="1"/>
  <c r="H18" i="66" s="1"/>
  <c r="H19" i="66" a="1"/>
  <c r="H19" i="66" s="1"/>
  <c r="H20" i="66" a="1"/>
  <c r="H20" i="66" s="1"/>
  <c r="H21" i="66" a="1"/>
  <c r="H21" i="66" s="1"/>
  <c r="H22" i="66" a="1"/>
  <c r="H22" i="66" s="1"/>
  <c r="H23" i="66" a="1"/>
  <c r="H23" i="66" s="1"/>
  <c r="H24" i="66" a="1"/>
  <c r="H24" i="66" s="1"/>
  <c r="H25" i="66" a="1"/>
  <c r="H25" i="66" s="1"/>
  <c r="H26" i="66" a="1"/>
  <c r="H26" i="66" s="1"/>
  <c r="H27" i="66" a="1"/>
  <c r="H27" i="66" s="1"/>
  <c r="H28" i="66" a="1"/>
  <c r="H28" i="66" s="1"/>
  <c r="H29" i="66" a="1"/>
  <c r="H29" i="66" s="1"/>
  <c r="H30" i="66" a="1"/>
  <c r="H30" i="66" s="1"/>
  <c r="H31" i="66" a="1"/>
  <c r="H31" i="66" s="1"/>
  <c r="H32" i="66" a="1"/>
  <c r="H32" i="66" s="1"/>
  <c r="H33" i="66" a="1"/>
  <c r="H33" i="66" s="1"/>
  <c r="H34" i="66" a="1"/>
  <c r="H34" i="66" s="1"/>
  <c r="H35" i="66" a="1"/>
  <c r="H35" i="66" s="1"/>
  <c r="H36" i="66" a="1"/>
  <c r="H36" i="66" s="1"/>
  <c r="H37" i="66" a="1"/>
  <c r="H37" i="66" s="1"/>
  <c r="H38" i="66" a="1"/>
  <c r="H38" i="66" s="1"/>
  <c r="H39" i="66" a="1"/>
  <c r="H39" i="66" s="1"/>
  <c r="H40" i="66" a="1"/>
  <c r="H40" i="66" s="1"/>
  <c r="H41" i="66" a="1"/>
  <c r="H41" i="66" s="1"/>
  <c r="H42" i="66" a="1"/>
  <c r="H42" i="66" s="1"/>
  <c r="H43" i="66" a="1"/>
  <c r="H43" i="66" s="1"/>
  <c r="H44" i="66" a="1"/>
  <c r="H44" i="66" s="1"/>
  <c r="H45" i="66" a="1"/>
  <c r="H45" i="66" s="1"/>
  <c r="H46" i="66" a="1"/>
  <c r="H46" i="66" s="1"/>
  <c r="H47" i="66" a="1"/>
  <c r="H47" i="66" s="1"/>
  <c r="H48" i="66" a="1"/>
  <c r="H48" i="66" s="1"/>
  <c r="H49" i="66" a="1"/>
  <c r="H49" i="66" s="1"/>
  <c r="H50" i="66" a="1"/>
  <c r="H50" i="66" s="1"/>
  <c r="H51" i="66" a="1"/>
  <c r="H51" i="66" s="1"/>
  <c r="H52" i="66" a="1"/>
  <c r="H52" i="66" s="1"/>
  <c r="H53" i="66" a="1"/>
  <c r="H53" i="66" s="1"/>
  <c r="H54" i="66" a="1"/>
  <c r="H54" i="66" s="1"/>
  <c r="H55" i="66" a="1"/>
  <c r="H55" i="66" s="1"/>
  <c r="H56" i="66" a="1"/>
  <c r="H56" i="66" s="1"/>
  <c r="H57" i="66" a="1"/>
  <c r="H57" i="66" s="1"/>
  <c r="H58" i="66" a="1"/>
  <c r="H58" i="66" s="1"/>
  <c r="H59" i="66" a="1"/>
  <c r="H59" i="66" s="1"/>
  <c r="H60" i="66" a="1"/>
  <c r="H60" i="66" s="1"/>
  <c r="H61" i="66" a="1"/>
  <c r="H61" i="66" s="1"/>
  <c r="H62" i="66" a="1"/>
  <c r="H62" i="66" s="1"/>
  <c r="H63" i="66" a="1"/>
  <c r="H63" i="66" s="1"/>
  <c r="H64" i="66" a="1"/>
  <c r="H64" i="66" s="1"/>
  <c r="H65" i="66" a="1"/>
  <c r="H65" i="66" s="1"/>
  <c r="H66" i="66" a="1"/>
  <c r="H66" i="66" s="1"/>
  <c r="H67" i="66" a="1"/>
  <c r="H67" i="66" s="1"/>
  <c r="H68" i="66" a="1"/>
  <c r="H68" i="66" s="1"/>
  <c r="H69" i="66" a="1"/>
  <c r="H69" i="66" s="1"/>
  <c r="H70" i="66" a="1"/>
  <c r="H70" i="66" s="1"/>
  <c r="H71" i="66" a="1"/>
  <c r="H71" i="66" s="1"/>
  <c r="H72" i="66" a="1"/>
  <c r="H72" i="66" s="1"/>
  <c r="H73" i="66" a="1"/>
  <c r="H73" i="66" s="1"/>
  <c r="H74" i="66" a="1"/>
  <c r="H74" i="66" s="1"/>
  <c r="H75" i="66" a="1"/>
  <c r="H75" i="66" s="1"/>
  <c r="H76" i="66" a="1"/>
  <c r="H76" i="66" s="1"/>
  <c r="H77" i="66" a="1"/>
  <c r="H77" i="66" s="1"/>
  <c r="H78" i="66" a="1"/>
  <c r="H78" i="66" s="1"/>
  <c r="H79" i="66" a="1"/>
  <c r="H79" i="66" s="1"/>
  <c r="H80" i="66" a="1"/>
  <c r="H80" i="66" s="1"/>
  <c r="H81" i="66" a="1"/>
  <c r="H81" i="66" s="1"/>
  <c r="H82" i="66" a="1"/>
  <c r="H82" i="66" s="1"/>
  <c r="H83" i="66" a="1"/>
  <c r="H83" i="66" s="1"/>
  <c r="H84" i="66" a="1"/>
  <c r="H84" i="66" s="1"/>
  <c r="H85" i="66" a="1"/>
  <c r="H85" i="66" s="1"/>
  <c r="H86" i="66" a="1"/>
  <c r="H86" i="66" s="1"/>
  <c r="H87" i="66" a="1"/>
  <c r="H87" i="66" s="1"/>
  <c r="H88" i="66" a="1"/>
  <c r="H88" i="66" s="1"/>
  <c r="H89" i="66" a="1"/>
  <c r="H89" i="66" s="1"/>
  <c r="H90" i="66" a="1"/>
  <c r="H90" i="66" s="1"/>
  <c r="H91" i="66" a="1"/>
  <c r="H91" i="66" s="1"/>
  <c r="H92" i="66" a="1"/>
  <c r="H92" i="66" s="1"/>
  <c r="H93" i="66" a="1"/>
  <c r="H93" i="66" s="1"/>
  <c r="H94" i="66" a="1"/>
  <c r="H94" i="66" s="1"/>
  <c r="H95" i="66" a="1"/>
  <c r="H95" i="66" s="1"/>
  <c r="H96" i="66" a="1"/>
  <c r="H96" i="66" s="1"/>
  <c r="H97" i="66" a="1"/>
  <c r="H97" i="66" s="1"/>
  <c r="H98" i="66" a="1"/>
  <c r="H98" i="66" s="1"/>
  <c r="H99" i="66" a="1"/>
  <c r="H99" i="66" s="1"/>
  <c r="H100" i="66" a="1"/>
  <c r="H100" i="66" s="1"/>
  <c r="H101" i="66" a="1"/>
  <c r="H101" i="66" s="1"/>
  <c r="H102" i="66" a="1"/>
  <c r="H102" i="66" s="1"/>
  <c r="H103" i="66" a="1"/>
  <c r="H103" i="66" s="1"/>
  <c r="H104" i="66" a="1"/>
  <c r="H104" i="66" s="1"/>
  <c r="H105" i="66" a="1"/>
  <c r="H105" i="66" s="1"/>
  <c r="H106" i="66" a="1"/>
  <c r="H106" i="66" s="1"/>
  <c r="H107" i="66" a="1"/>
  <c r="H107" i="66" s="1"/>
  <c r="H108" i="66" a="1"/>
  <c r="H108" i="66" s="1"/>
  <c r="H109" i="66" a="1"/>
  <c r="H109" i="66" s="1"/>
  <c r="H110" i="66" a="1"/>
  <c r="H110" i="66" s="1"/>
  <c r="H111" i="66" a="1"/>
  <c r="H111" i="66" s="1"/>
  <c r="H112" i="66" a="1"/>
  <c r="H112" i="66" s="1"/>
  <c r="H113" i="66" a="1"/>
  <c r="H113" i="66" s="1"/>
  <c r="H114" i="66" a="1"/>
  <c r="H114" i="66" s="1"/>
  <c r="H115" i="66" a="1"/>
  <c r="H115" i="66" s="1"/>
  <c r="H116" i="66" a="1"/>
  <c r="H116" i="66" s="1"/>
  <c r="H117" i="66" a="1"/>
  <c r="H117" i="66" s="1"/>
  <c r="H118" i="66" a="1"/>
  <c r="H118" i="66" s="1"/>
  <c r="H119" i="66" a="1"/>
  <c r="H119" i="66" s="1"/>
  <c r="H120" i="66" a="1"/>
  <c r="H120" i="66" s="1"/>
  <c r="H121" i="66" a="1"/>
  <c r="H121" i="66" s="1"/>
  <c r="H238" i="66" a="1"/>
  <c r="H238" i="66" s="1"/>
  <c r="H239" i="66" a="1"/>
  <c r="H239" i="66" s="1"/>
  <c r="H240" i="66" a="1"/>
  <c r="H240" i="66" s="1"/>
  <c r="H241" i="66" a="1"/>
  <c r="H241" i="66" s="1"/>
  <c r="H242" i="66" a="1"/>
  <c r="H242" i="66" s="1"/>
  <c r="H243" i="66" a="1"/>
  <c r="H243" i="66" s="1"/>
  <c r="H244" i="66" a="1"/>
  <c r="H244" i="66" s="1"/>
  <c r="H245" i="66" a="1"/>
  <c r="H245" i="66" s="1"/>
  <c r="H246" i="66" a="1"/>
  <c r="H246" i="66" s="1"/>
  <c r="H247" i="66" a="1"/>
  <c r="H247" i="66" s="1"/>
  <c r="H248" i="66" a="1"/>
  <c r="H248" i="66" s="1"/>
  <c r="H249" i="66" a="1"/>
  <c r="H249" i="66" s="1"/>
  <c r="H250" i="66" a="1"/>
  <c r="H250" i="66" s="1"/>
  <c r="H251" i="66" a="1"/>
  <c r="H251" i="66" s="1"/>
  <c r="H252" i="66" a="1"/>
  <c r="H252" i="66" s="1"/>
  <c r="H253" i="66" a="1"/>
  <c r="H253" i="66" s="1"/>
  <c r="H254" i="66" a="1"/>
  <c r="H254" i="66" s="1"/>
  <c r="H255" i="66" a="1"/>
  <c r="H255" i="66" s="1"/>
  <c r="H199" i="66" a="1"/>
  <c r="H199" i="66" s="1"/>
  <c r="H200" i="66" a="1"/>
  <c r="H200" i="66" s="1"/>
  <c r="H201" i="66" a="1"/>
  <c r="H201" i="66" s="1"/>
  <c r="H202" i="66" a="1"/>
  <c r="H202" i="66" s="1"/>
  <c r="H203" i="66" a="1"/>
  <c r="H203" i="66" s="1"/>
  <c r="H204" i="66" a="1"/>
  <c r="H204" i="66" s="1"/>
  <c r="H189" i="66" a="1"/>
  <c r="H189" i="66" s="1"/>
  <c r="H190" i="66" a="1"/>
  <c r="H190" i="66" s="1"/>
  <c r="H191" i="66" a="1"/>
  <c r="H191" i="66" s="1"/>
  <c r="H192" i="66" a="1"/>
  <c r="H192" i="66" s="1"/>
  <c r="H193" i="66" a="1"/>
  <c r="H193" i="66" s="1"/>
  <c r="H194" i="66" a="1"/>
  <c r="H194" i="66" s="1"/>
  <c r="H122" i="66" a="1"/>
  <c r="H122" i="66" s="1"/>
  <c r="H123" i="66" a="1"/>
  <c r="H123" i="66" s="1"/>
  <c r="H124" i="66" a="1"/>
  <c r="H124" i="66" s="1"/>
  <c r="H125" i="66" a="1"/>
  <c r="H125" i="66" s="1"/>
  <c r="H126" i="66" a="1"/>
  <c r="H126" i="66" s="1"/>
  <c r="H127" i="66" a="1"/>
  <c r="H127" i="66" s="1"/>
  <c r="H128" i="66" a="1"/>
  <c r="H128" i="66" s="1"/>
  <c r="H129" i="66" a="1"/>
  <c r="H129" i="66" s="1"/>
  <c r="H130" i="66" a="1"/>
  <c r="H130" i="66" s="1"/>
  <c r="H131" i="66" a="1"/>
  <c r="H131" i="66" s="1"/>
  <c r="H132" i="66" a="1"/>
  <c r="H132" i="66" s="1"/>
  <c r="H133" i="66" a="1"/>
  <c r="H133" i="66" s="1"/>
  <c r="H538" i="66" a="1"/>
  <c r="H538" i="66" s="1"/>
  <c r="H134" i="66" a="1"/>
  <c r="H134" i="66" s="1"/>
  <c r="H135" i="66" a="1"/>
  <c r="H135" i="66" s="1"/>
  <c r="H136" i="66" a="1"/>
  <c r="H136" i="66" s="1"/>
  <c r="H137" i="66" a="1"/>
  <c r="H137" i="66" s="1"/>
  <c r="H138" i="66" a="1"/>
  <c r="H138" i="66" s="1"/>
  <c r="H139" i="66" a="1"/>
  <c r="H139" i="66" s="1"/>
  <c r="H140" i="66" a="1"/>
  <c r="H140" i="66" s="1"/>
  <c r="H141" i="66" a="1"/>
  <c r="H141" i="66" s="1"/>
  <c r="H142" i="66" a="1"/>
  <c r="H142" i="66" s="1"/>
  <c r="H143" i="66" a="1"/>
  <c r="H143" i="66" s="1"/>
  <c r="H144" i="66" a="1"/>
  <c r="H144" i="66" s="1"/>
  <c r="H145" i="66" a="1"/>
  <c r="H145" i="66" s="1"/>
  <c r="H146" i="66" a="1"/>
  <c r="H146" i="66" s="1"/>
  <c r="H147" i="66" a="1"/>
  <c r="H147" i="66" s="1"/>
  <c r="H148" i="66" a="1"/>
  <c r="H148" i="66" s="1"/>
  <c r="H149" i="66" a="1"/>
  <c r="H149" i="66" s="1"/>
  <c r="H150" i="66" a="1"/>
  <c r="H150" i="66" s="1"/>
  <c r="H151" i="66" a="1"/>
  <c r="H151" i="66" s="1"/>
  <c r="H152" i="66" a="1"/>
  <c r="H152" i="66" s="1"/>
  <c r="H153" i="66" a="1"/>
  <c r="H153" i="66" s="1"/>
  <c r="H154" i="66" a="1"/>
  <c r="H154" i="66" s="1"/>
  <c r="H155" i="66" a="1"/>
  <c r="H155" i="66" s="1"/>
  <c r="H156" i="66" a="1"/>
  <c r="H156" i="66" s="1"/>
  <c r="H157" i="66" a="1"/>
  <c r="H157" i="66" s="1"/>
  <c r="H158" i="66" a="1"/>
  <c r="H158" i="66" s="1"/>
  <c r="H159" i="66" a="1"/>
  <c r="H159" i="66" s="1"/>
  <c r="H160" i="66" a="1"/>
  <c r="H160" i="66" s="1"/>
  <c r="H161" i="66" a="1"/>
  <c r="H161" i="66" s="1"/>
  <c r="H162" i="66" a="1"/>
  <c r="H162" i="66" s="1"/>
  <c r="H163" i="66" a="1"/>
  <c r="H163" i="66" s="1"/>
  <c r="H164" i="66" a="1"/>
  <c r="H164" i="66" s="1"/>
  <c r="H165" i="66" a="1"/>
  <c r="H165" i="66" s="1"/>
  <c r="H166" i="66" a="1"/>
  <c r="H166" i="66" s="1"/>
  <c r="H167" i="66" a="1"/>
  <c r="H167" i="66" s="1"/>
  <c r="H168" i="66" a="1"/>
  <c r="H168" i="66" s="1"/>
  <c r="H169" i="66" a="1"/>
  <c r="H169" i="66" s="1"/>
  <c r="H170" i="66" a="1"/>
  <c r="H170" i="66" s="1"/>
  <c r="H171" i="66" a="1"/>
  <c r="H171" i="66" s="1"/>
  <c r="H172" i="66" a="1"/>
  <c r="H172" i="66" s="1"/>
  <c r="H173" i="66" a="1"/>
  <c r="H173" i="66" s="1"/>
  <c r="H174" i="66" a="1"/>
  <c r="H174" i="66" s="1"/>
  <c r="H175" i="66" a="1"/>
  <c r="H175" i="66" s="1"/>
  <c r="H176" i="66" a="1"/>
  <c r="H176" i="66" s="1"/>
  <c r="H177" i="66" a="1"/>
  <c r="H177" i="66" s="1"/>
  <c r="H178" i="66" a="1"/>
  <c r="H178" i="66" s="1"/>
  <c r="H179" i="66" a="1"/>
  <c r="H179" i="66" s="1"/>
  <c r="H180" i="66" a="1"/>
  <c r="H180" i="66" s="1"/>
  <c r="H181" i="66" a="1"/>
  <c r="H181" i="66" s="1"/>
  <c r="H182" i="66" a="1"/>
  <c r="H182" i="66" s="1"/>
  <c r="H183" i="66" a="1"/>
  <c r="H183" i="66" s="1"/>
  <c r="H184" i="66" a="1"/>
  <c r="H184" i="66" s="1"/>
  <c r="H185" i="66" a="1"/>
  <c r="H185" i="66" s="1"/>
  <c r="H186" i="66" a="1"/>
  <c r="H186" i="66" s="1"/>
  <c r="H187" i="66" a="1"/>
  <c r="H187" i="66" s="1"/>
  <c r="H188" i="66" a="1"/>
  <c r="H188" i="66" s="1"/>
  <c r="H532" i="66" a="1"/>
  <c r="H532" i="66" s="1"/>
  <c r="H533" i="66" a="1"/>
  <c r="H533" i="66" s="1"/>
  <c r="H195" i="66" a="1"/>
  <c r="H195" i="66" s="1"/>
  <c r="H196" i="66" a="1"/>
  <c r="H196" i="66" s="1"/>
  <c r="H197" i="66" a="1"/>
  <c r="H197" i="66" s="1"/>
  <c r="H198" i="66" a="1"/>
  <c r="H198" i="66" s="1"/>
  <c r="H205" i="66" a="1"/>
  <c r="H205" i="66" s="1"/>
  <c r="H206" i="66" a="1"/>
  <c r="H206" i="66" s="1"/>
  <c r="H207" i="66" a="1"/>
  <c r="H207" i="66" s="1"/>
  <c r="H208" i="66" a="1"/>
  <c r="H208" i="66" s="1"/>
  <c r="H209" i="66" a="1"/>
  <c r="H209" i="66" s="1"/>
  <c r="H210" i="66" a="1"/>
  <c r="H210" i="66" s="1"/>
  <c r="H211" i="66" a="1"/>
  <c r="H211" i="66" s="1"/>
  <c r="H212" i="66" a="1"/>
  <c r="H212" i="66" s="1"/>
  <c r="H213" i="66" a="1"/>
  <c r="H213" i="66" s="1"/>
  <c r="H214" i="66" a="1"/>
  <c r="H214" i="66" s="1"/>
  <c r="H215" i="66" a="1"/>
  <c r="H215" i="66" s="1"/>
  <c r="H216" i="66" a="1"/>
  <c r="H216" i="66" s="1"/>
  <c r="H217" i="66" a="1"/>
  <c r="H217" i="66" s="1"/>
  <c r="H218" i="66" a="1"/>
  <c r="H218" i="66" s="1"/>
  <c r="H219" i="66" a="1"/>
  <c r="H219" i="66" s="1"/>
  <c r="H220" i="66" a="1"/>
  <c r="H220" i="66" s="1"/>
  <c r="H221" i="66" a="1"/>
  <c r="H221" i="66" s="1"/>
  <c r="H222" i="66" a="1"/>
  <c r="H222" i="66" s="1"/>
  <c r="H223" i="66" a="1"/>
  <c r="H223" i="66" s="1"/>
  <c r="H224" i="66" a="1"/>
  <c r="H224" i="66" s="1"/>
  <c r="H225" i="66" a="1"/>
  <c r="H225" i="66" s="1"/>
  <c r="H226" i="66" a="1"/>
  <c r="H226" i="66" s="1"/>
  <c r="H227" i="66" a="1"/>
  <c r="H227" i="66" s="1"/>
  <c r="H228" i="66" a="1"/>
  <c r="H228" i="66" s="1"/>
  <c r="H229" i="66" a="1"/>
  <c r="H229" i="66" s="1"/>
  <c r="H230" i="66" a="1"/>
  <c r="H230" i="66" s="1"/>
  <c r="H231" i="66" a="1"/>
  <c r="H231" i="66" s="1"/>
  <c r="H232" i="66" a="1"/>
  <c r="H232" i="66" s="1"/>
  <c r="H233" i="66" a="1"/>
  <c r="H233" i="66" s="1"/>
  <c r="H234" i="66" a="1"/>
  <c r="H234" i="66" s="1"/>
  <c r="H235" i="66" a="1"/>
  <c r="H235" i="66" s="1"/>
  <c r="H236" i="66" a="1"/>
  <c r="H236" i="66" s="1"/>
  <c r="H237" i="66" a="1"/>
  <c r="H237" i="66" s="1"/>
  <c r="H390" i="66" a="1"/>
  <c r="H390" i="66" s="1"/>
  <c r="H391" i="66" a="1"/>
  <c r="H391" i="66" s="1"/>
  <c r="H392" i="66" a="1"/>
  <c r="H392" i="66" s="1"/>
  <c r="H393" i="66" a="1"/>
  <c r="H393" i="66" s="1"/>
  <c r="H394" i="66" a="1"/>
  <c r="H394" i="66" s="1"/>
  <c r="H395" i="66" a="1"/>
  <c r="H395" i="66" s="1"/>
  <c r="H396" i="66" a="1"/>
  <c r="H396" i="66" s="1"/>
  <c r="H397" i="66" a="1"/>
  <c r="H397" i="66" s="1"/>
  <c r="H398" i="66" a="1"/>
  <c r="H398" i="66" s="1"/>
  <c r="H399" i="66" a="1"/>
  <c r="H399" i="66" s="1"/>
  <c r="H400" i="66" a="1"/>
  <c r="H400" i="66" s="1"/>
  <c r="H401" i="66" a="1"/>
  <c r="H401" i="66" s="1"/>
  <c r="H402" i="66" a="1"/>
  <c r="H402" i="66" s="1"/>
  <c r="H403" i="66" a="1"/>
  <c r="H403" i="66" s="1"/>
  <c r="H404" i="66" a="1"/>
  <c r="H404" i="66" s="1"/>
  <c r="H405" i="66" a="1"/>
  <c r="H405" i="66" s="1"/>
  <c r="H406" i="66" a="1"/>
  <c r="H406" i="66" s="1"/>
  <c r="H407" i="66" a="1"/>
  <c r="H407" i="66" s="1"/>
  <c r="H408" i="66" a="1"/>
  <c r="H408" i="66" s="1"/>
  <c r="H409" i="66" a="1"/>
  <c r="H409" i="66" s="1"/>
  <c r="H410" i="66" a="1"/>
  <c r="H410" i="66" s="1"/>
  <c r="H411" i="66" a="1"/>
  <c r="H411" i="66" s="1"/>
  <c r="H412" i="66" a="1"/>
  <c r="H412" i="66" s="1"/>
  <c r="H413" i="66" a="1"/>
  <c r="H413" i="66" s="1"/>
  <c r="H414" i="66" a="1"/>
  <c r="H414" i="66" s="1"/>
  <c r="H415" i="66" a="1"/>
  <c r="H415" i="66" s="1"/>
  <c r="H416" i="66" a="1"/>
  <c r="H416" i="66" s="1"/>
  <c r="H417" i="66" a="1"/>
  <c r="H417" i="66" s="1"/>
  <c r="H418" i="66" a="1"/>
  <c r="H418" i="66" s="1"/>
  <c r="H419" i="66" a="1"/>
  <c r="H419" i="66" s="1"/>
  <c r="H420" i="66" a="1"/>
  <c r="H420" i="66" s="1"/>
  <c r="H421" i="66" a="1"/>
  <c r="H421" i="66" s="1"/>
  <c r="H422" i="66" a="1"/>
  <c r="H422" i="66" s="1"/>
  <c r="H423" i="66" a="1"/>
  <c r="H423" i="66" s="1"/>
  <c r="H424" i="66" a="1"/>
  <c r="H424" i="66" s="1"/>
  <c r="H425" i="66" a="1"/>
  <c r="H425" i="66" s="1"/>
  <c r="H426" i="66" a="1"/>
  <c r="H426" i="66" s="1"/>
  <c r="H427" i="66" a="1"/>
  <c r="H427" i="66" s="1"/>
  <c r="H428" i="66" a="1"/>
  <c r="H428" i="66" s="1"/>
  <c r="H429" i="66" a="1"/>
  <c r="H429" i="66" s="1"/>
  <c r="H430" i="66" a="1"/>
  <c r="H430" i="66" s="1"/>
  <c r="H431" i="66" a="1"/>
  <c r="H431" i="66" s="1"/>
  <c r="H432" i="66" a="1"/>
  <c r="H432" i="66" s="1"/>
  <c r="H433" i="66" a="1"/>
  <c r="H433" i="66" s="1"/>
  <c r="H434" i="66" a="1"/>
  <c r="H434" i="66" s="1"/>
  <c r="H435" i="66" a="1"/>
  <c r="H435" i="66" s="1"/>
  <c r="H436" i="66" a="1"/>
  <c r="H436" i="66" s="1"/>
  <c r="H437" i="66" a="1"/>
  <c r="H437" i="66" s="1"/>
  <c r="H438" i="66" a="1"/>
  <c r="H438" i="66" s="1"/>
  <c r="H439" i="66" a="1"/>
  <c r="H439" i="66" s="1"/>
  <c r="H440" i="66" a="1"/>
  <c r="H440" i="66" s="1"/>
  <c r="H441" i="66" a="1"/>
  <c r="H441" i="66" s="1"/>
  <c r="H442" i="66" a="1"/>
  <c r="H442" i="66" s="1"/>
  <c r="H443" i="66" a="1"/>
  <c r="H443" i="66" s="1"/>
  <c r="H444" i="66" a="1"/>
  <c r="H444" i="66" s="1"/>
  <c r="H445" i="66" a="1"/>
  <c r="H445" i="66" s="1"/>
  <c r="H446" i="66" a="1"/>
  <c r="H446" i="66" s="1"/>
  <c r="H447" i="66" a="1"/>
  <c r="H447" i="66" s="1"/>
  <c r="H448" i="66" a="1"/>
  <c r="H448" i="66" s="1"/>
  <c r="H449" i="66" a="1"/>
  <c r="H449" i="66" s="1"/>
  <c r="H450" i="66" a="1"/>
  <c r="H450" i="66" s="1"/>
  <c r="H451" i="66" a="1"/>
  <c r="H451" i="66" s="1"/>
  <c r="H452" i="66" a="1"/>
  <c r="H452" i="66" s="1"/>
  <c r="H453" i="66" a="1"/>
  <c r="H453" i="66" s="1"/>
  <c r="H454" i="66" a="1"/>
  <c r="H454" i="66" s="1"/>
  <c r="H455" i="66" a="1"/>
  <c r="H455" i="66" s="1"/>
  <c r="H456" i="66" a="1"/>
  <c r="H456" i="66" s="1"/>
  <c r="H457" i="66" a="1"/>
  <c r="H457" i="66" s="1"/>
  <c r="H458" i="66" a="1"/>
  <c r="H458" i="66" s="1"/>
  <c r="H459" i="66" a="1"/>
  <c r="H459" i="66" s="1"/>
  <c r="H460" i="66" a="1"/>
  <c r="H460" i="66" s="1"/>
  <c r="H461" i="66" a="1"/>
  <c r="H461" i="66" s="1"/>
  <c r="H462" i="66" a="1"/>
  <c r="H462" i="66" s="1"/>
  <c r="H463" i="66" a="1"/>
  <c r="H463" i="66" s="1"/>
  <c r="H464" i="66" a="1"/>
  <c r="H464" i="66" s="1"/>
  <c r="H465" i="66" a="1"/>
  <c r="H465" i="66" s="1"/>
  <c r="H466" i="66" a="1"/>
  <c r="H466" i="66" s="1"/>
  <c r="H467" i="66" a="1"/>
  <c r="H467" i="66" s="1"/>
  <c r="H468" i="66" a="1"/>
  <c r="H468" i="66" s="1"/>
  <c r="H469" i="66" a="1"/>
  <c r="H469" i="66" s="1"/>
  <c r="H470" i="66" a="1"/>
  <c r="H470" i="66" s="1"/>
  <c r="H471" i="66" a="1"/>
  <c r="H471" i="66" s="1"/>
  <c r="H472" i="66" a="1"/>
  <c r="H472" i="66" s="1"/>
  <c r="H473" i="66" a="1"/>
  <c r="H473" i="66" s="1"/>
  <c r="H474" i="66" a="1"/>
  <c r="H474" i="66" s="1"/>
  <c r="H475" i="66" a="1"/>
  <c r="H475" i="66" s="1"/>
  <c r="H476" i="66" a="1"/>
  <c r="H476" i="66" s="1"/>
  <c r="H477" i="66" a="1"/>
  <c r="H477" i="66" s="1"/>
  <c r="H478" i="66" a="1"/>
  <c r="H478" i="66" s="1"/>
  <c r="H479" i="66" a="1"/>
  <c r="H479" i="66" s="1"/>
  <c r="H480" i="66" a="1"/>
  <c r="H480" i="66" s="1"/>
  <c r="H481" i="66" a="1"/>
  <c r="H481" i="66" s="1"/>
  <c r="H482" i="66" a="1"/>
  <c r="H482" i="66" s="1"/>
  <c r="H483" i="66" a="1"/>
  <c r="H483" i="66" s="1"/>
  <c r="H484" i="66" a="1"/>
  <c r="H484" i="66" s="1"/>
  <c r="H485" i="66" a="1"/>
  <c r="H485" i="66" s="1"/>
  <c r="H486" i="66" a="1"/>
  <c r="H486" i="66" s="1"/>
  <c r="H487" i="66" a="1"/>
  <c r="H487" i="66" s="1"/>
  <c r="H488" i="66" a="1"/>
  <c r="H488" i="66" s="1"/>
  <c r="H489" i="66" a="1"/>
  <c r="H489" i="66" s="1"/>
  <c r="H490" i="66" a="1"/>
  <c r="H490" i="66" s="1"/>
  <c r="H491" i="66" a="1"/>
  <c r="H491" i="66" s="1"/>
  <c r="H492" i="66" a="1"/>
  <c r="H492" i="66" s="1"/>
  <c r="H493" i="66" a="1"/>
  <c r="H493" i="66" s="1"/>
  <c r="H494" i="66" a="1"/>
  <c r="H494" i="66" s="1"/>
  <c r="H495" i="66" a="1"/>
  <c r="H495" i="66" s="1"/>
  <c r="H496" i="66" a="1"/>
  <c r="H496" i="66" s="1"/>
  <c r="H497" i="66" a="1"/>
  <c r="H497" i="66" s="1"/>
  <c r="H498" i="66" a="1"/>
  <c r="H498" i="66" s="1"/>
  <c r="H499" i="66" a="1"/>
  <c r="H499" i="66" s="1"/>
  <c r="H500" i="66" a="1"/>
  <c r="H500" i="66" s="1"/>
  <c r="H501" i="66" a="1"/>
  <c r="H501" i="66" s="1"/>
  <c r="H502" i="66" a="1"/>
  <c r="H502" i="66" s="1"/>
  <c r="H503" i="66" a="1"/>
  <c r="H503" i="66" s="1"/>
  <c r="H504" i="66" a="1"/>
  <c r="H504" i="66" s="1"/>
  <c r="H505" i="66" a="1"/>
  <c r="H505" i="66" s="1"/>
  <c r="H506" i="66" a="1"/>
  <c r="H506" i="66" s="1"/>
  <c r="H507" i="66" a="1"/>
  <c r="H507" i="66" s="1"/>
  <c r="H508" i="66" a="1"/>
  <c r="H508" i="66" s="1"/>
  <c r="H509" i="66" a="1"/>
  <c r="H509" i="66" s="1"/>
  <c r="H510" i="66" a="1"/>
  <c r="H510" i="66" s="1"/>
  <c r="H511" i="66" a="1"/>
  <c r="H511" i="66" s="1"/>
  <c r="H512" i="66" a="1"/>
  <c r="H512" i="66" s="1"/>
  <c r="H513" i="66" a="1"/>
  <c r="H513" i="66" s="1"/>
  <c r="H514" i="66" a="1"/>
  <c r="H514" i="66" s="1"/>
  <c r="H515" i="66" a="1"/>
  <c r="H515" i="66" s="1"/>
  <c r="H516" i="66" a="1"/>
  <c r="H516" i="66" s="1"/>
  <c r="H517" i="66" a="1"/>
  <c r="H517" i="66" s="1"/>
  <c r="H518" i="66" a="1"/>
  <c r="H518" i="66" s="1"/>
  <c r="H519" i="66" a="1"/>
  <c r="H519" i="66" s="1"/>
  <c r="H520" i="66" a="1"/>
  <c r="H520" i="66" s="1"/>
  <c r="H521" i="66" a="1"/>
  <c r="H521" i="66" s="1"/>
  <c r="H522" i="66" a="1"/>
  <c r="H522" i="66" s="1"/>
  <c r="H523" i="66" a="1"/>
  <c r="H523" i="66" s="1"/>
  <c r="H551" i="66" a="1"/>
  <c r="H551" i="66" s="1"/>
  <c r="H552" i="66" a="1"/>
  <c r="H552" i="66" s="1"/>
  <c r="H553" i="66" a="1"/>
  <c r="H553" i="66" s="1"/>
  <c r="H554" i="66" a="1"/>
  <c r="H554" i="66" s="1"/>
  <c r="H541" i="66" a="1"/>
  <c r="H541" i="66" s="1"/>
  <c r="H542" i="66" a="1"/>
  <c r="H542" i="66" s="1"/>
  <c r="H543" i="66" a="1"/>
  <c r="H543" i="66" s="1"/>
  <c r="H539" i="66" l="1" a="1"/>
  <c r="H539" i="66" s="1"/>
  <c r="H540" i="66" a="1"/>
  <c r="H540" i="6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<sst xmlns="http://schemas.openxmlformats.org/spreadsheetml/2006/main" count="5185" uniqueCount="582">
  <si>
    <t>type_batiment</t>
  </si>
  <si>
    <t>CET sur air ambiant (sur local non chauffé) avant 2010</t>
  </si>
  <si>
    <t>cop</t>
  </si>
  <si>
    <t>CET sur air ambiant (sur local non chauffé) 2010-2014</t>
  </si>
  <si>
    <t>CET sur air ambiant (sur local non chauffé) après 2014</t>
  </si>
  <si>
    <t>CET sur air extérieur avant 2010</t>
  </si>
  <si>
    <t>CET sur air extérieur 2010-2014</t>
  </si>
  <si>
    <t>CET sur air extérieur après 2014</t>
  </si>
  <si>
    <t>CET sur air extrait avant 2010</t>
  </si>
  <si>
    <t>CET sur air extrait 2010-2014</t>
  </si>
  <si>
    <t>CET sur air extrait après 2014</t>
  </si>
  <si>
    <t>PAC double service avant 2010</t>
  </si>
  <si>
    <t>PAC double service 2010-2014</t>
  </si>
  <si>
    <t>PAC double service après 2014</t>
  </si>
  <si>
    <t>poêle à bois bouilleur bûche installé avant 2012</t>
  </si>
  <si>
    <t>poêle à bois bouilleur bûche installé à partir de 2012</t>
  </si>
  <si>
    <t>Chaudière bois bûche avant 1978</t>
  </si>
  <si>
    <t>Chaudière bois</t>
  </si>
  <si>
    <t>Chaudière bois bûche 1978-1994</t>
  </si>
  <si>
    <t>Chaudière bois bûche 1995-2003</t>
  </si>
  <si>
    <t>Chaudière bois bûche 2004-2012</t>
  </si>
  <si>
    <t>Chaudière bois bûche 2013-2017</t>
  </si>
  <si>
    <t>Chaudière bois bûche 2018-2019</t>
  </si>
  <si>
    <t>Chaudière bois bûche après 2019</t>
  </si>
  <si>
    <t>Chaudière bois plaquette avant 1978</t>
  </si>
  <si>
    <t>Chaudière bois plaquette 1978-1994</t>
  </si>
  <si>
    <t>Chaudière bois plaquette 1995-2003</t>
  </si>
  <si>
    <t>Chaudière bois plaquette 2004-2012</t>
  </si>
  <si>
    <t>Chaudière bois plaquette 2013-2017</t>
  </si>
  <si>
    <t>Chaudière bois plaquette 2018-2019</t>
  </si>
  <si>
    <t>Chaudière bois plaquette après 2019</t>
  </si>
  <si>
    <t>Chaudière bois granulés avant 1978</t>
  </si>
  <si>
    <t>Chaudière bois granulés 1978-1994</t>
  </si>
  <si>
    <t>Chaudière bois granulés 1995-2003</t>
  </si>
  <si>
    <t>Chaudière bois granulés 2004-2012</t>
  </si>
  <si>
    <t>Chaudière bois granulés 2013-2019</t>
  </si>
  <si>
    <t>Chaudière bois granulés après 2019</t>
  </si>
  <si>
    <t>Chaudière fioul classique avant 1970</t>
  </si>
  <si>
    <t>Chaudière fioul classique 1970-1975</t>
  </si>
  <si>
    <t>Chaudière fioul classique 1976-1980</t>
  </si>
  <si>
    <t>Chaudière fioul classique 1981-1990</t>
  </si>
  <si>
    <t>Chaudière fioul standard 1991-2015</t>
  </si>
  <si>
    <t>Chaudière fioul standard après 2015</t>
  </si>
  <si>
    <t>Chaudière fioul basse température 1991-2015</t>
  </si>
  <si>
    <t>Chaudière fioul basse température après 2015</t>
  </si>
  <si>
    <t>Chaudière fioul à condensation 1996-2015</t>
  </si>
  <si>
    <t>Chaudière fioul à condensation après 2015</t>
  </si>
  <si>
    <t>Chaudière gaz classique avant 1981</t>
  </si>
  <si>
    <t>Chaudière gaz classique 1981-1985</t>
  </si>
  <si>
    <t>Chaudière gaz classique 1986-1990</t>
  </si>
  <si>
    <t>Chaudière gaz standard 1991-2000</t>
  </si>
  <si>
    <t>Chaudière gaz standard 2001-2015</t>
  </si>
  <si>
    <t>Chaudière gaz standard après 2015</t>
  </si>
  <si>
    <t>Chaudière gaz basse température 1991-2000</t>
  </si>
  <si>
    <t>Chaudière gaz basse température 2001-2015</t>
  </si>
  <si>
    <t>Chaudière gaz basse température après 2015</t>
  </si>
  <si>
    <t>Chaudière gaz à condensation 1981-1985</t>
  </si>
  <si>
    <t>Chaudière gaz à condensation 1986-2000</t>
  </si>
  <si>
    <t>Chaudière gaz à condensation 2001-2015</t>
  </si>
  <si>
    <t>Chaudière gaz à condensation après 2015</t>
  </si>
  <si>
    <t>Accumulateur gaz classique avant 1990</t>
  </si>
  <si>
    <t>Accumulateur gaz classique 1990-2000</t>
  </si>
  <si>
    <t>Accumulateur gaz classique après 2000</t>
  </si>
  <si>
    <t>Accumulateur gaz à condensation 1996-2000</t>
  </si>
  <si>
    <t>Accumulateur gaz à condensation après 2000</t>
  </si>
  <si>
    <t>Chauffe-eau gaz à production instantanée avant 1980</t>
  </si>
  <si>
    <t>Chauffe-eau gaz à production instantanée 1981-1989</t>
  </si>
  <si>
    <t>Chauffe-eau gaz à production instantanée 1990-2000</t>
  </si>
  <si>
    <t>Chauffe-eau gaz à production instantanée 2001-2015</t>
  </si>
  <si>
    <t>Chauffe-eau gaz à production instantanée après 2015</t>
  </si>
  <si>
    <t>Ballon électrique à accumulation horizontal</t>
  </si>
  <si>
    <t>Ballon électrique à accumulation vertical Autres ou inconnue</t>
  </si>
  <si>
    <t>Ballon électrique à accumulation vertical Catégorie B ou 2 étoiles</t>
  </si>
  <si>
    <t>Ballon électrique à accumulation vertical Catégorie C ou 3 étoiles</t>
  </si>
  <si>
    <t>Réseau de chaleur non isolé</t>
  </si>
  <si>
    <t>Réseau de chaleur isolé</t>
  </si>
  <si>
    <t>Chaudière(s) bois multi bâtiment modélisée comme un réseau de chaleur</t>
  </si>
  <si>
    <t>Chaudière(s) fioul multi bâtiment modélisée comme un réseau de chaleur</t>
  </si>
  <si>
    <t>Chaudière(s) gaz multi bâtiment modélisée comme un réseau de chaleur</t>
  </si>
  <si>
    <t>Pompe(s) à chaleur multi bâtiment modélisée comme un réseau de chaleur</t>
  </si>
  <si>
    <t>autre système à combustion gaz</t>
  </si>
  <si>
    <t>autre système à combustion fioul</t>
  </si>
  <si>
    <t>autre système à combustion bois</t>
  </si>
  <si>
    <t>autre système à combustion autres energies fossiles (charbon,pétrole etc…)</t>
  </si>
  <si>
    <t>autre système thermodynamique électrique</t>
  </si>
  <si>
    <t>autre système thermodynamique gaz</t>
  </si>
  <si>
    <t>système collectif par défaut en abscence d'information : chaudière fioul pénalisante</t>
  </si>
  <si>
    <t>Chaudière charbon avant 1978</t>
  </si>
  <si>
    <t>Chaudière charbon 1978-1994</t>
  </si>
  <si>
    <t>Chaudière charbon 1995-2003</t>
  </si>
  <si>
    <t>Chaudière charbon 2004-2012</t>
  </si>
  <si>
    <t>Chaudière charbon 2013-2017</t>
  </si>
  <si>
    <t>Chaudière charbon 2018-2019</t>
  </si>
  <si>
    <t>Chaudière charbon après 2019</t>
  </si>
  <si>
    <t>Chaudière gpl/propane/butane classique avant 1981</t>
  </si>
  <si>
    <t>Chaudière gpl/propane/butane classique 1981-1985</t>
  </si>
  <si>
    <t>Chaudière gpl/propane/butane classique 1986-1990</t>
  </si>
  <si>
    <t>Chaudière gpl/propane/butane standard 1991-2000</t>
  </si>
  <si>
    <t>Chaudière gpl/propane/butane standard 2001-2015</t>
  </si>
  <si>
    <t>Chaudière gpl/propane/butane standard après 2015</t>
  </si>
  <si>
    <t>Chaudière gpl/propane/butane basse température 1991-2000</t>
  </si>
  <si>
    <t>Chaudière gpl/propane/butane basse température 2001-2015</t>
  </si>
  <si>
    <t>Chaudière gpl/propane/butane basse température après 2015</t>
  </si>
  <si>
    <t>Chaudière gpl/propane/butane à condensation 1981-1985</t>
  </si>
  <si>
    <t>Chaudière gpl/propane/butane à condensation 1986-2000</t>
  </si>
  <si>
    <t>Chaudière gpl/propane/butane à condensation 2001-2015</t>
  </si>
  <si>
    <t>Chaudière gpl/propane/butane à condensation après 2015</t>
  </si>
  <si>
    <t>Accumulateur gpl/propane/butane classique avant 1990</t>
  </si>
  <si>
    <t>Accumulateur gpl/propane/butane classique 1990-2000</t>
  </si>
  <si>
    <t>Accumulateur gpl/propane/butane classique après 2000</t>
  </si>
  <si>
    <t>Accumulateur gpl/propane/butane à condensation 1996-2000</t>
  </si>
  <si>
    <t>Accumulateur gpl/propane/butane à condensation après 2000</t>
  </si>
  <si>
    <t>Chauffe-eau gpl/propane/butane à production instantanée avant 1980</t>
  </si>
  <si>
    <t>Chauffe-eau gpl/propane/butane à production instantanée 1981-1989</t>
  </si>
  <si>
    <t>Chauffe-eau gpl/propane/butane à production instantanée 1990-2000</t>
  </si>
  <si>
    <t>Chauffe-eau gpl/propane/butane à production instantanée 2001-2015</t>
  </si>
  <si>
    <t>Chauffe-eau gpl/propane/butane à production instantanée après 2015</t>
  </si>
  <si>
    <t>poêle à bois bouilleur granulés installé avant 2012</t>
  </si>
  <si>
    <t>poêle à bois bouilleur granulés installé à partir de 2012</t>
  </si>
  <si>
    <t>chauffe-eau électrique instantané</t>
  </si>
  <si>
    <t>Chaudière électrique</t>
  </si>
  <si>
    <t>réseau de chaleur non répertorié ou inconnu</t>
  </si>
  <si>
    <t>pompe à chaleur hybride : partie chaudière Chaudière gaz à condensation 2001-2015</t>
  </si>
  <si>
    <t>pompe à chaleur hybride : partie chaudière Chaudière gaz à condensation après 2015</t>
  </si>
  <si>
    <t>pompe à chaleur hybride : partie chaudière Chaudière fioul à condensation 1996-2015</t>
  </si>
  <si>
    <t>pompe à chaleur hybride : partie chaudière Chaudière fioul à condensation après 2015</t>
  </si>
  <si>
    <t>pompe à chaleur hybride : partie chaudière Chaudière bois granulés 2013-2019</t>
  </si>
  <si>
    <t>pompe à chaleur hybride : partie chaudière Chaudière bois granulés après 2019</t>
  </si>
  <si>
    <t>pompe à chaleur hybride : partie chaudière Chaudière bois bûche 2013-2017</t>
  </si>
  <si>
    <t>pompe à chaleur hybride : partie chaudière Chaudière bois bûche 2018-2019</t>
  </si>
  <si>
    <t>pompe à chaleur hybride : partie chaudière Chaudière bois bûche après 2019</t>
  </si>
  <si>
    <t>pompe à chaleur hybride : partie chaudière Chaudière bois plaquette 2013-2017</t>
  </si>
  <si>
    <t>pompe à chaleur hybride : partie chaudière Chaudière bois plaquette 2018-2019</t>
  </si>
  <si>
    <t>pompe à chaleur hybride : partie chaudière Chaudière bois plaquette après 2019</t>
  </si>
  <si>
    <t>pompe à chaleur hybride : partie chaudière Chaudière gpl/propane/butane à condensation 2001-2015</t>
  </si>
  <si>
    <t>pompe à chaleur hybride : partie chaudière Chaudière gpl/propane/butane à condensation après 2015</t>
  </si>
  <si>
    <t>Chaudière(s) charbon multi bâtiment modélisée comme un réseau de chaleur</t>
  </si>
  <si>
    <t>ECS</t>
  </si>
  <si>
    <t>Chauffage + ECS solaire</t>
  </si>
  <si>
    <t>type_generateur</t>
  </si>
  <si>
    <t>annee_installation</t>
  </si>
  <si>
    <t>deprecated</t>
  </si>
  <si>
    <t>alimentation_contigue</t>
  </si>
  <si>
    <t>production_volume_habitable</t>
  </si>
  <si>
    <t>rd</t>
  </si>
  <si>
    <t>tv_rendement_distribution_ecs_id</t>
  </si>
  <si>
    <t>tv_scop_id</t>
  </si>
  <si>
    <t>zone_climatique</t>
  </si>
  <si>
    <t>H1</t>
  </si>
  <si>
    <t>H2</t>
  </si>
  <si>
    <t>H3</t>
  </si>
  <si>
    <t>rpn</t>
  </si>
  <si>
    <t>91 + logPn</t>
  </si>
  <si>
    <t>94 + logPn</t>
  </si>
  <si>
    <t/>
  </si>
  <si>
    <t>pn[lte]</t>
  </si>
  <si>
    <t>pn[gt]</t>
  </si>
  <si>
    <t>84 + 2 * logPn</t>
  </si>
  <si>
    <t>87.5 + 1.5 * logPn</t>
  </si>
  <si>
    <t>91 + 3 * logPn</t>
  </si>
  <si>
    <t>47 + 6 * logPn</t>
  </si>
  <si>
    <t>57 + 6 * logPn</t>
  </si>
  <si>
    <t>67 + 6 * logPn</t>
  </si>
  <si>
    <t>80 + 2 * logPn</t>
  </si>
  <si>
    <t>89 + 2 * logPn</t>
  </si>
  <si>
    <t>90 + 2 * logPn</t>
  </si>
  <si>
    <t>91 + 2 * logPn</t>
  </si>
  <si>
    <t>92 + 2 * logPn</t>
  </si>
  <si>
    <t>qp0</t>
  </si>
  <si>
    <t>tv_facteur_couverture_solaire_id</t>
  </si>
  <si>
    <t>H1a</t>
  </si>
  <si>
    <t>H1b</t>
  </si>
  <si>
    <t>H1c</t>
  </si>
  <si>
    <t>H2a</t>
  </si>
  <si>
    <t>H2b</t>
  </si>
  <si>
    <t>H2c</t>
  </si>
  <si>
    <t>H2d</t>
  </si>
  <si>
    <t>fecs</t>
  </si>
  <si>
    <t>volume_stockage[lte]</t>
  </si>
  <si>
    <t>volume_stockage[gt]</t>
  </si>
  <si>
    <t>cr</t>
  </si>
  <si>
    <t>pn_max</t>
  </si>
  <si>
    <t>rg</t>
  </si>
  <si>
    <t>bouclage_reseau</t>
  </si>
  <si>
    <t>categorie</t>
  </si>
  <si>
    <t>Pompe à chaleur</t>
  </si>
  <si>
    <t>Chauffe-eau électrique</t>
  </si>
  <si>
    <t>Chauffe-eau thermodynamique sur air ambiant</t>
  </si>
  <si>
    <t>Chauffe-eau thermodynamique sur air extérieur</t>
  </si>
  <si>
    <t>Chauffe-eau thermodynamique sur air extrait</t>
  </si>
  <si>
    <t>Électricité</t>
  </si>
  <si>
    <t>Gaz naturel</t>
  </si>
  <si>
    <t>Fioul domestique</t>
  </si>
  <si>
    <t>Réseau de Chauffage urbain</t>
  </si>
  <si>
    <t>Charbon</t>
  </si>
  <si>
    <t>GPL</t>
  </si>
  <si>
    <t>combustion</t>
  </si>
  <si>
    <t>enum</t>
  </si>
  <si>
    <t>const</t>
  </si>
  <si>
    <t>description</t>
  </si>
  <si>
    <t>ECS solaire seule sup 5 ans</t>
  </si>
  <si>
    <t>ECS solaire seule inf 5 ans</t>
  </si>
  <si>
    <t>CHAUFFAGE_ECS</t>
  </si>
  <si>
    <t>SYSTEME_COLLECTIF_PAR_DEFAUT</t>
  </si>
  <si>
    <t>RESEAU_CHALEUR</t>
  </si>
  <si>
    <t>POELE_BOUILLEUR</t>
  </si>
  <si>
    <t>Pompe(s) à chaleur multi bâtiment modelisee comme un reseau de chaleur</t>
  </si>
  <si>
    <t>PAC_MULTI_BATIMENT</t>
  </si>
  <si>
    <t>CHAUDIERE_STANDARD</t>
  </si>
  <si>
    <t>CHAUDIERE_MULTI_BATIMENT</t>
  </si>
  <si>
    <t>CHAUDIERE_CONDENSATION</t>
  </si>
  <si>
    <t>CHAUDIERE_BASSE_TEMPERATURE</t>
  </si>
  <si>
    <t>attribut</t>
  </si>
  <si>
    <t>valeur</t>
  </si>
  <si>
    <t>table</t>
  </si>
  <si>
    <t>table_id</t>
  </si>
  <si>
    <t>table_description</t>
  </si>
  <si>
    <t>PAC</t>
  </si>
  <si>
    <t>CHAUDIERE_BOIS</t>
  </si>
  <si>
    <t>Chaudière standard</t>
  </si>
  <si>
    <t>Chaudière basse temperature</t>
  </si>
  <si>
    <t>Chaudière condensation</t>
  </si>
  <si>
    <t>Chaudière multi bâtiment</t>
  </si>
  <si>
    <t>POELE_BOIS_BOUILLEUR</t>
  </si>
  <si>
    <t>Poêle à bois bouilleur</t>
  </si>
  <si>
    <t>Reseau de chaleur</t>
  </si>
  <si>
    <t>Chaudiere standard</t>
  </si>
  <si>
    <t>Chaudiere basse temperature</t>
  </si>
  <si>
    <t>Chaudiere à condensation</t>
  </si>
  <si>
    <t>Chaudiere multi bâtiment</t>
  </si>
  <si>
    <t>Systeme collectif par defaut en abscence d'information : chaudiere fioul penalisante</t>
  </si>
  <si>
    <t>ELECTRICITE</t>
  </si>
  <si>
    <t>GAZ_NATUREL</t>
  </si>
  <si>
    <t>FIOUL</t>
  </si>
  <si>
    <t>BOIS_BUCHE</t>
  </si>
  <si>
    <t>Bois - Bûches</t>
  </si>
  <si>
    <t>BOIS_PLAQUETTE</t>
  </si>
  <si>
    <t>Bois - Plaquettes</t>
  </si>
  <si>
    <t>BOIS_GRANULE</t>
  </si>
  <si>
    <t>Bois - Granules</t>
  </si>
  <si>
    <t>CHARBON</t>
  </si>
  <si>
    <t>réseau d'ECS non bouclé</t>
  </si>
  <si>
    <t>réseau d'ECS bouclé</t>
  </si>
  <si>
    <t>réseau d'ECS avec présence d'un traceur chauffant</t>
  </si>
  <si>
    <t>Réseau non bouclé</t>
  </si>
  <si>
    <t>Réseau bouclé</t>
  </si>
  <si>
    <t>Réseau avec présence d'un traceur chauffant</t>
  </si>
  <si>
    <t>RESEAU_NON_BOUCLE</t>
  </si>
  <si>
    <t>RESEAU_BOUCLE</t>
  </si>
  <si>
    <t>abscence de stockage d'ECS (production instantanée)</t>
  </si>
  <si>
    <t>stockage indépendant de la production</t>
  </si>
  <si>
    <t>stockage intégré à la production</t>
  </si>
  <si>
    <t>controle</t>
  </si>
  <si>
    <t>SANS_STOCKAGE</t>
  </si>
  <si>
    <t>STOCKAGE_INDEPENDANT</t>
  </si>
  <si>
    <t>STOCKAGE_INTEGRE</t>
  </si>
  <si>
    <t>index</t>
  </si>
  <si>
    <t>energie</t>
  </si>
  <si>
    <t>effet_joule</t>
  </si>
  <si>
    <t>enr</t>
  </si>
  <si>
    <t>collectif</t>
  </si>
  <si>
    <t>chauffage</t>
  </si>
  <si>
    <t>CET_AIR_AMBIANT</t>
  </si>
  <si>
    <t>CHAUFFE_EAU_THERMODYNAMIQUE</t>
  </si>
  <si>
    <t>CET_AIR_EXTERIEUR</t>
  </si>
  <si>
    <t>CET_AIR_EXTRAIT</t>
  </si>
  <si>
    <t>ACCUMULATEUR_CONDENSATION</t>
  </si>
  <si>
    <t>ACCUMULATEUR</t>
  </si>
  <si>
    <t>ACCUMULATEUR_STANDARD</t>
  </si>
  <si>
    <t>CHAUFFE_EAU_ELECTRIQUE</t>
  </si>
  <si>
    <t>CHAUFFE_EAU_INSTANTANE</t>
  </si>
  <si>
    <t>RESEAU_TRACE</t>
  </si>
  <si>
    <t>Chauffage solaire (seul ou combiné)</t>
  </si>
  <si>
    <t>ECS seule</t>
  </si>
  <si>
    <t>Chauffage et ECS</t>
  </si>
  <si>
    <t>anciennete_installation[gt]</t>
  </si>
  <si>
    <t>anciennete_installation[lte]</t>
  </si>
  <si>
    <t>MAISON</t>
  </si>
  <si>
    <t>IMMEUBLE</t>
  </si>
  <si>
    <t>INCONNU</t>
  </si>
  <si>
    <t>Inconnu</t>
  </si>
  <si>
    <t>PAC_DOUBLE_SERVICE</t>
  </si>
  <si>
    <t>Chauffe-eau instantané</t>
  </si>
  <si>
    <t>Ballon électrique vertical à accumulation</t>
  </si>
  <si>
    <t>Ballon électrique horizontal à accumulation</t>
  </si>
  <si>
    <t>Accumulateur</t>
  </si>
  <si>
    <t>Accumulateur à condensation</t>
  </si>
  <si>
    <t>Chauffe-eau thermodynamique</t>
  </si>
  <si>
    <t>BOIS</t>
  </si>
  <si>
    <t>Bois</t>
  </si>
  <si>
    <t>0.08 * Pn * (Pn ^ -0.27)</t>
  </si>
  <si>
    <t>0.07 * Pn * (Pn ^ -0.3)</t>
  </si>
  <si>
    <t>0.085 * Pn * (Pn ^ -0.4)</t>
  </si>
  <si>
    <t>0.08 * Pn * (Pn ^ -0.3)</t>
  </si>
  <si>
    <t>Pomple à chaleur double service</t>
  </si>
  <si>
    <t>ISOLE</t>
  </si>
  <si>
    <t>NON_ISOLE</t>
  </si>
  <si>
    <t>Réseau isolé</t>
  </si>
  <si>
    <t>Réseau non isolé</t>
  </si>
  <si>
    <t>position_volume_chauffe</t>
  </si>
  <si>
    <t>CategorieGenerateur</t>
  </si>
  <si>
    <t>TypeGenerateur</t>
  </si>
  <si>
    <t>Energie</t>
  </si>
  <si>
    <t>BouclageReseau</t>
  </si>
  <si>
    <t>TypeStockage</t>
  </si>
  <si>
    <t>IsolationReseau</t>
  </si>
  <si>
    <t>type_stockage</t>
  </si>
  <si>
    <t>scope</t>
  </si>
  <si>
    <t>reseau</t>
  </si>
  <si>
    <t>stockage</t>
  </si>
  <si>
    <t>type_bouclage</t>
  </si>
  <si>
    <t>annee_etablissement</t>
  </si>
  <si>
    <t>energie_generateur</t>
  </si>
  <si>
    <t>isolation_reseau</t>
  </si>
  <si>
    <t>enum_type_generateur_ecs</t>
  </si>
  <si>
    <t>enum_bouclage_reseau_ecs</t>
  </si>
  <si>
    <t>enum_type_installation_solaire</t>
  </si>
  <si>
    <t>enum_type_stockage_ecs</t>
  </si>
  <si>
    <t>production volume habitable + pièces alimentées contiguës</t>
  </si>
  <si>
    <t>production volume habitable + pièces alimentées non contiguës</t>
  </si>
  <si>
    <t>production hors volume habitable</t>
  </si>
  <si>
    <t>majorité des logements avec pièces alimentées contiguës</t>
  </si>
  <si>
    <t>majorité des logements avec pièces alimentées non contiguës</t>
  </si>
  <si>
    <t>Réseau collectif isolé avec traçage ou Réseau collectif isolé sans traçage ni bouclage</t>
  </si>
  <si>
    <t>annee_installation_generateur[gte]</t>
  </si>
  <si>
    <t>annee_installation_generateur[lte]</t>
  </si>
  <si>
    <t>CHAUDIERE_ELECTRIQUE</t>
  </si>
  <si>
    <t>4.0 / 100 * Pn</t>
  </si>
  <si>
    <t>2.0 / 100 * Pn</t>
  </si>
  <si>
    <t>1.5 / 100 * Pn</t>
  </si>
  <si>
    <t>1.2 / 100 * Pn</t>
  </si>
  <si>
    <t>1.0 / 100 * Pn</t>
  </si>
  <si>
    <t>0.5 / 100 * Pn</t>
  </si>
  <si>
    <t>0.3 / 100 * Pn</t>
  </si>
  <si>
    <t>8.0 / 100 * Pn * (Pn ^ -0.27)</t>
  </si>
  <si>
    <t>7.0 / 100 * Pn * (Pn ^ -0.3)</t>
  </si>
  <si>
    <t>8.5 / 100 * Pn * (Pn ^ -0.4)</t>
  </si>
  <si>
    <t>8.0 / 100 * Pn * (Pn ^ -0.3)</t>
  </si>
  <si>
    <t>Pn * (E + F * logPn) / 100 * Pn</t>
  </si>
  <si>
    <t>3.0 / 100 * Pn</t>
  </si>
  <si>
    <t>0.6 / 100 * Pn</t>
  </si>
  <si>
    <t>usage_systeme_solaire</t>
  </si>
  <si>
    <t>TypeChaudiere</t>
  </si>
  <si>
    <t>CHAUDIERE_MURALE</t>
  </si>
  <si>
    <t>CHAUDIERE_SOL</t>
  </si>
  <si>
    <t>Chaudière murale</t>
  </si>
  <si>
    <t>Chaudière au sol</t>
  </si>
  <si>
    <t>type_chaudiere</t>
  </si>
  <si>
    <t>pn</t>
  </si>
  <si>
    <t>pdim[gt]</t>
  </si>
  <si>
    <t>pdim[lte]</t>
  </si>
  <si>
    <t>annee_installation[gt]</t>
  </si>
  <si>
    <t>annee_installation[lte]</t>
  </si>
  <si>
    <t>((pdim / 5 ) + 1) * 5</t>
  </si>
  <si>
    <t>ecs</t>
  </si>
  <si>
    <t>chauffage + ecs</t>
  </si>
  <si>
    <t>enum_usage_generateur</t>
  </si>
  <si>
    <t>Usage</t>
  </si>
  <si>
    <t>type_chaudiere_defaut</t>
  </si>
  <si>
    <t>domaine</t>
  </si>
  <si>
    <t>variable</t>
  </si>
  <si>
    <t>type</t>
  </si>
  <si>
    <t>format</t>
  </si>
  <si>
    <t>unite</t>
  </si>
  <si>
    <t>statut</t>
  </si>
  <si>
    <t>nullable</t>
  </si>
  <si>
    <t>opendata_xpath</t>
  </si>
  <si>
    <t>-</t>
  </si>
  <si>
    <t>id</t>
  </si>
  <si>
    <t>string</t>
  </si>
  <si>
    <t>uuid</t>
  </si>
  <si>
    <t>Donnée d'entrée</t>
  </si>
  <si>
    <t>markdown</t>
  </si>
  <si>
    <t>surface</t>
  </si>
  <si>
    <t>float</t>
  </si>
  <si>
    <t>]0;∞]</t>
  </si>
  <si>
    <t>int</t>
  </si>
  <si>
    <t>%</t>
  </si>
  <si>
    <t>[0;∞]</t>
  </si>
  <si>
    <t>bool</t>
  </si>
  <si>
    <t>oui</t>
  </si>
  <si>
    <t>object</t>
  </si>
  <si>
    <t>Performance</t>
  </si>
  <si>
    <t>Donnée calculée</t>
  </si>
  <si>
    <t>Ecs</t>
  </si>
  <si>
    <t>Besoin</t>
  </si>
  <si>
    <t>scenario</t>
  </si>
  <si>
    <t>Scénario d'usage</t>
  </si>
  <si>
    <t>Mois de l'année</t>
  </si>
  <si>
    <t>usage</t>
  </si>
  <si>
    <t>besoin</t>
  </si>
  <si>
    <t>mois</t>
  </si>
  <si>
    <t>Scenario</t>
  </si>
  <si>
    <t>Mois</t>
  </si>
  <si>
    <t>kWh</t>
  </si>
  <si>
    <t>Consommation</t>
  </si>
  <si>
    <t>consommation_ef</t>
  </si>
  <si>
    <t>consommation_ep</t>
  </si>
  <si>
    <t>Consommation d'énergie finale</t>
  </si>
  <si>
    <t>Consommation d'énergie primaire</t>
  </si>
  <si>
    <t>Besoin d'énergie</t>
  </si>
  <si>
    <t>Perte</t>
  </si>
  <si>
    <t>Wh</t>
  </si>
  <si>
    <t>besoins</t>
  </si>
  <si>
    <t>pertes</t>
  </si>
  <si>
    <t>consommations</t>
  </si>
  <si>
    <t>Liste des besoins d'eau chaude sanitaire</t>
  </si>
  <si>
    <t>array</t>
  </si>
  <si>
    <t>generateurs</t>
  </si>
  <si>
    <t>Liste des générateurs de production d'eau chaude sanitaire</t>
  </si>
  <si>
    <t>Liste des installations d'eau chaude sanitaire</t>
  </si>
  <si>
    <t>installations</t>
  </si>
  <si>
    <t>Générateur</t>
  </si>
  <si>
    <t>Installation</t>
  </si>
  <si>
    <t>Identifant unique de l'élément</t>
  </si>
  <si>
    <t>Description de l'élément</t>
  </si>
  <si>
    <t>logement/installation_ecs_collection/installation_ecs/donnee_entree/description</t>
  </si>
  <si>
    <t>logement/installation_ecs_collection/installation_ecs/donnee_entree/reference</t>
  </si>
  <si>
    <t>Année d'installation du générateur</t>
  </si>
  <si>
    <t>ogement/installation_ecs_collection/installation_ecs/generateur_ecs_collection/generateur_ecs/donnee_entree/description</t>
  </si>
  <si>
    <t>logement/installation_ecs_collection/installation_ecs/generateur_ecs_collection/generateur_ecs/donnee_entree/reference</t>
  </si>
  <si>
    <t>logement/installation_ecs_collection/installation_ecs/generateur_ecs_collection/generateur_ecs/donnee_entree/reference_generateur_mixte</t>
  </si>
  <si>
    <t>id_generateur_mixte</t>
  </si>
  <si>
    <t>logement/installation_ecs_collection/installation_ecs/generateur_ecs_collection/generateur_ecs/donnee_entree/enum_type_generateur_ecs_id</t>
  </si>
  <si>
    <t>id_reseau_chaleur</t>
  </si>
  <si>
    <t>logement/installation_ecs_collection/installation_ecs/generateur_ecs_collection/generateur_ecs/donnee_entree/identifiant_reseau_chaleur</t>
  </si>
  <si>
    <t>Type de générateur</t>
  </si>
  <si>
    <t>Catégorie de générateur</t>
  </si>
  <si>
    <t>Identifiant unique du réseau de chaleur associé</t>
  </si>
  <si>
    <t>Type d'énergie du générateur</t>
  </si>
  <si>
    <t>EnergieGenerateur</t>
  </si>
  <si>
    <t>logement/installation_ecs_collection/installation_ecs/generateur_ecs_collection/generateur_ecs/donnee_entree/enum_periode_installation_ecs_thermo_id
logement/installation_ecs_collection/installation_ecs/generateur_ecs_collection/generateur_ecs/donnee_entree/enum_type_generateur_ecs_id</t>
  </si>
  <si>
    <t>logement/installation_ecs_collection/installation_ecs/generateur_ecs_collection/generateur_ecs/donnee_entree/enum_type_energie_id</t>
  </si>
  <si>
    <t>Type de chaudière</t>
  </si>
  <si>
    <t>presence_ventouse</t>
  </si>
  <si>
    <t>pveilleuse</t>
  </si>
  <si>
    <t>Equipemen à ventouse ou assisté par ventilateur</t>
  </si>
  <si>
    <t>logement/installation_ecs_collection/installation_ecs/generateur_ecs_collection/generateur_ecs/donnee_entree/presence_ventouse</t>
  </si>
  <si>
    <t>W</t>
  </si>
  <si>
    <t>kW</t>
  </si>
  <si>
    <t>Puissance nominale du générateur connue et justifiée</t>
  </si>
  <si>
    <t>Rendement à pleine charge du générateur connu et justifié</t>
  </si>
  <si>
    <t>Pertes à l'arrêt du générateur connues et justifiées</t>
  </si>
  <si>
    <t>Puissance de la veilleuse connue et justifiée</t>
  </si>
  <si>
    <t>Coefficient de performance énergétique connu et justifié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</si>
  <si>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logement/installation_ecs_collection/installation_ecs/generateur_ecs_collection/generateur_ecs/donnee_intermediaire/pn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</si>
  <si>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logement/installation_ecs_collection/installation_ecs/generateur_ecs_collection/generateur_ecs/donnee_intermediaire/qp0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</si>
  <si>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logement/installation_ecs_collection/installation_ecs/generateur_ecs_collection/generateur_ecs/donnee_intermediaire/pveilleuse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</si>
  <si>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logement/installation_ecs_collection/installation_ecs/generateur_ecs_collection/generateur_ecs/donnee_intermediaire/rpn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</si>
  <si>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logement/installation_ecs_collection/installation_ecs/generateur_ecs_collection/generateur_ecs/donnee_intermediaire/cop</t>
  </si>
  <si>
    <t>Surface couverte par l'installation</t>
  </si>
  <si>
    <t>logement/installation_ecs_collection/installation_ecs/donnee_entree/surface_habitable</t>
  </si>
  <si>
    <t>systemes</t>
  </si>
  <si>
    <t>Système</t>
  </si>
  <si>
    <t>rdim</t>
  </si>
  <si>
    <t>Ratio de dimensionnement de l'installation</t>
  </si>
  <si>
    <t>]0;1]</t>
  </si>
  <si>
    <t>generateur_id</t>
  </si>
  <si>
    <t>Identifiant unique du générateur de production de chauffage associé</t>
  </si>
  <si>
    <t>alimentation_contigues</t>
  </si>
  <si>
    <t>niveaux_desservis</t>
  </si>
  <si>
    <t>reseau_collectif</t>
  </si>
  <si>
    <t>Identifiant unique du générateur associé</t>
  </si>
  <si>
    <t>Alimentation contigues</t>
  </si>
  <si>
    <t>Système situé à l'intérieur du volume chauffé</t>
  </si>
  <si>
    <t>Réseau</t>
  </si>
  <si>
    <t>Stockage</t>
  </si>
  <si>
    <t>volume_stockage</t>
  </si>
  <si>
    <t>Stockage à l'intérieur du volume chauffé</t>
  </si>
  <si>
    <t>Volume de stockage</t>
  </si>
  <si>
    <t>l</t>
  </si>
  <si>
    <t>Réseau de distribution d'eau chaude sanitaire</t>
  </si>
  <si>
    <t>Nombre de niveaux désservis</t>
  </si>
  <si>
    <t>Isolation du réseau</t>
  </si>
  <si>
    <t>Type de bouclage du réseau</t>
  </si>
  <si>
    <t>Stockage d'eau chaude sanitaire</t>
  </si>
  <si>
    <t>Système de production solaire</t>
  </si>
  <si>
    <t>UsageEcs</t>
  </si>
  <si>
    <t>Système solaire</t>
  </si>
  <si>
    <t>[0;1]</t>
  </si>
  <si>
    <t>Ratio de dimensionnement du système</t>
  </si>
  <si>
    <t>pecs</t>
  </si>
  <si>
    <t>rendements</t>
  </si>
  <si>
    <t>Liste des consommations du système</t>
  </si>
  <si>
    <t>Liste des rendements du système</t>
  </si>
  <si>
    <t>Rendement</t>
  </si>
  <si>
    <t>iecs</t>
  </si>
  <si>
    <t>rs</t>
  </si>
  <si>
    <t>rgs</t>
  </si>
  <si>
    <t>Facteur de couverture solaire</t>
  </si>
  <si>
    <t>Inverse du rendement</t>
  </si>
  <si>
    <t>Rendement de distribution</t>
  </si>
  <si>
    <t>Rendement de stockage</t>
  </si>
  <si>
    <t>Rendement de génération</t>
  </si>
  <si>
    <t>Rendement de génération et de stockage</t>
  </si>
  <si>
    <t xml:space="preserve">Coefficient de performance énergétique </t>
  </si>
  <si>
    <t>Rendement à pleine charge</t>
  </si>
  <si>
    <t>Puissance nominale</t>
  </si>
  <si>
    <t>Pertes à l'arrêt</t>
  </si>
  <si>
    <t>logement/installation_ecs_collection/installation_ecs/donnee_entree/nombre_niveau_installation_ecs</t>
  </si>
  <si>
    <t>logement/installation_ecs_collection/installation_ecs/donnee_entree/enum_bouclage_reseau_ecs_id</t>
  </si>
  <si>
    <t>logement/installation_ecs_collection/installation_ecs/donnee_entree/reseau_distribution_isole</t>
  </si>
  <si>
    <t>logement/installation_ecs_collection/installation_ecs/generateur_ecs_collection/generateur_ecs/donnee_entree/position_volume_chauffe</t>
  </si>
  <si>
    <t>logement/installation_ecs_collection/installation_ecs/generateur_ecs_collection/generateur_ecs/donnee_entree/volume_stockage</t>
  </si>
  <si>
    <t>logement/installation_ecs_collection/installation_ecs/generateur_ecs_collection/generateur_ecs/donnee_entree/position_volume_chauffe_stockage</t>
  </si>
  <si>
    <t>logement/installation_ecs_collection/installation_ecs/donnee_entree/tv_rendement_distribution_ecs_id</t>
  </si>
  <si>
    <t>logement/installation_ecs_collection/installation_ecs/donnee_entree/enum_type_installation_id</t>
  </si>
  <si>
    <t>enum_type_installation_id</t>
  </si>
  <si>
    <t>installation individuelle</t>
  </si>
  <si>
    <t>installation collective</t>
  </si>
  <si>
    <t>installation collective multi-bâtiment : modélisée comme un réseau de chaleur</t>
  </si>
  <si>
    <t>installation hybride collective-individuelle (chauffage base + appoint individuel ou convecteur bi-jonction)</t>
  </si>
  <si>
    <t>Pompe à chaleur multi bâtiment</t>
  </si>
  <si>
    <t>controle_type_generateur</t>
  </si>
  <si>
    <t>controle_categorie</t>
  </si>
  <si>
    <t>BALLON_ELECTRIQUE_HORIZONTAL</t>
  </si>
  <si>
    <t>BALLON_ELECTRIQUE_VERTICAL</t>
  </si>
  <si>
    <t>label_generateur</t>
  </si>
  <si>
    <t>NE_PERFORMANCE_A</t>
  </si>
  <si>
    <t>NE_PERFORMANCE_B</t>
  </si>
  <si>
    <t>NE_PERFORMANCE_C</t>
  </si>
  <si>
    <t>SANS</t>
  </si>
  <si>
    <t>LabelGenerateur</t>
  </si>
  <si>
    <t>NF Performance - Catégorie C ou 3 étoiles</t>
  </si>
  <si>
    <t>NF Performance - Catégorie A ou 1 étoile</t>
  </si>
  <si>
    <t>NF Performance - Catégorie B ou 2 étoiles</t>
  </si>
  <si>
    <t>Sans label</t>
  </si>
  <si>
    <t>label</t>
  </si>
  <si>
    <t>rendement</t>
  </si>
  <si>
    <t>rgs * rd</t>
  </si>
  <si>
    <t>rg * rs * rd</t>
  </si>
  <si>
    <t>cop * rd</t>
  </si>
  <si>
    <t>usage_mixte</t>
  </si>
  <si>
    <t>signaletique</t>
  </si>
  <si>
    <t>thermodynamique</t>
  </si>
  <si>
    <t>chaudiere</t>
  </si>
  <si>
    <t>electricite</t>
  </si>
  <si>
    <t>x</t>
  </si>
  <si>
    <t>stockage_integre</t>
  </si>
  <si>
    <t>chaudiere_electrique</t>
  </si>
  <si>
    <t>TypePerte</t>
  </si>
  <si>
    <t>DISTRIBUTION</t>
  </si>
  <si>
    <t>Pertes de distribution</t>
  </si>
  <si>
    <t>GENERATION</t>
  </si>
  <si>
    <t>STOCKAGE</t>
  </si>
  <si>
    <t>Pertes de génération</t>
  </si>
  <si>
    <t>Pertes de stockage</t>
  </si>
  <si>
    <t>Type de perte</t>
  </si>
  <si>
    <t>pertes_recuperables</t>
  </si>
  <si>
    <t>Pertes brutes</t>
  </si>
  <si>
    <t>Pertes récupérables</t>
  </si>
  <si>
    <t>Performance du générateur</t>
  </si>
  <si>
    <t>Puissance nécessaire pour la production d’eau chaude sanitaire</t>
  </si>
  <si>
    <t>pertes_generation</t>
  </si>
  <si>
    <t>pertes_stockage</t>
  </si>
  <si>
    <t>solaire</t>
  </si>
  <si>
    <t>Solaire</t>
  </si>
  <si>
    <t>Liste des systèmes associés</t>
  </si>
  <si>
    <t>Générateur situé à l'intérieur du volume chauffé</t>
  </si>
  <si>
    <t>generateur_collectif</t>
  </si>
  <si>
    <t>Générateur collectif</t>
  </si>
  <si>
    <t>Label du générateur</t>
  </si>
  <si>
    <t>pertes_distribution</t>
  </si>
  <si>
    <t>Liste des pertes de distribution</t>
  </si>
  <si>
    <t>Liste des pertes de stockage</t>
  </si>
  <si>
    <t>categorie_generateur</t>
  </si>
  <si>
    <t>G</t>
  </si>
  <si>
    <t>H</t>
  </si>
  <si>
    <t>Pn</t>
  </si>
  <si>
    <t>paux</t>
  </si>
  <si>
    <t>Becs</t>
  </si>
  <si>
    <t>tefs</t>
  </si>
  <si>
    <t>nj</t>
  </si>
  <si>
    <t>Nadeq</t>
  </si>
  <si>
    <t>becs</t>
  </si>
  <si>
    <t>becs_depensier</t>
  </si>
  <si>
    <t>Total</t>
  </si>
  <si>
    <t>Surface</t>
  </si>
  <si>
    <t>lvc</t>
  </si>
  <si>
    <t>nref19</t>
  </si>
  <si>
    <t>nref21</t>
  </si>
  <si>
    <t>pertes_distribution_recup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</si>
</sst>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142"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62753</xdr:colOff>
      <xdr:row>0</xdr:row>
      <xdr:rowOff>0</xdr:rowOff>
    </xdr:from>
    <xdr:to>
      <xdr:col>15</xdr:col>
      <xdr:colOff>130093</xdr:colOff>
      <xdr:row>19</xdr:row>
      <xdr:rowOff>30330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19F0A9-3DD2-41E4-B935-30834203B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553" y="0"/>
          <a:ext cx="6378493" cy="3436918"/>
        </a:xfrm>
        <a:prstGeom prst="rect">
          <a:avLst/>
        </a:prstGeom>
      </xdr:spPr>
    </xdr:pic>
    <xdr:clientData/>
  </xdr:twoCellAnchor>
  <xdr:twoCellAnchor editAs="oneCell">
    <xdr:from>
      <xdr:col>0</xdr:col>
      <xdr:colOff>80682</xdr:colOff>
      <xdr:row>15</xdr:row>
      <xdr:rowOff>53789</xdr:rowOff>
    </xdr:from>
    <xdr:to>
      <xdr:col>7</xdr:col>
      <xdr:colOff>20337</xdr:colOff>
      <xdr:row>26</xdr:row>
      <xdr:rowOff>62926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B0B8450-C6FC-E929-605D-26C9FCBB0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82" y="2743201"/>
          <a:ext cx="7102455" cy="19813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447A6-4D66-4C0E-BCB5-42CAAC9D6C4B}" name="modele" displayName="modele" ref="A1:J76" totalsRowShown="0" headerRowDxfId="141" dataDxfId="140">
  <autoFilter ref="A1:J76" xr:uid="{77A447A6-4D66-4C0E-BCB5-42CAAC9D6C4B}"/>
  <sortState xmlns:xlrd2="http://schemas.microsoft.com/office/spreadsheetml/2017/richdata2" ref="A2:I31">
    <sortCondition ref="B1:B31"/>
  </sortState>
  <tableColumns count="10">
    <tableColumn id="1" xr3:uid="{9B60B207-0155-4365-9A33-A49326C93667}" name="domaine" dataDxfId="139"/>
    <tableColumn id="7" xr3:uid="{F9E366DB-5F23-4DFF-BBF0-70C91575998C}" name="scope" dataDxfId="138"/>
    <tableColumn id="2" xr3:uid="{BE242C8D-548D-464D-BDAB-63C68D464E0D}" name="variable" dataDxfId="137"/>
    <tableColumn id="3" xr3:uid="{3D3E350E-BC74-4199-B6EA-BB54B7EF1C2D}" name="description" dataDxfId="136"/>
    <tableColumn id="4" xr3:uid="{035C4EAD-F351-4A27-9E07-BE30D9B2F561}" name="type" dataDxfId="135"/>
    <tableColumn id="5" xr3:uid="{1D44E171-C4D3-4ACC-856F-6463A86174D1}" name="format" dataDxfId="134"/>
    <tableColumn id="9" xr3:uid="{C050693A-9A43-4904-846B-6CE70D4E59DA}" name="unite" dataDxfId="133"/>
    <tableColumn id="6" xr3:uid="{23DB144B-AE4F-487B-A476-04243DF8D88E}" name="statut" dataDxfId="132"/>
    <tableColumn id="8" xr3:uid="{7622F846-DC28-4842-852C-A8E099D51EE0}" name="nullable" dataDxfId="131"/>
    <tableColumn id="10" xr3:uid="{5FD7EF66-C03D-4181-A5F8-7D375C9BF91B}" name="opendata_xpath" dataDxfId="1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45F190-A514-402F-8066-D67FE4C437B2}" name="enums" displayName="enums" ref="A1:D61" totalsRowShown="0" headerRowDxfId="129" dataDxfId="128">
  <autoFilter ref="A1:D61" xr:uid="{AF45F190-A514-402F-8066-D67FE4C437B2}"/>
  <sortState xmlns:xlrd2="http://schemas.microsoft.com/office/spreadsheetml/2017/richdata2" ref="A2:D32">
    <sortCondition ref="A1:A32"/>
  </sortState>
  <tableColumns count="4">
    <tableColumn id="1" xr3:uid="{F2C365D5-6FB2-4D0D-9934-5632062A5222}" name="enum" dataDxfId="127"/>
    <tableColumn id="5" xr3:uid="{573218A7-4297-440D-BAA1-0F3FBFEB654D}" name="const" dataDxfId="126"/>
    <tableColumn id="3" xr3:uid="{7BB5857C-A33C-4111-A0B5-5B9C6E2BDDE0}" name="description" dataDxfId="125"/>
    <tableColumn id="4" xr3:uid="{9EF9C178-753D-4FCD-8C2F-D37F6105281F}" name="deprecated" dataDxfId="12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FE644-61DB-418D-8927-8E301BCA7AD6}" name="correspondance" displayName="correspondance" ref="A1:H554" totalsRowShown="0" headerRowDxfId="123" dataDxfId="122">
  <autoFilter ref="A1:H554" xr:uid="{64AFE644-61DB-418D-8927-8E301BCA7AD6}"/>
  <sortState xmlns:xlrd2="http://schemas.microsoft.com/office/spreadsheetml/2017/richdata2" ref="A2:H554">
    <sortCondition ref="D1:D554"/>
  </sortState>
  <tableColumns count="8">
    <tableColumn id="8" xr3:uid="{7C0BB0BA-E8A8-44C4-8D28-13697323A2C3}" name="table" dataDxfId="121"/>
    <tableColumn id="1" xr3:uid="{BEDBA65F-4466-4B8B-8CA7-CA2FD37F5FA4}" name="table_id" dataDxfId="120"/>
    <tableColumn id="2" xr3:uid="{A5331C58-D364-4893-85D3-E196D3C50A43}" name="table_description" dataDxfId="119"/>
    <tableColumn id="6" xr3:uid="{C7DE6C72-63C4-4301-AC69-3940CC6BB45F}" name="scope" dataDxfId="118"/>
    <tableColumn id="9" xr3:uid="{5C23E607-7CFE-4C4F-B5D5-2CEBD0E83DFB}" name="enum" dataDxfId="117"/>
    <tableColumn id="5" xr3:uid="{1B5C5E33-AADC-4F64-BAAC-754297E015AF}" name="attribut" dataDxfId="116"/>
    <tableColumn id="3" xr3:uid="{239A8AB2-D93D-4A33-A0B9-678CAFF3099F}" name="valeur" dataDxfId="115"/>
    <tableColumn id="4" xr3:uid="{D4E06198-BE9C-4494-806A-3FDCEA3C5EE3}" name="controle" dataDxfId="114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1B636F-6405-4368-90F1-EF26E4DE8860}" name="simulation_becs" displayName="simulation_becs" ref="D1:L14" totalsRowCount="1" headerRowDxfId="2" dataDxfId="0" totalsRowDxfId="1">
  <autoFilter ref="D1:L13" xr:uid="{F31B636F-6405-4368-90F1-EF26E4DE8860}"/>
  <tableColumns count="9">
    <tableColumn id="1" xr3:uid="{B5989934-12C1-4EF7-8A8C-3AD6E829DCF9}" name="mois" totalsRowLabel="Total" dataDxfId="20" totalsRowDxfId="19"/>
    <tableColumn id="2" xr3:uid="{2AFCE7FB-6DC0-446E-B7B7-70FB26A58884}" name="tefs" dataDxfId="18" totalsRowDxfId="17"/>
    <tableColumn id="3" xr3:uid="{FE137FE3-4920-4E2D-86E6-3D2E6F31AF36}" name="nj" dataDxfId="16" totalsRowDxfId="15"/>
    <tableColumn id="8" xr3:uid="{F17BF32B-6F91-4213-8B5F-7CA2639AD166}" name="nref19" dataDxfId="14" totalsRowDxfId="13"/>
    <tableColumn id="7" xr3:uid="{3CF90F27-C1DD-4C9D-AD6E-104CB9CDA848}" name="nref21" dataDxfId="12" totalsRowDxfId="11"/>
    <tableColumn id="4" xr3:uid="{0868101B-7716-440F-9A28-A883688D40EB}" name="becs" totalsRowFunction="sum" dataDxfId="10" totalsRowDxfId="9">
      <calculatedColumnFormula>1.163 * $B$2 * 56 * (40 - simulation_becs[[#This Row],[tefs]]) * simulation_becs[[#This Row],[nj]] / 1000</calculatedColumnFormula>
    </tableColumn>
    <tableColumn id="5" xr3:uid="{F4431971-D6F7-44C5-92D7-A874BF4FDFA2}" name="becs_depensier" totalsRowFunction="sum" dataDxfId="8" totalsRowDxfId="7">
      <calculatedColumnFormula>1.163 * $B$2 * 79 * (40 - simulation_becs[[#This Row],[tefs]]) * simulation_becs[[#This Row],[nj]] / 1000</calculatedColumnFormula>
    </tableColumn>
    <tableColumn id="6" xr3:uid="{35B2A9C5-3CC2-4FE4-B34A-39CE9884C2AE}" name="pertes_distribution" totalsRowFunction="sum" dataDxfId="6" totalsRowDxfId="5">
      <calculatedColumnFormula>((0.5 * $B$4) / $B$3)  * (simulation_becs[[#This Row],[becs]] * 1000)</calculatedColumnFormula>
    </tableColumn>
    <tableColumn id="9" xr3:uid="{04C450CD-A7A5-4C1B-80D8-A42F5EF36B3C}" name="pertes_distribution_recup" totalsRowFunction="sum" dataDxfId="4" totalsRowDxfId="3">
      <calculatedColumnFormula>0.48 * simulation_becs[[#This Row],[nref19]] * (simulation_becs[[#This Row],[pertes_distribution]] / 8760)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4E5C087-7BAC-432E-B561-7152DA416B34}" name="categorie_generation3" displayName="categorie_generation3" ref="A1:L46" totalsRowShown="0" headerRowDxfId="113" dataDxfId="112">
  <autoFilter ref="A1:L46" xr:uid="{44E5C087-7BAC-432E-B561-7152DA416B34}">
    <filterColumn colId="10">
      <filters blank="1"/>
    </filterColumn>
  </autoFilter>
  <sortState xmlns:xlrd2="http://schemas.microsoft.com/office/spreadsheetml/2017/richdata2" ref="A2:L46">
    <sortCondition ref="E1:E46"/>
  </sortState>
  <tableColumns count="12">
    <tableColumn id="8" xr3:uid="{EDC28213-0C1A-46FD-AABC-4321F4B62184}" name="index" dataDxfId="111"/>
    <tableColumn id="2" xr3:uid="{49FE03E8-A02B-4A17-A9B7-E72AE3536F6F}" name="type_generateur" dataDxfId="110"/>
    <tableColumn id="21" xr3:uid="{B1D5CD4F-9E39-4BEE-B6B1-B2BD9282D5BF}" name="controle_type_generateur" dataDxfId="109">
      <calculatedColumnFormula array="1">INDEX(enums[description],MATCH(1,(enums[enum]="TypeGenerateur")*(enums[const]=categorie_generation3[[#This Row],[type_generateur]]),0),1)</calculatedColumnFormula>
    </tableColumn>
    <tableColumn id="3" xr3:uid="{1A5FE922-C1F8-48D1-9862-7DF53109EA60}" name="energie" dataDxfId="108"/>
    <tableColumn id="4" xr3:uid="{5BBCF954-03D4-4C84-B78E-1374B911D82A}" name="categorie" dataDxfId="107"/>
    <tableColumn id="22" xr3:uid="{EE937E5E-2DE9-411D-BDBA-2CDB33CED51E}" name="controle_categorie" dataDxfId="106">
      <calculatedColumnFormula array="1">INDEX(enums[description],MATCH(1,(enums[enum]="CategorieGenerateur")*(enums[const]=categorie_generation3[[#This Row],[categorie]]),0),1)</calculatedColumnFormula>
    </tableColumn>
    <tableColumn id="19" xr3:uid="{64B667C5-4A23-4E0E-9D11-2E34CF84ACD2}" name="stockage_integre" dataDxfId="105"/>
    <tableColumn id="5" xr3:uid="{01CADCDB-D241-4495-A29A-FDFF9D0C9EA6}" name="effet_joule" dataDxfId="104"/>
    <tableColumn id="12" xr3:uid="{078A7910-F7B2-4AE0-A585-1BAD7D727204}" name="enr" dataDxfId="103"/>
    <tableColumn id="10" xr3:uid="{446DAFB7-C4B9-4649-8040-19691C97BFF6}" name="collectif" dataDxfId="102"/>
    <tableColumn id="7" xr3:uid="{59BD03D4-43BA-40E8-B880-B1FE2CAD5E69}" name="signaletique" dataDxfId="101"/>
    <tableColumn id="6" xr3:uid="{39A1D852-D5F2-44C7-8D9B-1A907CC2D3D5}" name="usage_mixte" dataDxfId="10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369462-A814-44B6-9CC3-4368327A9118}" name="signaletique" displayName="signaletique" ref="A1:F10" totalsRowShown="0" headerRowDxfId="99" dataDxfId="98">
  <autoFilter ref="A1:F10" xr:uid="{8C369462-A814-44B6-9CC3-4368327A9118}"/>
  <sortState xmlns:xlrd2="http://schemas.microsoft.com/office/spreadsheetml/2017/richdata2" ref="A2:F9">
    <sortCondition ref="A1:A9"/>
  </sortState>
  <tableColumns count="6">
    <tableColumn id="1" xr3:uid="{166DA1CA-44F8-4F57-A24A-1D62EB4324C4}" name="attribut" dataDxfId="97"/>
    <tableColumn id="2" xr3:uid="{255065F0-2D8D-42CB-BC3C-E3E42AA14F57}" name="chaudiere" dataDxfId="96"/>
    <tableColumn id="7" xr3:uid="{C1D4F8A5-684B-4CCA-8FC3-0C33921E32A2}" name="chaudiere_electrique" dataDxfId="95"/>
    <tableColumn id="3" xr3:uid="{6A9CD9F1-A64A-4A6F-A5CB-4BAEA0D27BFA}" name="combustion" dataDxfId="94"/>
    <tableColumn id="4" xr3:uid="{4F012D10-0A07-4F67-A149-82C391D09564}" name="electricite" dataDxfId="93"/>
    <tableColumn id="6" xr3:uid="{886B2C48-EE9F-41EC-974F-6D9D99693622}" name="thermodynamique" dataDxfId="9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F3CE64-8310-44FD-B3F1-7640D6B70152}" name="systeme" displayName="systeme" ref="A1:D15" totalsRowShown="0" headerRowDxfId="91" dataDxfId="90">
  <autoFilter ref="A1:D15" xr:uid="{79F3CE64-8310-44FD-B3F1-7640D6B70152}"/>
  <sortState xmlns:xlrd2="http://schemas.microsoft.com/office/spreadsheetml/2017/richdata2" ref="A2:D15">
    <sortCondition ref="A1:A16"/>
  </sortState>
  <tableColumns count="4">
    <tableColumn id="4" xr3:uid="{F408E700-B27F-4322-96C0-9934347862E5}" name="categorie" dataDxfId="89"/>
    <tableColumn id="23" xr3:uid="{A9F489EF-190B-4843-ACB5-2A676D912B00}" name="rendement" dataDxfId="88"/>
    <tableColumn id="7" xr3:uid="{09D14DFE-33DD-4DA7-A8B1-1276D0A26440}" name="combustion" dataDxfId="87"/>
    <tableColumn id="9" xr3:uid="{0069BA72-065F-4425-B23F-800F2D48AB65}" name="position_volume_chauffe" dataDxfId="8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F916E-686C-4586-AEA9-B5DAD2362716}" name="pn" displayName="pn" ref="A1:G28" totalsRowShown="0" headerRowDxfId="85" dataDxfId="84">
  <autoFilter ref="A1:G28" xr:uid="{04BF916E-686C-4586-AEA9-B5DAD2362716}"/>
  <tableColumns count="7">
    <tableColumn id="1" xr3:uid="{27319E77-5DA8-4082-90E6-C4AE3614C732}" name="type_chaudiere" dataDxfId="83"/>
    <tableColumn id="2" xr3:uid="{F703F73A-F68C-4A96-A5E1-FFFE8EB82D22}" name="pdim[gt]" dataDxfId="82"/>
    <tableColumn id="3" xr3:uid="{104A2301-A8F3-4CEB-9005-6DE260EB6963}" name="pdim[lte]" dataDxfId="81"/>
    <tableColumn id="4" xr3:uid="{0477AD48-FA37-4407-A072-01110C3B3265}" name="annee_installation[gt]" dataDxfId="80"/>
    <tableColumn id="5" xr3:uid="{B5FFCD4F-36E5-4479-BDD8-A08754C4F77F}" name="annee_installation[lte]" dataDxfId="79"/>
    <tableColumn id="6" xr3:uid="{9F1CA9BF-96E7-4870-94D0-8E587EF744B6}" name="pn" dataDxfId="78"/>
    <tableColumn id="7" xr3:uid="{BA4CFA1C-1EEB-405C-89B1-8BD5116BBC82}" name="type_chaudiere_defaut" dataDxfId="7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0A5D27-9F08-4110-B047-B54E6DEDC2A8}" name="categorie_generation379" displayName="categorie_generation379" ref="A1:E17" totalsRowShown="0" headerRowDxfId="76" dataDxfId="75">
  <autoFilter ref="A1:E17" xr:uid="{8F0A5D27-9F08-4110-B047-B54E6DEDC2A8}"/>
  <tableColumns count="5">
    <tableColumn id="4" xr3:uid="{79611F10-EF46-4C95-818A-5BE97C4B9662}" name="categorie_generateur" dataDxfId="74"/>
    <tableColumn id="9" xr3:uid="{2B735C60-22B6-4E87-B80F-465A9F8AAB30}" name="presence_ventouse" dataDxfId="73"/>
    <tableColumn id="1" xr3:uid="{10D4669A-5225-4EAF-ABFA-05B69FC2DA3C}" name="G" dataDxfId="72"/>
    <tableColumn id="10" xr3:uid="{C2B8BBF4-B3DD-48AF-9725-8276F5E85B68}" name="H" dataDxfId="71"/>
    <tableColumn id="8" xr3:uid="{CB15252B-1A5C-45A3-BE3A-7FE7BA486551}" name="pn_max" dataDxfId="7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FEC859-F82F-4A63-B073-EFF34F164228}" name="rd" displayName="rd" ref="A1:F11" totalsRowShown="0" headerRowDxfId="69" dataDxfId="68">
  <autoFilter ref="A1:F11" xr:uid="{C8FEC859-F82F-4A63-B073-EFF34F164228}"/>
  <tableColumns count="6">
    <tableColumn id="3" xr3:uid="{7AE20D01-5E7E-4885-8DAA-8A7973B0229F}" name="reseau_collectif" dataDxfId="67"/>
    <tableColumn id="5" xr3:uid="{F005B1DD-C48C-4C57-9971-1F42741AC520}" name="bouclage_reseau" dataDxfId="66"/>
    <tableColumn id="6" xr3:uid="{F67A3A5E-5D5C-4F82-A5A0-C2DA2371A19C}" name="alimentation_contigue" dataDxfId="65"/>
    <tableColumn id="7" xr3:uid="{8AA781C3-4B7D-4CC0-9E5E-356E19D0C5D3}" name="production_volume_habitable" dataDxfId="64"/>
    <tableColumn id="9" xr3:uid="{22737494-2166-4C25-9328-32242EA6F05C}" name="rd" dataDxfId="63"/>
    <tableColumn id="10" xr3:uid="{235B164F-DE43-417D-9A0D-D34CB5C6FF97}" name="tv_rendement_distribution_ecs_id" dataDxfId="6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677FB5-1339-47A9-B1F3-14B18D154832}" name="rg" displayName="rg" ref="A1:C5" totalsRowShown="0" headerRowDxfId="61" dataDxfId="60">
  <autoFilter ref="A1:C5" xr:uid="{6F677FB5-1339-47A9-B1F3-14B18D154832}"/>
  <tableColumns count="3">
    <tableColumn id="2" xr3:uid="{B78D673C-B75D-4799-BEEE-302C95BF0C92}" name="type_generateur" dataDxfId="59"/>
    <tableColumn id="1" xr3:uid="{5E4EC229-8FB9-4D01-A326-9E2F7927D82C}" name="energie_generateur" dataDxfId="58"/>
    <tableColumn id="4" xr3:uid="{7E3B7718-E75A-47BF-A6C2-91F702E43BB9}" name="rg" dataDxfId="5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396A37A-0428-4188-AB9D-E40997EF4C9A}" name="cr" displayName="cr" ref="A1:E25" totalsRowShown="0" headerRowDxfId="56" dataDxfId="55">
  <autoFilter ref="A1:E25" xr:uid="{E396A37A-0428-4188-AB9D-E40997EF4C9A}"/>
  <tableColumns count="5">
    <tableColumn id="3" xr3:uid="{5753CEFE-0425-4D2C-B178-6CCA60E43B84}" name="type_generateur" dataDxfId="54"/>
    <tableColumn id="1" xr3:uid="{97AAE6AF-0C71-45EC-9FD3-F899391AA23C}" name="label_generateur" dataDxfId="53"/>
    <tableColumn id="7" xr3:uid="{300AC58B-BED2-4448-AC5E-31D89903AE67}" name="volume_stockage[gt]" dataDxfId="52"/>
    <tableColumn id="4" xr3:uid="{B80900C2-B5DA-4612-9EF3-309DBEC6296F}" name="volume_stockage[lte]" dataDxfId="51"/>
    <tableColumn id="8" xr3:uid="{10BD6FD7-E07B-4F94-9D98-D2D04393F58B}" name="cr" dataDxfId="5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284DFA-A30B-4B91-911B-94907829334B}" name="cop" displayName="cop" ref="A1:F37" totalsRowShown="0" headerRowDxfId="49" dataDxfId="48">
  <autoFilter ref="A1:F37" xr:uid="{72284DFA-A30B-4B91-911B-94907829334B}"/>
  <tableColumns count="6">
    <tableColumn id="2" xr3:uid="{DC725ABA-95F8-449B-9916-EDBA3EB8A2A8}" name="zone_climatique" dataDxfId="47"/>
    <tableColumn id="4" xr3:uid="{1D7473C6-6BD8-43D0-999F-CED2B5306403}" name="type_generateur" dataDxfId="46"/>
    <tableColumn id="5" xr3:uid="{AF86E612-1DAD-4CD6-98CF-68E142A84241}" name="annee_installation_generateur[gte]" dataDxfId="45"/>
    <tableColumn id="6" xr3:uid="{447BB751-24AE-4851-AB17-DE06757CBAB7}" name="annee_installation_generateur[lte]" dataDxfId="44"/>
    <tableColumn id="7" xr3:uid="{8E556F6E-2ADC-4611-B048-49ECED01C882}" name="cop" dataDxfId="43"/>
    <tableColumn id="8" xr3:uid="{CFC32D40-A956-49C2-AD99-DFD300BEAD23}" name="tv_scop_id" dataDxfId="4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48178F-DAD4-43CE-BC90-07D9E769A66A}" name="combustion" displayName="combustion" ref="A1:J290" totalsRowShown="0" headerRowDxfId="41" dataDxfId="40">
  <autoFilter ref="A1:J290" xr:uid="{2948178F-DAD4-43CE-BC90-07D9E769A66A}"/>
  <sortState xmlns:xlrd2="http://schemas.microsoft.com/office/spreadsheetml/2017/richdata2" ref="A2:J284">
    <sortCondition ref="A1:A284"/>
  </sortState>
  <tableColumns count="10">
    <tableColumn id="12" xr3:uid="{2AE26893-FDD7-43FC-B211-6BC8753B4E77}" name="type_generateur" dataDxfId="39"/>
    <tableColumn id="2" xr3:uid="{15C0F3A6-B9A9-4ECD-8048-348161E34424}" name="energie_generateur" dataDxfId="38"/>
    <tableColumn id="17" xr3:uid="{46FAF120-5E05-4FD5-B158-9756072854D3}" name="annee_installation_generateur[gte]" dataDxfId="37"/>
    <tableColumn id="16" xr3:uid="{5B9CA74E-3FCC-4533-9111-042A3ED57D6E}" name="annee_installation_generateur[lte]" dataDxfId="36"/>
    <tableColumn id="14" xr3:uid="{5C10B4E5-A09D-43CF-9E37-7BBB4AD6FB6D}" name="pn[gt]" dataDxfId="35"/>
    <tableColumn id="13" xr3:uid="{EEF00326-604B-4B2D-BA59-322670D4C1A1}" name="pn[lte]" dataDxfId="34"/>
    <tableColumn id="7" xr3:uid="{5BE1B517-1EB0-4925-B190-F2570F38168C}" name="pn_max" dataDxfId="33"/>
    <tableColumn id="8" xr3:uid="{3C166EAE-8A58-4844-A938-9F8A0295DB4A}" name="rpn" dataDxfId="32"/>
    <tableColumn id="10" xr3:uid="{693AD521-98E5-4841-AAD0-796972BD4508}" name="qp0" dataDxfId="31"/>
    <tableColumn id="11" xr3:uid="{B051E6CB-1254-4C9C-A889-A80AB3996126}" name="pveilleuse" dataDxfId="3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492289F-B6A8-4D8B-B037-B62631E1AC2D}" name="fecs" displayName="fecs" ref="A1:G41" totalsRowShown="0" headerRowDxfId="29" dataDxfId="28">
  <autoFilter ref="A1:G41" xr:uid="{0492289F-B6A8-4D8B-B037-B62631E1AC2D}"/>
  <tableColumns count="7">
    <tableColumn id="5" xr3:uid="{FFD45113-8D0C-4B34-B130-12374EC5C05C}" name="type_batiment" dataDxfId="27"/>
    <tableColumn id="2" xr3:uid="{3B03C476-4D1B-4DD1-8386-EE695AE83CE3}" name="zone_climatique" dataDxfId="26"/>
    <tableColumn id="4" xr3:uid="{546159E9-3F3C-4BBA-A008-E2DE4EC208FE}" name="usage_systeme_solaire" dataDxfId="25"/>
    <tableColumn id="6" xr3:uid="{5673C0E5-0373-44F3-A5AD-38E170344BB6}" name="anciennete_installation[gt]" dataDxfId="24"/>
    <tableColumn id="10" xr3:uid="{C926AABC-A39A-438F-8B39-A007A893C91D}" name="anciennete_installation[lte]" dataDxfId="23"/>
    <tableColumn id="7" xr3:uid="{0CF4DF81-DA56-4CD2-AD72-A7BD18A8182E}" name="fecs" dataDxfId="22"/>
    <tableColumn id="8" xr3:uid="{9CC3085D-ED1C-4648-ABE0-AB591B469069}" name="tv_facteur_couverture_solaire_id" dataDxf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C953-1D72-4C8C-8AF0-9BA6F9483114}">
  <dimension ref="A1:J76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baseColWidth="10" defaultRowHeight="14.4" x14ac:dyDescent="0.3"/>
  <cols>
    <col min="1" max="1" width="14" style="15" bestFit="1" customWidth="1"/>
    <col min="2" max="2" width="14.21875" style="15" bestFit="1" customWidth="1"/>
    <col min="3" max="3" width="27.5546875" style="15" bestFit="1" customWidth="1"/>
    <col min="4" max="4" width="59.88671875" style="15" bestFit="1" customWidth="1"/>
    <col min="5" max="5" width="10.21875" style="15" bestFit="1" customWidth="1"/>
    <col min="6" max="6" width="38.44140625" style="15" bestFit="1" customWidth="1"/>
    <col min="7" max="7" width="10.77734375" style="15" customWidth="1"/>
    <col min="8" max="8" width="17.77734375" style="15" customWidth="1"/>
    <col min="9" max="9" width="13.33203125" style="15" bestFit="1" customWidth="1"/>
    <col min="10" max="10" width="137.6640625" style="16" bestFit="1" customWidth="1"/>
    <col min="11" max="16384" width="11.5546875" style="15"/>
  </cols>
  <sheetData>
    <row r="1" spans="1:10" x14ac:dyDescent="0.3">
      <c r="A1" s="13" t="s">
        <v>359</v>
      </c>
      <c r="B1" s="13" t="s">
        <v>307</v>
      </c>
      <c r="C1" s="13" t="s">
        <v>360</v>
      </c>
      <c r="D1" s="13" t="s">
        <v>199</v>
      </c>
      <c r="E1" s="13" t="s">
        <v>361</v>
      </c>
      <c r="F1" s="13" t="s">
        <v>362</v>
      </c>
      <c r="G1" s="13" t="s">
        <v>363</v>
      </c>
      <c r="H1" s="13" t="s">
        <v>364</v>
      </c>
      <c r="I1" s="13" t="s">
        <v>365</v>
      </c>
      <c r="J1" s="14" t="s">
        <v>366</v>
      </c>
    </row>
    <row r="2" spans="1:10" x14ac:dyDescent="0.3">
      <c r="A2" s="5" t="s">
        <v>384</v>
      </c>
      <c r="B2" s="5" t="s">
        <v>367</v>
      </c>
      <c r="C2" s="5" t="s">
        <v>408</v>
      </c>
      <c r="D2" s="5" t="s">
        <v>409</v>
      </c>
      <c r="E2" s="5" t="s">
        <v>407</v>
      </c>
      <c r="F2" s="5" t="s">
        <v>412</v>
      </c>
      <c r="G2" s="5"/>
      <c r="H2" s="5" t="s">
        <v>371</v>
      </c>
      <c r="I2" s="5"/>
    </row>
    <row r="3" spans="1:10" x14ac:dyDescent="0.3">
      <c r="A3" s="5" t="s">
        <v>384</v>
      </c>
      <c r="B3" s="5" t="s">
        <v>367</v>
      </c>
      <c r="C3" s="5" t="s">
        <v>411</v>
      </c>
      <c r="D3" s="5" t="s">
        <v>410</v>
      </c>
      <c r="E3" s="5" t="s">
        <v>407</v>
      </c>
      <c r="F3" s="5" t="s">
        <v>413</v>
      </c>
      <c r="G3" s="5"/>
      <c r="H3" s="5" t="s">
        <v>371</v>
      </c>
      <c r="I3" s="5"/>
      <c r="J3" s="17"/>
    </row>
    <row r="4" spans="1:10" x14ac:dyDescent="0.3">
      <c r="A4" s="5" t="s">
        <v>384</v>
      </c>
      <c r="B4" s="5" t="s">
        <v>367</v>
      </c>
      <c r="C4" s="5" t="s">
        <v>403</v>
      </c>
      <c r="D4" s="5" t="s">
        <v>406</v>
      </c>
      <c r="E4" s="5" t="s">
        <v>407</v>
      </c>
      <c r="F4" s="5" t="s">
        <v>385</v>
      </c>
      <c r="G4" s="5"/>
      <c r="H4" s="5" t="s">
        <v>383</v>
      </c>
      <c r="I4" s="5"/>
    </row>
    <row r="5" spans="1:10" x14ac:dyDescent="0.3">
      <c r="A5" s="5" t="s">
        <v>384</v>
      </c>
      <c r="B5" s="5" t="s">
        <v>412</v>
      </c>
      <c r="C5" s="5" t="s">
        <v>368</v>
      </c>
      <c r="D5" s="5" t="s">
        <v>414</v>
      </c>
      <c r="E5" s="5" t="s">
        <v>369</v>
      </c>
      <c r="F5" s="5" t="s">
        <v>370</v>
      </c>
      <c r="G5" s="5"/>
      <c r="H5" s="5" t="s">
        <v>371</v>
      </c>
      <c r="I5" s="5"/>
      <c r="J5" s="16" t="s">
        <v>420</v>
      </c>
    </row>
    <row r="6" spans="1:10" x14ac:dyDescent="0.3">
      <c r="A6" s="5" t="s">
        <v>384</v>
      </c>
      <c r="B6" s="5" t="s">
        <v>412</v>
      </c>
      <c r="C6" s="5" t="s">
        <v>422</v>
      </c>
      <c r="D6" s="5" t="s">
        <v>458</v>
      </c>
      <c r="E6" s="5" t="s">
        <v>369</v>
      </c>
      <c r="F6" s="5" t="s">
        <v>370</v>
      </c>
      <c r="G6" s="5"/>
      <c r="H6" s="5" t="s">
        <v>371</v>
      </c>
      <c r="I6" s="5" t="s">
        <v>380</v>
      </c>
      <c r="J6" s="16" t="s">
        <v>421</v>
      </c>
    </row>
    <row r="7" spans="1:10" x14ac:dyDescent="0.3">
      <c r="A7" s="5" t="s">
        <v>384</v>
      </c>
      <c r="B7" s="5" t="s">
        <v>412</v>
      </c>
      <c r="C7" s="5" t="s">
        <v>424</v>
      </c>
      <c r="D7" s="5" t="s">
        <v>428</v>
      </c>
      <c r="E7" s="5" t="s">
        <v>369</v>
      </c>
      <c r="F7" s="5" t="s">
        <v>370</v>
      </c>
      <c r="G7" s="5"/>
      <c r="H7" s="5" t="s">
        <v>371</v>
      </c>
      <c r="I7" s="5" t="s">
        <v>380</v>
      </c>
      <c r="J7" s="16" t="s">
        <v>425</v>
      </c>
    </row>
    <row r="8" spans="1:10" x14ac:dyDescent="0.3">
      <c r="A8" s="5" t="s">
        <v>384</v>
      </c>
      <c r="B8" s="5" t="s">
        <v>412</v>
      </c>
      <c r="C8" s="5" t="s">
        <v>199</v>
      </c>
      <c r="D8" s="5" t="s">
        <v>415</v>
      </c>
      <c r="E8" s="5" t="s">
        <v>369</v>
      </c>
      <c r="F8" s="5" t="s">
        <v>372</v>
      </c>
      <c r="G8" s="5"/>
      <c r="H8" s="5" t="s">
        <v>371</v>
      </c>
      <c r="I8" s="5"/>
      <c r="J8" s="16" t="s">
        <v>419</v>
      </c>
    </row>
    <row r="9" spans="1:10" x14ac:dyDescent="0.3">
      <c r="A9" s="5" t="s">
        <v>384</v>
      </c>
      <c r="B9" s="5" t="s">
        <v>412</v>
      </c>
      <c r="C9" s="5" t="s">
        <v>184</v>
      </c>
      <c r="D9" s="5" t="s">
        <v>427</v>
      </c>
      <c r="E9" s="5" t="s">
        <v>369</v>
      </c>
      <c r="F9" s="5" t="s">
        <v>300</v>
      </c>
      <c r="G9" s="5"/>
      <c r="H9" s="5" t="s">
        <v>383</v>
      </c>
      <c r="I9" s="5"/>
    </row>
    <row r="10" spans="1:10" x14ac:dyDescent="0.3">
      <c r="A10" s="5" t="s">
        <v>384</v>
      </c>
      <c r="B10" s="5" t="s">
        <v>412</v>
      </c>
      <c r="C10" s="5" t="s">
        <v>361</v>
      </c>
      <c r="D10" s="5" t="s">
        <v>426</v>
      </c>
      <c r="E10" s="5" t="s">
        <v>369</v>
      </c>
      <c r="F10" s="5" t="s">
        <v>301</v>
      </c>
      <c r="G10" s="5"/>
      <c r="H10" s="5" t="s">
        <v>371</v>
      </c>
      <c r="I10" s="5"/>
      <c r="J10" s="16" t="s">
        <v>423</v>
      </c>
    </row>
    <row r="11" spans="1:10" x14ac:dyDescent="0.3">
      <c r="A11" s="5" t="s">
        <v>384</v>
      </c>
      <c r="B11" s="5" t="s">
        <v>412</v>
      </c>
      <c r="C11" s="5" t="s">
        <v>257</v>
      </c>
      <c r="D11" s="5" t="s">
        <v>429</v>
      </c>
      <c r="E11" s="5" t="s">
        <v>369</v>
      </c>
      <c r="F11" s="5" t="s">
        <v>430</v>
      </c>
      <c r="G11" s="5"/>
      <c r="H11" s="5" t="s">
        <v>371</v>
      </c>
      <c r="I11" s="5"/>
      <c r="J11" s="16" t="s">
        <v>432</v>
      </c>
    </row>
    <row r="12" spans="1:10" x14ac:dyDescent="0.3">
      <c r="A12" s="5" t="s">
        <v>384</v>
      </c>
      <c r="B12" s="5" t="s">
        <v>412</v>
      </c>
      <c r="C12" s="5" t="s">
        <v>467</v>
      </c>
      <c r="D12" s="5" t="s">
        <v>469</v>
      </c>
      <c r="E12" s="5" t="s">
        <v>376</v>
      </c>
      <c r="F12" s="5" t="s">
        <v>378</v>
      </c>
      <c r="G12" s="5" t="s">
        <v>470</v>
      </c>
      <c r="H12" s="5" t="s">
        <v>371</v>
      </c>
      <c r="I12" s="5"/>
      <c r="J12" s="16" t="s">
        <v>503</v>
      </c>
    </row>
    <row r="13" spans="1:10" x14ac:dyDescent="0.3">
      <c r="A13" s="5" t="s">
        <v>384</v>
      </c>
      <c r="B13" s="5" t="s">
        <v>412</v>
      </c>
      <c r="C13" s="5" t="s">
        <v>299</v>
      </c>
      <c r="D13" s="5" t="s">
        <v>558</v>
      </c>
      <c r="E13" s="5" t="s">
        <v>379</v>
      </c>
      <c r="F13" s="5"/>
      <c r="G13" s="5"/>
      <c r="H13" s="5" t="s">
        <v>371</v>
      </c>
      <c r="I13" s="5"/>
      <c r="J13" s="16" t="s">
        <v>502</v>
      </c>
    </row>
    <row r="14" spans="1:10" x14ac:dyDescent="0.3">
      <c r="A14" s="5" t="s">
        <v>384</v>
      </c>
      <c r="B14" s="5" t="s">
        <v>412</v>
      </c>
      <c r="C14" s="5" t="s">
        <v>559</v>
      </c>
      <c r="D14" s="5" t="s">
        <v>560</v>
      </c>
      <c r="E14" s="5" t="s">
        <v>379</v>
      </c>
      <c r="F14" s="5"/>
      <c r="G14" s="5"/>
      <c r="H14" s="5" t="s">
        <v>371</v>
      </c>
      <c r="I14" s="5"/>
      <c r="J14" s="16" t="s">
        <v>506</v>
      </c>
    </row>
    <row r="15" spans="1:10" ht="28.8" x14ac:dyDescent="0.3">
      <c r="A15" s="5" t="s">
        <v>384</v>
      </c>
      <c r="B15" s="5" t="s">
        <v>412</v>
      </c>
      <c r="C15" s="5" t="s">
        <v>140</v>
      </c>
      <c r="D15" s="5" t="s">
        <v>418</v>
      </c>
      <c r="E15" s="5" t="s">
        <v>376</v>
      </c>
      <c r="F15" s="5"/>
      <c r="G15" s="5"/>
      <c r="H15" s="5" t="s">
        <v>371</v>
      </c>
      <c r="I15" s="5" t="s">
        <v>380</v>
      </c>
      <c r="J15" s="17" t="s">
        <v>431</v>
      </c>
    </row>
    <row r="16" spans="1:10" x14ac:dyDescent="0.3">
      <c r="A16" s="5" t="s">
        <v>384</v>
      </c>
      <c r="B16" s="5" t="s">
        <v>412</v>
      </c>
      <c r="C16" s="5" t="s">
        <v>347</v>
      </c>
      <c r="D16" s="5" t="s">
        <v>433</v>
      </c>
      <c r="E16" s="5" t="s">
        <v>369</v>
      </c>
      <c r="F16" s="5" t="s">
        <v>342</v>
      </c>
      <c r="G16" s="5"/>
      <c r="H16" s="5" t="s">
        <v>371</v>
      </c>
      <c r="I16" s="5" t="s">
        <v>380</v>
      </c>
    </row>
    <row r="17" spans="1:10" x14ac:dyDescent="0.3">
      <c r="A17" s="5" t="s">
        <v>384</v>
      </c>
      <c r="B17" s="5" t="s">
        <v>412</v>
      </c>
      <c r="C17" s="5" t="s">
        <v>527</v>
      </c>
      <c r="D17" s="5" t="s">
        <v>561</v>
      </c>
      <c r="E17" s="5" t="s">
        <v>369</v>
      </c>
      <c r="F17" s="5" t="s">
        <v>522</v>
      </c>
      <c r="G17" s="5"/>
      <c r="H17" s="5" t="s">
        <v>371</v>
      </c>
      <c r="I17" s="5" t="s">
        <v>380</v>
      </c>
      <c r="J17" s="16" t="s">
        <v>423</v>
      </c>
    </row>
    <row r="18" spans="1:10" x14ac:dyDescent="0.3">
      <c r="A18" s="5" t="s">
        <v>384</v>
      </c>
      <c r="B18" s="5" t="s">
        <v>412</v>
      </c>
      <c r="C18" s="5" t="s">
        <v>434</v>
      </c>
      <c r="D18" s="5" t="s">
        <v>436</v>
      </c>
      <c r="E18" s="5" t="s">
        <v>379</v>
      </c>
      <c r="F18" s="5"/>
      <c r="G18" s="5"/>
      <c r="H18" s="5" t="s">
        <v>371</v>
      </c>
      <c r="I18" s="5" t="s">
        <v>380</v>
      </c>
      <c r="J18" s="16" t="s">
        <v>437</v>
      </c>
    </row>
    <row r="19" spans="1:10" ht="28.8" x14ac:dyDescent="0.3">
      <c r="A19" s="5" t="s">
        <v>384</v>
      </c>
      <c r="B19" s="5" t="s">
        <v>412</v>
      </c>
      <c r="C19" s="5" t="s">
        <v>348</v>
      </c>
      <c r="D19" s="5" t="s">
        <v>440</v>
      </c>
      <c r="E19" s="5" t="s">
        <v>374</v>
      </c>
      <c r="F19" s="5" t="s">
        <v>375</v>
      </c>
      <c r="G19" s="5" t="s">
        <v>439</v>
      </c>
      <c r="H19" s="5" t="s">
        <v>371</v>
      </c>
      <c r="I19" s="5" t="s">
        <v>380</v>
      </c>
      <c r="J19" s="17" t="s">
        <v>445</v>
      </c>
    </row>
    <row r="20" spans="1:10" ht="28.8" x14ac:dyDescent="0.3">
      <c r="A20" s="5" t="s">
        <v>384</v>
      </c>
      <c r="B20" s="5" t="s">
        <v>412</v>
      </c>
      <c r="C20" s="5" t="s">
        <v>151</v>
      </c>
      <c r="D20" s="5" t="s">
        <v>441</v>
      </c>
      <c r="E20" s="5" t="s">
        <v>374</v>
      </c>
      <c r="F20" s="5" t="s">
        <v>375</v>
      </c>
      <c r="G20" s="5" t="s">
        <v>377</v>
      </c>
      <c r="H20" s="5" t="s">
        <v>371</v>
      </c>
      <c r="I20" s="5" t="s">
        <v>380</v>
      </c>
      <c r="J20" s="17" t="s">
        <v>448</v>
      </c>
    </row>
    <row r="21" spans="1:10" ht="28.8" x14ac:dyDescent="0.3">
      <c r="A21" s="5" t="s">
        <v>384</v>
      </c>
      <c r="B21" s="5" t="s">
        <v>412</v>
      </c>
      <c r="C21" s="5" t="s">
        <v>168</v>
      </c>
      <c r="D21" s="5" t="s">
        <v>442</v>
      </c>
      <c r="E21" s="5" t="s">
        <v>374</v>
      </c>
      <c r="F21" s="5" t="s">
        <v>375</v>
      </c>
      <c r="G21" s="5" t="s">
        <v>438</v>
      </c>
      <c r="H21" s="5" t="s">
        <v>371</v>
      </c>
      <c r="I21" s="5" t="s">
        <v>380</v>
      </c>
      <c r="J21" s="17" t="s">
        <v>446</v>
      </c>
    </row>
    <row r="22" spans="1:10" ht="28.8" x14ac:dyDescent="0.3">
      <c r="A22" s="5" t="s">
        <v>384</v>
      </c>
      <c r="B22" s="5" t="s">
        <v>412</v>
      </c>
      <c r="C22" s="5" t="s">
        <v>435</v>
      </c>
      <c r="D22" s="5" t="s">
        <v>443</v>
      </c>
      <c r="E22" s="5" t="s">
        <v>374</v>
      </c>
      <c r="F22" s="5" t="s">
        <v>375</v>
      </c>
      <c r="G22" s="5" t="s">
        <v>438</v>
      </c>
      <c r="H22" s="5" t="s">
        <v>371</v>
      </c>
      <c r="I22" s="5" t="s">
        <v>380</v>
      </c>
      <c r="J22" s="17" t="s">
        <v>447</v>
      </c>
    </row>
    <row r="23" spans="1:10" ht="28.8" x14ac:dyDescent="0.3">
      <c r="A23" s="5" t="s">
        <v>384</v>
      </c>
      <c r="B23" s="5" t="s">
        <v>412</v>
      </c>
      <c r="C23" s="5" t="s">
        <v>2</v>
      </c>
      <c r="D23" s="5" t="s">
        <v>444</v>
      </c>
      <c r="E23" s="5" t="s">
        <v>374</v>
      </c>
      <c r="F23" s="5" t="s">
        <v>375</v>
      </c>
      <c r="G23" s="5"/>
      <c r="H23" s="5"/>
      <c r="I23" s="5" t="s">
        <v>380</v>
      </c>
      <c r="J23" s="17" t="s">
        <v>449</v>
      </c>
    </row>
    <row r="24" spans="1:10" x14ac:dyDescent="0.3">
      <c r="A24" s="5" t="s">
        <v>384</v>
      </c>
      <c r="B24" s="5" t="s">
        <v>412</v>
      </c>
      <c r="C24" s="5" t="s">
        <v>481</v>
      </c>
      <c r="D24" s="5" t="s">
        <v>552</v>
      </c>
      <c r="E24" s="5" t="s">
        <v>374</v>
      </c>
      <c r="F24" s="5" t="s">
        <v>375</v>
      </c>
      <c r="G24" s="5" t="s">
        <v>439</v>
      </c>
      <c r="H24" s="5" t="s">
        <v>383</v>
      </c>
      <c r="I24" s="5"/>
    </row>
    <row r="25" spans="1:10" x14ac:dyDescent="0.3">
      <c r="A25" s="5" t="s">
        <v>384</v>
      </c>
      <c r="B25" s="5" t="s">
        <v>412</v>
      </c>
      <c r="C25" s="5" t="s">
        <v>382</v>
      </c>
      <c r="D25" s="5" t="s">
        <v>551</v>
      </c>
      <c r="E25" s="5" t="s">
        <v>381</v>
      </c>
      <c r="F25" s="5" t="s">
        <v>382</v>
      </c>
      <c r="G25" s="5"/>
      <c r="H25" s="5" t="s">
        <v>383</v>
      </c>
      <c r="I25" s="5"/>
    </row>
    <row r="26" spans="1:10" x14ac:dyDescent="0.3">
      <c r="A26" s="5" t="s">
        <v>384</v>
      </c>
      <c r="B26" s="5" t="s">
        <v>412</v>
      </c>
      <c r="C26" s="5" t="s">
        <v>553</v>
      </c>
      <c r="D26" s="5" t="s">
        <v>545</v>
      </c>
      <c r="E26" s="5" t="s">
        <v>407</v>
      </c>
      <c r="F26" s="5" t="s">
        <v>401</v>
      </c>
      <c r="G26" s="5"/>
      <c r="H26" s="5" t="s">
        <v>383</v>
      </c>
      <c r="I26" s="5"/>
    </row>
    <row r="27" spans="1:10" x14ac:dyDescent="0.3">
      <c r="A27" s="5" t="s">
        <v>384</v>
      </c>
      <c r="B27" s="5" t="s">
        <v>412</v>
      </c>
      <c r="C27" s="5" t="s">
        <v>554</v>
      </c>
      <c r="D27" s="5" t="s">
        <v>546</v>
      </c>
      <c r="E27" s="5" t="s">
        <v>407</v>
      </c>
      <c r="F27" s="5" t="s">
        <v>401</v>
      </c>
      <c r="G27" s="5"/>
      <c r="H27" s="5" t="s">
        <v>383</v>
      </c>
      <c r="I27" s="5"/>
    </row>
    <row r="28" spans="1:10" x14ac:dyDescent="0.3">
      <c r="A28" s="5" t="s">
        <v>384</v>
      </c>
      <c r="B28" s="5" t="s">
        <v>413</v>
      </c>
      <c r="C28" s="5" t="s">
        <v>368</v>
      </c>
      <c r="D28" s="5" t="s">
        <v>414</v>
      </c>
      <c r="E28" s="5" t="s">
        <v>369</v>
      </c>
      <c r="F28" s="5" t="s">
        <v>370</v>
      </c>
      <c r="G28" s="5"/>
      <c r="H28" s="5" t="s">
        <v>371</v>
      </c>
      <c r="I28" s="5"/>
      <c r="J28" s="16" t="s">
        <v>417</v>
      </c>
    </row>
    <row r="29" spans="1:10" x14ac:dyDescent="0.3">
      <c r="A29" s="5" t="s">
        <v>384</v>
      </c>
      <c r="B29" s="5" t="s">
        <v>413</v>
      </c>
      <c r="C29" s="5" t="s">
        <v>199</v>
      </c>
      <c r="D29" s="5" t="s">
        <v>415</v>
      </c>
      <c r="E29" s="5" t="s">
        <v>369</v>
      </c>
      <c r="F29" s="5" t="s">
        <v>372</v>
      </c>
      <c r="G29" s="5"/>
      <c r="H29" s="5" t="s">
        <v>371</v>
      </c>
      <c r="I29" s="5"/>
      <c r="J29" s="16" t="s">
        <v>416</v>
      </c>
    </row>
    <row r="30" spans="1:10" x14ac:dyDescent="0.3">
      <c r="A30" s="5" t="s">
        <v>384</v>
      </c>
      <c r="B30" s="5" t="s">
        <v>413</v>
      </c>
      <c r="C30" s="5" t="s">
        <v>373</v>
      </c>
      <c r="D30" s="5" t="s">
        <v>450</v>
      </c>
      <c r="E30" s="5" t="s">
        <v>374</v>
      </c>
      <c r="F30" s="5" t="s">
        <v>375</v>
      </c>
      <c r="G30" s="5"/>
      <c r="H30" s="5" t="s">
        <v>371</v>
      </c>
      <c r="I30" s="5"/>
      <c r="J30" s="16" t="s">
        <v>451</v>
      </c>
    </row>
    <row r="31" spans="1:10" x14ac:dyDescent="0.3">
      <c r="A31" s="5" t="s">
        <v>384</v>
      </c>
      <c r="B31" s="5" t="s">
        <v>413</v>
      </c>
      <c r="C31" s="5" t="s">
        <v>555</v>
      </c>
      <c r="D31" s="5" t="s">
        <v>476</v>
      </c>
      <c r="E31" s="5" t="s">
        <v>381</v>
      </c>
      <c r="F31" s="5" t="s">
        <v>556</v>
      </c>
      <c r="G31" s="5"/>
      <c r="H31" s="5" t="s">
        <v>371</v>
      </c>
      <c r="I31" s="5"/>
    </row>
    <row r="32" spans="1:10" x14ac:dyDescent="0.3">
      <c r="A32" s="5" t="s">
        <v>384</v>
      </c>
      <c r="B32" s="5" t="s">
        <v>413</v>
      </c>
      <c r="C32" s="5" t="s">
        <v>452</v>
      </c>
      <c r="D32" s="5" t="s">
        <v>557</v>
      </c>
      <c r="E32" s="5" t="s">
        <v>407</v>
      </c>
      <c r="F32" s="5" t="s">
        <v>453</v>
      </c>
      <c r="G32" s="5"/>
      <c r="H32" s="5" t="s">
        <v>371</v>
      </c>
      <c r="I32" s="5"/>
    </row>
    <row r="33" spans="1:10" x14ac:dyDescent="0.3">
      <c r="A33" s="5" t="s">
        <v>384</v>
      </c>
      <c r="B33" s="5" t="s">
        <v>413</v>
      </c>
      <c r="C33" s="5" t="s">
        <v>454</v>
      </c>
      <c r="D33" s="5" t="s">
        <v>455</v>
      </c>
      <c r="E33" s="5" t="s">
        <v>374</v>
      </c>
      <c r="F33" s="5" t="s">
        <v>456</v>
      </c>
      <c r="G33" s="5"/>
      <c r="H33" s="5" t="s">
        <v>383</v>
      </c>
      <c r="I33" s="5"/>
    </row>
    <row r="34" spans="1:10" x14ac:dyDescent="0.3">
      <c r="A34" s="5" t="s">
        <v>384</v>
      </c>
      <c r="B34" s="5" t="s">
        <v>453</v>
      </c>
      <c r="C34" s="5" t="s">
        <v>368</v>
      </c>
      <c r="D34" s="5" t="s">
        <v>414</v>
      </c>
      <c r="E34" s="5" t="s">
        <v>369</v>
      </c>
      <c r="F34" s="5" t="s">
        <v>370</v>
      </c>
      <c r="G34" s="5"/>
      <c r="H34" s="5" t="s">
        <v>371</v>
      </c>
      <c r="I34" s="5"/>
    </row>
    <row r="35" spans="1:10" x14ac:dyDescent="0.3">
      <c r="A35" s="5" t="s">
        <v>384</v>
      </c>
      <c r="B35" s="5" t="s">
        <v>453</v>
      </c>
      <c r="C35" s="5" t="s">
        <v>457</v>
      </c>
      <c r="D35" s="5" t="s">
        <v>462</v>
      </c>
      <c r="E35" s="5" t="s">
        <v>369</v>
      </c>
      <c r="F35" s="5" t="s">
        <v>370</v>
      </c>
      <c r="G35" s="5"/>
      <c r="H35" s="5" t="s">
        <v>371</v>
      </c>
      <c r="I35" s="5"/>
    </row>
    <row r="36" spans="1:10" x14ac:dyDescent="0.3">
      <c r="A36" s="5" t="s">
        <v>384</v>
      </c>
      <c r="B36" s="5" t="s">
        <v>453</v>
      </c>
      <c r="C36" s="5" t="s">
        <v>299</v>
      </c>
      <c r="D36" s="5" t="s">
        <v>464</v>
      </c>
      <c r="E36" s="5" t="s">
        <v>379</v>
      </c>
      <c r="F36" s="5"/>
      <c r="G36" s="5"/>
      <c r="H36" s="5" t="s">
        <v>371</v>
      </c>
      <c r="I36" s="5"/>
      <c r="J36" s="16" t="s">
        <v>502</v>
      </c>
    </row>
    <row r="37" spans="1:10" x14ac:dyDescent="0.3">
      <c r="A37" s="5" t="s">
        <v>384</v>
      </c>
      <c r="B37" s="5" t="s">
        <v>453</v>
      </c>
      <c r="C37" s="5" t="s">
        <v>308</v>
      </c>
      <c r="D37" s="5" t="s">
        <v>471</v>
      </c>
      <c r="E37" s="5" t="s">
        <v>381</v>
      </c>
      <c r="F37" s="5" t="s">
        <v>465</v>
      </c>
      <c r="G37" s="5"/>
      <c r="H37" s="5" t="s">
        <v>371</v>
      </c>
      <c r="I37" s="5"/>
    </row>
    <row r="38" spans="1:10" x14ac:dyDescent="0.3">
      <c r="A38" s="5" t="s">
        <v>384</v>
      </c>
      <c r="B38" s="5" t="s">
        <v>453</v>
      </c>
      <c r="C38" s="5" t="s">
        <v>309</v>
      </c>
      <c r="D38" s="5" t="s">
        <v>475</v>
      </c>
      <c r="E38" s="5" t="s">
        <v>381</v>
      </c>
      <c r="F38" s="5" t="s">
        <v>466</v>
      </c>
      <c r="G38" s="5"/>
      <c r="H38" s="5" t="s">
        <v>371</v>
      </c>
      <c r="I38" s="5" t="s">
        <v>380</v>
      </c>
    </row>
    <row r="39" spans="1:10" x14ac:dyDescent="0.3">
      <c r="A39" s="5" t="s">
        <v>384</v>
      </c>
      <c r="B39" s="5" t="s">
        <v>453</v>
      </c>
      <c r="C39" s="5" t="s">
        <v>454</v>
      </c>
      <c r="D39" s="5" t="s">
        <v>480</v>
      </c>
      <c r="E39" s="5" t="s">
        <v>374</v>
      </c>
      <c r="F39" s="5" t="s">
        <v>456</v>
      </c>
      <c r="G39" s="5"/>
      <c r="H39" s="5" t="s">
        <v>383</v>
      </c>
      <c r="I39" s="5"/>
    </row>
    <row r="40" spans="1:10" x14ac:dyDescent="0.3">
      <c r="A40" s="5" t="s">
        <v>384</v>
      </c>
      <c r="B40" s="5" t="s">
        <v>453</v>
      </c>
      <c r="C40" s="5" t="s">
        <v>562</v>
      </c>
      <c r="D40" s="5" t="s">
        <v>563</v>
      </c>
      <c r="E40" s="5" t="s">
        <v>407</v>
      </c>
      <c r="F40" s="5" t="s">
        <v>401</v>
      </c>
      <c r="G40" s="5"/>
      <c r="H40" s="5" t="s">
        <v>383</v>
      </c>
      <c r="I40" s="5"/>
    </row>
    <row r="41" spans="1:10" x14ac:dyDescent="0.3">
      <c r="A41" s="5" t="s">
        <v>384</v>
      </c>
      <c r="B41" s="5" t="s">
        <v>453</v>
      </c>
      <c r="C41" s="5" t="s">
        <v>554</v>
      </c>
      <c r="D41" s="5" t="s">
        <v>564</v>
      </c>
      <c r="E41" s="5" t="s">
        <v>407</v>
      </c>
      <c r="F41" s="5" t="s">
        <v>401</v>
      </c>
      <c r="G41" s="5"/>
      <c r="H41" s="5" t="s">
        <v>383</v>
      </c>
      <c r="I41" s="5"/>
    </row>
    <row r="42" spans="1:10" x14ac:dyDescent="0.3">
      <c r="A42" s="5" t="s">
        <v>384</v>
      </c>
      <c r="B42" s="5" t="s">
        <v>453</v>
      </c>
      <c r="C42" s="5" t="s">
        <v>482</v>
      </c>
      <c r="D42" s="5" t="s">
        <v>484</v>
      </c>
      <c r="E42" s="5" t="s">
        <v>407</v>
      </c>
      <c r="F42" s="5" t="s">
        <v>485</v>
      </c>
      <c r="G42" s="5"/>
      <c r="H42" s="5" t="s">
        <v>371</v>
      </c>
      <c r="I42" s="5"/>
    </row>
    <row r="43" spans="1:10" x14ac:dyDescent="0.3">
      <c r="A43" s="5" t="s">
        <v>384</v>
      </c>
      <c r="B43" s="5" t="s">
        <v>453</v>
      </c>
      <c r="C43" s="5" t="s">
        <v>405</v>
      </c>
      <c r="D43" s="5" t="s">
        <v>483</v>
      </c>
      <c r="E43" s="5" t="s">
        <v>407</v>
      </c>
      <c r="F43" s="5" t="s">
        <v>395</v>
      </c>
      <c r="G43" s="5"/>
      <c r="H43" s="5" t="s">
        <v>371</v>
      </c>
      <c r="I43" s="5"/>
    </row>
    <row r="44" spans="1:10" x14ac:dyDescent="0.3">
      <c r="A44" s="5" t="s">
        <v>384</v>
      </c>
      <c r="B44" s="5" t="s">
        <v>465</v>
      </c>
      <c r="C44" s="5" t="s">
        <v>459</v>
      </c>
      <c r="D44" s="5" t="s">
        <v>463</v>
      </c>
      <c r="E44" s="5" t="s">
        <v>379</v>
      </c>
      <c r="F44" s="5"/>
      <c r="G44" s="5"/>
      <c r="H44" s="5" t="s">
        <v>371</v>
      </c>
      <c r="I44" s="5"/>
      <c r="J44" s="16" t="s">
        <v>505</v>
      </c>
    </row>
    <row r="45" spans="1:10" x14ac:dyDescent="0.3">
      <c r="A45" s="5" t="s">
        <v>384</v>
      </c>
      <c r="B45" s="5" t="s">
        <v>465</v>
      </c>
      <c r="C45" s="5" t="s">
        <v>460</v>
      </c>
      <c r="D45" s="5" t="s">
        <v>472</v>
      </c>
      <c r="E45" s="5" t="s">
        <v>376</v>
      </c>
      <c r="F45" s="5" t="s">
        <v>375</v>
      </c>
      <c r="G45" s="5"/>
      <c r="H45" s="5" t="s">
        <v>371</v>
      </c>
      <c r="I45" s="5"/>
      <c r="J45" s="16" t="s">
        <v>499</v>
      </c>
    </row>
    <row r="46" spans="1:10" x14ac:dyDescent="0.3">
      <c r="A46" s="5" t="s">
        <v>384</v>
      </c>
      <c r="B46" s="5" t="s">
        <v>465</v>
      </c>
      <c r="C46" s="5" t="s">
        <v>313</v>
      </c>
      <c r="D46" s="5" t="s">
        <v>473</v>
      </c>
      <c r="E46" s="5" t="s">
        <v>369</v>
      </c>
      <c r="F46" s="3" t="s">
        <v>305</v>
      </c>
      <c r="G46" s="5"/>
      <c r="H46" s="5" t="s">
        <v>371</v>
      </c>
      <c r="I46" s="5"/>
      <c r="J46" s="16" t="s">
        <v>501</v>
      </c>
    </row>
    <row r="47" spans="1:10" x14ac:dyDescent="0.3">
      <c r="A47" s="5" t="s">
        <v>384</v>
      </c>
      <c r="B47" s="5" t="s">
        <v>465</v>
      </c>
      <c r="C47" s="5" t="s">
        <v>310</v>
      </c>
      <c r="D47" s="5" t="s">
        <v>474</v>
      </c>
      <c r="E47" s="5" t="s">
        <v>369</v>
      </c>
      <c r="F47" s="3" t="s">
        <v>303</v>
      </c>
      <c r="G47" s="5"/>
      <c r="H47" s="5" t="s">
        <v>371</v>
      </c>
      <c r="I47" s="5"/>
      <c r="J47" s="16" t="s">
        <v>500</v>
      </c>
    </row>
    <row r="48" spans="1:10" x14ac:dyDescent="0.3">
      <c r="A48" s="5" t="s">
        <v>384</v>
      </c>
      <c r="B48" s="5" t="s">
        <v>466</v>
      </c>
      <c r="C48" s="5" t="s">
        <v>467</v>
      </c>
      <c r="D48" s="5" t="s">
        <v>469</v>
      </c>
      <c r="E48" s="5" t="s">
        <v>376</v>
      </c>
      <c r="F48" s="5"/>
      <c r="G48" s="5" t="s">
        <v>470</v>
      </c>
      <c r="H48" s="5" t="s">
        <v>371</v>
      </c>
      <c r="I48" s="5"/>
      <c r="J48" s="16" t="s">
        <v>503</v>
      </c>
    </row>
    <row r="49" spans="1:10" x14ac:dyDescent="0.3">
      <c r="A49" s="5" t="s">
        <v>384</v>
      </c>
      <c r="B49" s="5" t="s">
        <v>466</v>
      </c>
      <c r="C49" s="5" t="s">
        <v>299</v>
      </c>
      <c r="D49" s="5" t="s">
        <v>468</v>
      </c>
      <c r="E49" s="5" t="s">
        <v>379</v>
      </c>
      <c r="F49" s="5"/>
      <c r="G49" s="5"/>
      <c r="H49" s="5" t="s">
        <v>371</v>
      </c>
      <c r="I49" s="5" t="s">
        <v>380</v>
      </c>
      <c r="J49" s="16" t="s">
        <v>504</v>
      </c>
    </row>
    <row r="50" spans="1:10" x14ac:dyDescent="0.3">
      <c r="A50" s="5" t="s">
        <v>384</v>
      </c>
      <c r="B50" s="5" t="s">
        <v>385</v>
      </c>
      <c r="C50" s="5" t="s">
        <v>389</v>
      </c>
      <c r="D50" s="5" t="s">
        <v>357</v>
      </c>
      <c r="E50" s="5" t="s">
        <v>369</v>
      </c>
      <c r="F50" s="5" t="s">
        <v>357</v>
      </c>
      <c r="G50" s="5"/>
      <c r="H50" s="5" t="s">
        <v>383</v>
      </c>
      <c r="I50" s="5"/>
    </row>
    <row r="51" spans="1:10" x14ac:dyDescent="0.3">
      <c r="A51" s="5" t="s">
        <v>384</v>
      </c>
      <c r="B51" s="5" t="s">
        <v>385</v>
      </c>
      <c r="C51" s="5" t="s">
        <v>386</v>
      </c>
      <c r="D51" s="5" t="s">
        <v>387</v>
      </c>
      <c r="E51" s="5" t="s">
        <v>369</v>
      </c>
      <c r="F51" s="5" t="s">
        <v>392</v>
      </c>
      <c r="G51" s="5"/>
      <c r="H51" s="5" t="s">
        <v>383</v>
      </c>
      <c r="I51" s="5"/>
    </row>
    <row r="52" spans="1:10" x14ac:dyDescent="0.3">
      <c r="A52" s="5" t="s">
        <v>384</v>
      </c>
      <c r="B52" s="5" t="s">
        <v>385</v>
      </c>
      <c r="C52" s="5" t="s">
        <v>391</v>
      </c>
      <c r="D52" s="5" t="s">
        <v>388</v>
      </c>
      <c r="E52" s="5" t="s">
        <v>369</v>
      </c>
      <c r="F52" s="5" t="s">
        <v>393</v>
      </c>
      <c r="G52" s="5"/>
      <c r="H52" s="5" t="s">
        <v>383</v>
      </c>
      <c r="I52" s="5"/>
    </row>
    <row r="53" spans="1:10" x14ac:dyDescent="0.3">
      <c r="A53" s="5" t="s">
        <v>384</v>
      </c>
      <c r="B53" s="5" t="s">
        <v>385</v>
      </c>
      <c r="C53" s="5" t="s">
        <v>390</v>
      </c>
      <c r="D53" s="5" t="s">
        <v>400</v>
      </c>
      <c r="E53" s="5" t="s">
        <v>369</v>
      </c>
      <c r="F53" s="5" t="s">
        <v>378</v>
      </c>
      <c r="G53" s="5" t="s">
        <v>394</v>
      </c>
      <c r="H53" s="5" t="s">
        <v>383</v>
      </c>
      <c r="I53" s="5"/>
    </row>
    <row r="54" spans="1:10" x14ac:dyDescent="0.3">
      <c r="A54" s="5" t="s">
        <v>384</v>
      </c>
      <c r="B54" s="5" t="s">
        <v>395</v>
      </c>
      <c r="C54" s="5" t="s">
        <v>257</v>
      </c>
      <c r="D54" s="5" t="s">
        <v>302</v>
      </c>
      <c r="E54" s="5" t="s">
        <v>369</v>
      </c>
      <c r="F54" s="5" t="s">
        <v>302</v>
      </c>
      <c r="G54" s="5"/>
      <c r="H54" s="5" t="s">
        <v>383</v>
      </c>
      <c r="I54" s="5"/>
    </row>
    <row r="55" spans="1:10" x14ac:dyDescent="0.3">
      <c r="A55" s="5" t="s">
        <v>384</v>
      </c>
      <c r="B55" s="5" t="s">
        <v>395</v>
      </c>
      <c r="C55" s="5" t="s">
        <v>389</v>
      </c>
      <c r="D55" s="5" t="s">
        <v>357</v>
      </c>
      <c r="E55" s="5" t="s">
        <v>369</v>
      </c>
      <c r="F55" s="5" t="s">
        <v>357</v>
      </c>
      <c r="G55" s="5"/>
      <c r="H55" s="5" t="s">
        <v>383</v>
      </c>
      <c r="I55" s="5"/>
    </row>
    <row r="56" spans="1:10" x14ac:dyDescent="0.3">
      <c r="A56" s="5" t="s">
        <v>384</v>
      </c>
      <c r="B56" s="5" t="s">
        <v>395</v>
      </c>
      <c r="C56" s="5" t="s">
        <v>386</v>
      </c>
      <c r="D56" s="5" t="s">
        <v>387</v>
      </c>
      <c r="E56" s="5" t="s">
        <v>369</v>
      </c>
      <c r="F56" s="5" t="s">
        <v>392</v>
      </c>
      <c r="G56" s="5"/>
      <c r="H56" s="5" t="s">
        <v>383</v>
      </c>
      <c r="I56" s="5"/>
    </row>
    <row r="57" spans="1:10" x14ac:dyDescent="0.3">
      <c r="A57" s="5" t="s">
        <v>384</v>
      </c>
      <c r="B57" s="5" t="s">
        <v>395</v>
      </c>
      <c r="C57" s="5" t="s">
        <v>391</v>
      </c>
      <c r="D57" s="5" t="s">
        <v>388</v>
      </c>
      <c r="E57" s="5" t="s">
        <v>369</v>
      </c>
      <c r="F57" s="5" t="s">
        <v>393</v>
      </c>
      <c r="G57" s="5"/>
      <c r="H57" s="5" t="s">
        <v>383</v>
      </c>
      <c r="I57" s="5"/>
    </row>
    <row r="58" spans="1:10" x14ac:dyDescent="0.3">
      <c r="A58" s="5" t="s">
        <v>384</v>
      </c>
      <c r="B58" s="5" t="s">
        <v>395</v>
      </c>
      <c r="C58" s="5" t="s">
        <v>396</v>
      </c>
      <c r="D58" s="5" t="s">
        <v>398</v>
      </c>
      <c r="E58" s="5" t="s">
        <v>374</v>
      </c>
      <c r="F58" s="5" t="s">
        <v>378</v>
      </c>
      <c r="G58" s="5" t="s">
        <v>394</v>
      </c>
      <c r="H58" s="5" t="s">
        <v>383</v>
      </c>
      <c r="I58" s="5"/>
    </row>
    <row r="59" spans="1:10" x14ac:dyDescent="0.3">
      <c r="A59" s="5" t="s">
        <v>384</v>
      </c>
      <c r="B59" s="5" t="s">
        <v>395</v>
      </c>
      <c r="C59" s="5" t="s">
        <v>397</v>
      </c>
      <c r="D59" s="5" t="s">
        <v>399</v>
      </c>
      <c r="E59" s="5" t="s">
        <v>374</v>
      </c>
      <c r="F59" s="5" t="s">
        <v>378</v>
      </c>
      <c r="G59" s="5" t="s">
        <v>394</v>
      </c>
      <c r="H59" s="5" t="s">
        <v>383</v>
      </c>
      <c r="I59" s="5"/>
    </row>
    <row r="60" spans="1:10" x14ac:dyDescent="0.3">
      <c r="A60" s="5" t="s">
        <v>384</v>
      </c>
      <c r="B60" s="5" t="s">
        <v>382</v>
      </c>
      <c r="C60" s="5" t="s">
        <v>348</v>
      </c>
      <c r="D60" s="5" t="s">
        <v>497</v>
      </c>
      <c r="E60" s="5"/>
      <c r="F60" s="5"/>
      <c r="G60" s="5" t="s">
        <v>439</v>
      </c>
      <c r="H60" s="5" t="s">
        <v>383</v>
      </c>
      <c r="I60" s="5"/>
    </row>
    <row r="61" spans="1:10" x14ac:dyDescent="0.3">
      <c r="A61" s="5" t="s">
        <v>384</v>
      </c>
      <c r="B61" s="5" t="s">
        <v>382</v>
      </c>
      <c r="C61" s="5" t="s">
        <v>2</v>
      </c>
      <c r="D61" s="5" t="s">
        <v>495</v>
      </c>
      <c r="E61" s="5"/>
      <c r="F61" s="5"/>
      <c r="G61" s="5"/>
      <c r="H61" s="5" t="s">
        <v>383</v>
      </c>
      <c r="I61" s="5" t="s">
        <v>380</v>
      </c>
    </row>
    <row r="62" spans="1:10" x14ac:dyDescent="0.3">
      <c r="A62" s="5" t="s">
        <v>384</v>
      </c>
      <c r="B62" s="5" t="s">
        <v>382</v>
      </c>
      <c r="C62" s="5" t="s">
        <v>151</v>
      </c>
      <c r="D62" s="5" t="s">
        <v>496</v>
      </c>
      <c r="E62" s="5"/>
      <c r="F62" s="5"/>
      <c r="G62" s="5" t="s">
        <v>377</v>
      </c>
      <c r="H62" s="5" t="s">
        <v>383</v>
      </c>
      <c r="I62" s="5" t="s">
        <v>380</v>
      </c>
    </row>
    <row r="63" spans="1:10" x14ac:dyDescent="0.3">
      <c r="A63" s="5" t="s">
        <v>384</v>
      </c>
      <c r="B63" s="5" t="s">
        <v>382</v>
      </c>
      <c r="C63" s="5" t="s">
        <v>168</v>
      </c>
      <c r="D63" s="5" t="s">
        <v>498</v>
      </c>
      <c r="E63" s="5"/>
      <c r="F63" s="5"/>
      <c r="G63" s="5" t="s">
        <v>438</v>
      </c>
      <c r="H63" s="5" t="s">
        <v>383</v>
      </c>
      <c r="I63" s="5" t="s">
        <v>380</v>
      </c>
    </row>
    <row r="64" spans="1:10" x14ac:dyDescent="0.3">
      <c r="A64" s="5" t="s">
        <v>384</v>
      </c>
      <c r="B64" s="5" t="s">
        <v>382</v>
      </c>
      <c r="C64" s="5" t="s">
        <v>435</v>
      </c>
      <c r="D64" s="5" t="s">
        <v>443</v>
      </c>
      <c r="E64" s="5"/>
      <c r="F64" s="5"/>
      <c r="G64" s="5" t="s">
        <v>438</v>
      </c>
      <c r="H64" s="5" t="s">
        <v>383</v>
      </c>
      <c r="I64" s="5" t="s">
        <v>380</v>
      </c>
    </row>
    <row r="65" spans="1:9" x14ac:dyDescent="0.3">
      <c r="A65" s="5" t="s">
        <v>384</v>
      </c>
      <c r="B65" s="5" t="s">
        <v>401</v>
      </c>
      <c r="C65" s="5" t="s">
        <v>361</v>
      </c>
      <c r="D65" s="5" t="s">
        <v>547</v>
      </c>
      <c r="E65" s="5" t="s">
        <v>369</v>
      </c>
      <c r="F65" s="5" t="s">
        <v>540</v>
      </c>
      <c r="G65" s="5"/>
      <c r="H65" s="5" t="s">
        <v>383</v>
      </c>
      <c r="I65" s="5"/>
    </row>
    <row r="66" spans="1:9" x14ac:dyDescent="0.3">
      <c r="A66" s="5" t="s">
        <v>384</v>
      </c>
      <c r="B66" s="5" t="s">
        <v>401</v>
      </c>
      <c r="C66" s="5" t="s">
        <v>386</v>
      </c>
      <c r="D66" s="5" t="s">
        <v>387</v>
      </c>
      <c r="E66" s="5" t="s">
        <v>369</v>
      </c>
      <c r="F66" s="5" t="s">
        <v>392</v>
      </c>
      <c r="G66" s="5"/>
      <c r="H66" s="5" t="s">
        <v>383</v>
      </c>
      <c r="I66" s="5"/>
    </row>
    <row r="67" spans="1:9" x14ac:dyDescent="0.3">
      <c r="A67" s="5" t="s">
        <v>384</v>
      </c>
      <c r="B67" s="5" t="s">
        <v>401</v>
      </c>
      <c r="C67" s="5" t="s">
        <v>391</v>
      </c>
      <c r="D67" s="5" t="s">
        <v>388</v>
      </c>
      <c r="E67" s="5" t="s">
        <v>369</v>
      </c>
      <c r="F67" s="5" t="s">
        <v>393</v>
      </c>
      <c r="G67" s="5"/>
      <c r="H67" s="5" t="s">
        <v>383</v>
      </c>
      <c r="I67" s="5"/>
    </row>
    <row r="68" spans="1:9" x14ac:dyDescent="0.3">
      <c r="A68" s="5" t="s">
        <v>384</v>
      </c>
      <c r="B68" s="5" t="s">
        <v>401</v>
      </c>
      <c r="C68" s="5" t="s">
        <v>404</v>
      </c>
      <c r="D68" s="5" t="s">
        <v>549</v>
      </c>
      <c r="E68" s="5" t="s">
        <v>374</v>
      </c>
      <c r="F68" s="5" t="s">
        <v>378</v>
      </c>
      <c r="G68" s="5" t="s">
        <v>402</v>
      </c>
      <c r="H68" s="5" t="s">
        <v>383</v>
      </c>
      <c r="I68" s="5"/>
    </row>
    <row r="69" spans="1:9" x14ac:dyDescent="0.3">
      <c r="A69" s="5" t="s">
        <v>384</v>
      </c>
      <c r="B69" s="5" t="s">
        <v>401</v>
      </c>
      <c r="C69" s="5" t="s">
        <v>548</v>
      </c>
      <c r="D69" s="5" t="s">
        <v>550</v>
      </c>
      <c r="E69" s="5" t="s">
        <v>374</v>
      </c>
      <c r="F69" s="5" t="s">
        <v>378</v>
      </c>
      <c r="G69" s="5" t="s">
        <v>402</v>
      </c>
      <c r="H69" s="5" t="s">
        <v>383</v>
      </c>
      <c r="I69" s="5"/>
    </row>
    <row r="70" spans="1:9" x14ac:dyDescent="0.3">
      <c r="A70" s="5" t="s">
        <v>384</v>
      </c>
      <c r="B70" s="5" t="s">
        <v>485</v>
      </c>
      <c r="C70" s="5" t="s">
        <v>386</v>
      </c>
      <c r="D70" s="5" t="s">
        <v>387</v>
      </c>
      <c r="E70" s="5" t="s">
        <v>369</v>
      </c>
      <c r="F70" s="5" t="s">
        <v>392</v>
      </c>
      <c r="G70" s="5"/>
      <c r="H70" s="5" t="s">
        <v>383</v>
      </c>
      <c r="I70" s="5"/>
    </row>
    <row r="71" spans="1:9" x14ac:dyDescent="0.3">
      <c r="A71" s="5" t="s">
        <v>384</v>
      </c>
      <c r="B71" s="5" t="s">
        <v>485</v>
      </c>
      <c r="C71" s="5" t="s">
        <v>177</v>
      </c>
      <c r="D71" s="5" t="s">
        <v>489</v>
      </c>
      <c r="E71" s="5" t="s">
        <v>374</v>
      </c>
      <c r="F71" s="5" t="s">
        <v>479</v>
      </c>
      <c r="G71" s="5"/>
      <c r="H71" s="5" t="s">
        <v>383</v>
      </c>
      <c r="I71" s="5"/>
    </row>
    <row r="72" spans="1:9" x14ac:dyDescent="0.3">
      <c r="A72" s="5" t="s">
        <v>384</v>
      </c>
      <c r="B72" s="5" t="s">
        <v>485</v>
      </c>
      <c r="C72" s="5" t="s">
        <v>486</v>
      </c>
      <c r="D72" s="5" t="s">
        <v>490</v>
      </c>
      <c r="E72" s="5" t="s">
        <v>374</v>
      </c>
      <c r="F72" s="5" t="s">
        <v>375</v>
      </c>
      <c r="G72" s="5"/>
      <c r="H72" s="5" t="s">
        <v>383</v>
      </c>
      <c r="I72" s="5"/>
    </row>
    <row r="73" spans="1:9" x14ac:dyDescent="0.3">
      <c r="A73" s="5" t="s">
        <v>384</v>
      </c>
      <c r="B73" s="5" t="s">
        <v>485</v>
      </c>
      <c r="C73" s="5" t="s">
        <v>144</v>
      </c>
      <c r="D73" s="5" t="s">
        <v>491</v>
      </c>
      <c r="E73" s="5" t="s">
        <v>374</v>
      </c>
      <c r="F73" s="5" t="s">
        <v>456</v>
      </c>
      <c r="G73" s="5"/>
      <c r="H73" s="5" t="s">
        <v>383</v>
      </c>
      <c r="I73" s="5"/>
    </row>
    <row r="74" spans="1:9" x14ac:dyDescent="0.3">
      <c r="A74" s="5" t="s">
        <v>384</v>
      </c>
      <c r="B74" s="5" t="s">
        <v>485</v>
      </c>
      <c r="C74" s="5" t="s">
        <v>487</v>
      </c>
      <c r="D74" s="5" t="s">
        <v>492</v>
      </c>
      <c r="E74" s="5" t="s">
        <v>374</v>
      </c>
      <c r="F74" s="5" t="s">
        <v>456</v>
      </c>
      <c r="G74" s="5"/>
      <c r="H74" s="5" t="s">
        <v>383</v>
      </c>
      <c r="I74" s="5"/>
    </row>
    <row r="75" spans="1:9" x14ac:dyDescent="0.3">
      <c r="A75" s="5" t="s">
        <v>384</v>
      </c>
      <c r="B75" s="5" t="s">
        <v>485</v>
      </c>
      <c r="C75" s="5" t="s">
        <v>182</v>
      </c>
      <c r="D75" s="5" t="s">
        <v>493</v>
      </c>
      <c r="E75" s="5" t="s">
        <v>374</v>
      </c>
      <c r="F75" s="5" t="s">
        <v>375</v>
      </c>
      <c r="G75" s="5"/>
      <c r="H75" s="5" t="s">
        <v>383</v>
      </c>
      <c r="I75" s="5"/>
    </row>
    <row r="76" spans="1:9" x14ac:dyDescent="0.3">
      <c r="A76" s="5" t="s">
        <v>384</v>
      </c>
      <c r="B76" s="5" t="s">
        <v>485</v>
      </c>
      <c r="C76" s="5" t="s">
        <v>488</v>
      </c>
      <c r="D76" s="5" t="s">
        <v>494</v>
      </c>
      <c r="E76" s="5" t="s">
        <v>374</v>
      </c>
      <c r="F76" s="5" t="s">
        <v>375</v>
      </c>
      <c r="G76" s="5"/>
      <c r="H76" s="5" t="s">
        <v>383</v>
      </c>
      <c r="I7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F301-DCE7-4564-8ABC-CF4A3EEC8579}">
  <dimension ref="A1:D62"/>
  <sheetViews>
    <sheetView zoomScale="85" zoomScaleNormal="85" workbookViewId="0">
      <selection activeCell="B2" sqref="B2:B15"/>
    </sheetView>
  </sheetViews>
  <sheetFormatPr baseColWidth="10" defaultRowHeight="14.4" x14ac:dyDescent="0.3"/>
  <cols>
    <col min="1" max="1" width="29.109375" bestFit="1" customWidth="1"/>
    <col min="2" max="2" width="65.5546875" bestFit="1" customWidth="1"/>
    <col min="3" max="3" width="73.6640625" bestFit="1" customWidth="1"/>
    <col min="4" max="4" width="16.33203125" bestFit="1" customWidth="1"/>
    <col min="5" max="5" width="15" bestFit="1" customWidth="1"/>
  </cols>
  <sheetData>
    <row r="1" spans="1:4" x14ac:dyDescent="0.3">
      <c r="A1" s="4" t="s">
        <v>197</v>
      </c>
      <c r="B1" s="4" t="s">
        <v>198</v>
      </c>
      <c r="C1" s="4" t="s">
        <v>199</v>
      </c>
      <c r="D1" s="4" t="s">
        <v>141</v>
      </c>
    </row>
    <row r="2" spans="1:4" x14ac:dyDescent="0.3">
      <c r="A2" s="3" t="s">
        <v>300</v>
      </c>
      <c r="B2" s="3" t="s">
        <v>217</v>
      </c>
      <c r="C2" s="3" t="s">
        <v>185</v>
      </c>
      <c r="D2" s="3"/>
    </row>
    <row r="3" spans="1:4" x14ac:dyDescent="0.3">
      <c r="A3" s="3" t="s">
        <v>300</v>
      </c>
      <c r="B3" s="3" t="s">
        <v>207</v>
      </c>
      <c r="C3" s="3" t="s">
        <v>512</v>
      </c>
      <c r="D3" s="3"/>
    </row>
    <row r="4" spans="1:4" x14ac:dyDescent="0.3">
      <c r="A4" s="3" t="s">
        <v>300</v>
      </c>
      <c r="B4" s="3" t="s">
        <v>326</v>
      </c>
      <c r="C4" s="3" t="s">
        <v>120</v>
      </c>
      <c r="D4" s="3"/>
    </row>
    <row r="5" spans="1:4" x14ac:dyDescent="0.3">
      <c r="A5" s="3" t="s">
        <v>300</v>
      </c>
      <c r="B5" s="3" t="s">
        <v>218</v>
      </c>
      <c r="C5" s="3" t="s">
        <v>17</v>
      </c>
      <c r="D5" s="3"/>
    </row>
    <row r="6" spans="1:4" x14ac:dyDescent="0.3">
      <c r="A6" s="3" t="s">
        <v>300</v>
      </c>
      <c r="B6" s="3" t="s">
        <v>208</v>
      </c>
      <c r="C6" s="3" t="s">
        <v>219</v>
      </c>
      <c r="D6" s="3"/>
    </row>
    <row r="7" spans="1:4" x14ac:dyDescent="0.3">
      <c r="A7" s="3" t="s">
        <v>300</v>
      </c>
      <c r="B7" s="3" t="s">
        <v>211</v>
      </c>
      <c r="C7" s="3" t="s">
        <v>220</v>
      </c>
      <c r="D7" s="3"/>
    </row>
    <row r="8" spans="1:4" x14ac:dyDescent="0.3">
      <c r="A8" s="3" t="s">
        <v>300</v>
      </c>
      <c r="B8" s="3" t="s">
        <v>210</v>
      </c>
      <c r="C8" s="3" t="s">
        <v>221</v>
      </c>
      <c r="D8" s="3"/>
    </row>
    <row r="9" spans="1:4" x14ac:dyDescent="0.3">
      <c r="A9" s="3" t="s">
        <v>300</v>
      </c>
      <c r="B9" s="3" t="s">
        <v>209</v>
      </c>
      <c r="C9" s="3" t="s">
        <v>222</v>
      </c>
      <c r="D9" s="3"/>
    </row>
    <row r="10" spans="1:4" x14ac:dyDescent="0.3">
      <c r="A10" s="3" t="s">
        <v>300</v>
      </c>
      <c r="B10" s="3" t="s">
        <v>223</v>
      </c>
      <c r="C10" s="3" t="s">
        <v>224</v>
      </c>
      <c r="D10" s="3"/>
    </row>
    <row r="11" spans="1:4" x14ac:dyDescent="0.3">
      <c r="A11" s="3" t="s">
        <v>300</v>
      </c>
      <c r="B11" s="3" t="s">
        <v>204</v>
      </c>
      <c r="C11" s="3" t="s">
        <v>225</v>
      </c>
      <c r="D11" s="3"/>
    </row>
    <row r="12" spans="1:4" x14ac:dyDescent="0.3">
      <c r="A12" s="3" t="s">
        <v>300</v>
      </c>
      <c r="B12" s="3" t="s">
        <v>263</v>
      </c>
      <c r="C12" s="3" t="s">
        <v>287</v>
      </c>
      <c r="D12" s="3"/>
    </row>
    <row r="13" spans="1:4" x14ac:dyDescent="0.3">
      <c r="A13" s="3" t="s">
        <v>300</v>
      </c>
      <c r="B13" s="3" t="s">
        <v>267</v>
      </c>
      <c r="C13" s="3" t="s">
        <v>285</v>
      </c>
      <c r="D13" s="3"/>
    </row>
    <row r="14" spans="1:4" x14ac:dyDescent="0.3">
      <c r="A14" s="3" t="s">
        <v>300</v>
      </c>
      <c r="B14" s="3" t="s">
        <v>269</v>
      </c>
      <c r="C14" s="3" t="s">
        <v>186</v>
      </c>
      <c r="D14" s="3"/>
    </row>
    <row r="15" spans="1:4" x14ac:dyDescent="0.3">
      <c r="A15" s="3" t="s">
        <v>300</v>
      </c>
      <c r="B15" s="3" t="s">
        <v>270</v>
      </c>
      <c r="C15" s="3" t="s">
        <v>282</v>
      </c>
      <c r="D15" s="3"/>
    </row>
    <row r="16" spans="1:4" x14ac:dyDescent="0.3">
      <c r="A16" s="3" t="s">
        <v>301</v>
      </c>
      <c r="B16" s="3" t="s">
        <v>281</v>
      </c>
      <c r="C16" s="3" t="s">
        <v>294</v>
      </c>
      <c r="D16" s="3"/>
    </row>
    <row r="17" spans="1:4" x14ac:dyDescent="0.3">
      <c r="A17" s="3" t="s">
        <v>301</v>
      </c>
      <c r="B17" s="3" t="s">
        <v>208</v>
      </c>
      <c r="C17" s="3" t="s">
        <v>226</v>
      </c>
      <c r="D17" s="3"/>
    </row>
    <row r="18" spans="1:4" x14ac:dyDescent="0.3">
      <c r="A18" s="3" t="s">
        <v>301</v>
      </c>
      <c r="B18" s="3" t="s">
        <v>211</v>
      </c>
      <c r="C18" s="3" t="s">
        <v>227</v>
      </c>
      <c r="D18" s="3"/>
    </row>
    <row r="19" spans="1:4" x14ac:dyDescent="0.3">
      <c r="A19" s="3" t="s">
        <v>301</v>
      </c>
      <c r="B19" s="3" t="s">
        <v>210</v>
      </c>
      <c r="C19" s="3" t="s">
        <v>228</v>
      </c>
      <c r="D19" s="3"/>
    </row>
    <row r="20" spans="1:4" x14ac:dyDescent="0.3">
      <c r="A20" s="3" t="s">
        <v>301</v>
      </c>
      <c r="B20" s="3" t="s">
        <v>209</v>
      </c>
      <c r="C20" s="3" t="s">
        <v>229</v>
      </c>
      <c r="D20" s="3"/>
    </row>
    <row r="21" spans="1:4" x14ac:dyDescent="0.3">
      <c r="A21" s="3" t="s">
        <v>301</v>
      </c>
      <c r="B21" s="2" t="s">
        <v>207</v>
      </c>
      <c r="C21" s="3" t="s">
        <v>206</v>
      </c>
      <c r="D21" s="3"/>
    </row>
    <row r="22" spans="1:4" x14ac:dyDescent="0.3">
      <c r="A22" s="3" t="s">
        <v>301</v>
      </c>
      <c r="B22" s="3" t="s">
        <v>205</v>
      </c>
      <c r="C22" s="3" t="s">
        <v>224</v>
      </c>
      <c r="D22" s="3"/>
    </row>
    <row r="23" spans="1:4" x14ac:dyDescent="0.3">
      <c r="A23" s="3" t="s">
        <v>301</v>
      </c>
      <c r="B23" s="3" t="s">
        <v>204</v>
      </c>
      <c r="C23" s="3" t="s">
        <v>225</v>
      </c>
      <c r="D23" s="3"/>
    </row>
    <row r="24" spans="1:4" x14ac:dyDescent="0.3">
      <c r="A24" s="3" t="s">
        <v>301</v>
      </c>
      <c r="B24" s="3" t="s">
        <v>203</v>
      </c>
      <c r="C24" s="3" t="s">
        <v>230</v>
      </c>
      <c r="D24" s="3"/>
    </row>
    <row r="25" spans="1:4" x14ac:dyDescent="0.3">
      <c r="A25" s="3" t="s">
        <v>301</v>
      </c>
      <c r="B25" s="3" t="s">
        <v>262</v>
      </c>
      <c r="C25" s="3" t="s">
        <v>187</v>
      </c>
      <c r="D25" s="3"/>
    </row>
    <row r="26" spans="1:4" x14ac:dyDescent="0.3">
      <c r="A26" s="3" t="s">
        <v>301</v>
      </c>
      <c r="B26" s="3" t="s">
        <v>264</v>
      </c>
      <c r="C26" s="3" t="s">
        <v>188</v>
      </c>
      <c r="D26" s="3"/>
    </row>
    <row r="27" spans="1:4" x14ac:dyDescent="0.3">
      <c r="A27" s="3" t="s">
        <v>301</v>
      </c>
      <c r="B27" s="3" t="s">
        <v>265</v>
      </c>
      <c r="C27" s="3" t="s">
        <v>189</v>
      </c>
      <c r="D27" s="3"/>
    </row>
    <row r="28" spans="1:4" x14ac:dyDescent="0.3">
      <c r="A28" s="3" t="s">
        <v>301</v>
      </c>
      <c r="B28" s="3" t="s">
        <v>266</v>
      </c>
      <c r="C28" s="3" t="s">
        <v>286</v>
      </c>
      <c r="D28" s="3"/>
    </row>
    <row r="29" spans="1:4" x14ac:dyDescent="0.3">
      <c r="A29" s="3" t="s">
        <v>301</v>
      </c>
      <c r="B29" s="3" t="s">
        <v>268</v>
      </c>
      <c r="C29" s="3" t="s">
        <v>285</v>
      </c>
      <c r="D29" s="3"/>
    </row>
    <row r="30" spans="1:4" x14ac:dyDescent="0.3">
      <c r="A30" s="3" t="s">
        <v>301</v>
      </c>
      <c r="B30" s="3" t="s">
        <v>515</v>
      </c>
      <c r="C30" s="3" t="s">
        <v>284</v>
      </c>
      <c r="D30" s="3"/>
    </row>
    <row r="31" spans="1:4" x14ac:dyDescent="0.3">
      <c r="A31" s="3" t="s">
        <v>301</v>
      </c>
      <c r="B31" s="3" t="s">
        <v>516</v>
      </c>
      <c r="C31" s="3" t="s">
        <v>283</v>
      </c>
      <c r="D31" s="3"/>
    </row>
    <row r="32" spans="1:4" x14ac:dyDescent="0.3">
      <c r="A32" s="3" t="s">
        <v>301</v>
      </c>
      <c r="B32" s="3" t="s">
        <v>270</v>
      </c>
      <c r="C32" s="3" t="s">
        <v>282</v>
      </c>
      <c r="D32" s="3"/>
    </row>
    <row r="33" spans="1:4" x14ac:dyDescent="0.3">
      <c r="A33" s="3" t="s">
        <v>430</v>
      </c>
      <c r="B33" s="3" t="s">
        <v>231</v>
      </c>
      <c r="C33" s="3" t="s">
        <v>190</v>
      </c>
      <c r="D33" s="3"/>
    </row>
    <row r="34" spans="1:4" x14ac:dyDescent="0.3">
      <c r="A34" s="3" t="s">
        <v>430</v>
      </c>
      <c r="B34" s="3" t="s">
        <v>232</v>
      </c>
      <c r="C34" s="3" t="s">
        <v>191</v>
      </c>
      <c r="D34" s="3"/>
    </row>
    <row r="35" spans="1:4" x14ac:dyDescent="0.3">
      <c r="A35" s="3" t="s">
        <v>430</v>
      </c>
      <c r="B35" s="3" t="s">
        <v>195</v>
      </c>
      <c r="C35" s="3" t="s">
        <v>195</v>
      </c>
      <c r="D35" s="3"/>
    </row>
    <row r="36" spans="1:4" x14ac:dyDescent="0.3">
      <c r="A36" s="3" t="s">
        <v>430</v>
      </c>
      <c r="B36" s="3" t="s">
        <v>233</v>
      </c>
      <c r="C36" s="3" t="s">
        <v>192</v>
      </c>
      <c r="D36" s="3"/>
    </row>
    <row r="37" spans="1:4" x14ac:dyDescent="0.3">
      <c r="A37" s="3" t="s">
        <v>430</v>
      </c>
      <c r="B37" s="3" t="s">
        <v>288</v>
      </c>
      <c r="C37" s="3" t="s">
        <v>289</v>
      </c>
      <c r="D37" s="3"/>
    </row>
    <row r="38" spans="1:4" x14ac:dyDescent="0.3">
      <c r="A38" s="3" t="s">
        <v>430</v>
      </c>
      <c r="B38" s="3" t="s">
        <v>234</v>
      </c>
      <c r="C38" s="3" t="s">
        <v>235</v>
      </c>
      <c r="D38" s="3"/>
    </row>
    <row r="39" spans="1:4" x14ac:dyDescent="0.3">
      <c r="A39" s="3" t="s">
        <v>430</v>
      </c>
      <c r="B39" s="3" t="s">
        <v>236</v>
      </c>
      <c r="C39" s="3" t="s">
        <v>237</v>
      </c>
      <c r="D39" s="3"/>
    </row>
    <row r="40" spans="1:4" x14ac:dyDescent="0.3">
      <c r="A40" s="3" t="s">
        <v>430</v>
      </c>
      <c r="B40" s="3" t="s">
        <v>238</v>
      </c>
      <c r="C40" s="3" t="s">
        <v>239</v>
      </c>
      <c r="D40" s="3"/>
    </row>
    <row r="41" spans="1:4" x14ac:dyDescent="0.3">
      <c r="A41" s="3" t="s">
        <v>430</v>
      </c>
      <c r="B41" s="3" t="s">
        <v>240</v>
      </c>
      <c r="C41" s="3" t="s">
        <v>194</v>
      </c>
      <c r="D41" s="3"/>
    </row>
    <row r="42" spans="1:4" x14ac:dyDescent="0.3">
      <c r="A42" s="3" t="s">
        <v>430</v>
      </c>
      <c r="B42" s="12" t="s">
        <v>204</v>
      </c>
      <c r="C42" s="3" t="s">
        <v>193</v>
      </c>
      <c r="D42" s="3"/>
    </row>
    <row r="43" spans="1:4" x14ac:dyDescent="0.3">
      <c r="A43" s="3" t="s">
        <v>303</v>
      </c>
      <c r="B43" s="9" t="s">
        <v>279</v>
      </c>
      <c r="C43" s="3" t="s">
        <v>280</v>
      </c>
      <c r="D43" s="3"/>
    </row>
    <row r="44" spans="1:4" x14ac:dyDescent="0.3">
      <c r="A44" s="3" t="s">
        <v>303</v>
      </c>
      <c r="B44" s="3" t="s">
        <v>247</v>
      </c>
      <c r="C44" s="3" t="s">
        <v>244</v>
      </c>
      <c r="D44" s="3"/>
    </row>
    <row r="45" spans="1:4" x14ac:dyDescent="0.3">
      <c r="A45" s="3" t="s">
        <v>303</v>
      </c>
      <c r="B45" s="3" t="s">
        <v>248</v>
      </c>
      <c r="C45" s="3" t="s">
        <v>245</v>
      </c>
      <c r="D45" s="3"/>
    </row>
    <row r="46" spans="1:4" x14ac:dyDescent="0.3">
      <c r="A46" s="3" t="s">
        <v>303</v>
      </c>
      <c r="B46" s="3" t="s">
        <v>271</v>
      </c>
      <c r="C46" s="3" t="s">
        <v>246</v>
      </c>
      <c r="D46" s="3"/>
    </row>
    <row r="47" spans="1:4" x14ac:dyDescent="0.3">
      <c r="A47" s="3" t="s">
        <v>305</v>
      </c>
      <c r="B47" s="3" t="s">
        <v>279</v>
      </c>
      <c r="C47" s="3" t="s">
        <v>280</v>
      </c>
      <c r="D47" s="3"/>
    </row>
    <row r="48" spans="1:4" x14ac:dyDescent="0.3">
      <c r="A48" s="3" t="s">
        <v>305</v>
      </c>
      <c r="B48" s="3" t="s">
        <v>295</v>
      </c>
      <c r="C48" s="3" t="s">
        <v>297</v>
      </c>
      <c r="D48" s="3"/>
    </row>
    <row r="49" spans="1:4" x14ac:dyDescent="0.3">
      <c r="A49" s="3" t="s">
        <v>305</v>
      </c>
      <c r="B49" s="3" t="s">
        <v>296</v>
      </c>
      <c r="C49" s="3" t="s">
        <v>298</v>
      </c>
      <c r="D49" s="3"/>
    </row>
    <row r="50" spans="1:4" x14ac:dyDescent="0.3">
      <c r="A50" s="3" t="s">
        <v>477</v>
      </c>
      <c r="B50" s="3" t="s">
        <v>137</v>
      </c>
      <c r="C50" s="3" t="s">
        <v>273</v>
      </c>
      <c r="D50" s="3"/>
    </row>
    <row r="51" spans="1:4" x14ac:dyDescent="0.3">
      <c r="A51" s="3" t="s">
        <v>477</v>
      </c>
      <c r="B51" s="3" t="s">
        <v>202</v>
      </c>
      <c r="C51" s="3" t="s">
        <v>274</v>
      </c>
      <c r="D51" s="3"/>
    </row>
    <row r="52" spans="1:4" x14ac:dyDescent="0.3">
      <c r="A52" s="3" t="s">
        <v>342</v>
      </c>
      <c r="B52" s="3" t="s">
        <v>343</v>
      </c>
      <c r="C52" s="3" t="s">
        <v>345</v>
      </c>
      <c r="D52" s="3"/>
    </row>
    <row r="53" spans="1:4" x14ac:dyDescent="0.3">
      <c r="A53" s="3" t="s">
        <v>342</v>
      </c>
      <c r="B53" s="3" t="s">
        <v>344</v>
      </c>
      <c r="C53" s="3" t="s">
        <v>346</v>
      </c>
      <c r="D53" s="3"/>
    </row>
    <row r="54" spans="1:4" x14ac:dyDescent="0.3">
      <c r="A54" s="3" t="s">
        <v>522</v>
      </c>
      <c r="B54" s="9" t="s">
        <v>279</v>
      </c>
      <c r="C54" s="3" t="s">
        <v>280</v>
      </c>
      <c r="D54" s="3"/>
    </row>
    <row r="55" spans="1:4" x14ac:dyDescent="0.3">
      <c r="A55" s="3" t="s">
        <v>522</v>
      </c>
      <c r="B55" s="9" t="s">
        <v>521</v>
      </c>
      <c r="C55" s="3" t="s">
        <v>526</v>
      </c>
      <c r="D55" s="3"/>
    </row>
    <row r="56" spans="1:4" x14ac:dyDescent="0.3">
      <c r="A56" s="3" t="s">
        <v>522</v>
      </c>
      <c r="B56" s="9" t="s">
        <v>518</v>
      </c>
      <c r="C56" s="3" t="s">
        <v>524</v>
      </c>
      <c r="D56" s="3"/>
    </row>
    <row r="57" spans="1:4" x14ac:dyDescent="0.3">
      <c r="A57" s="3" t="s">
        <v>522</v>
      </c>
      <c r="B57" s="9" t="s">
        <v>519</v>
      </c>
      <c r="C57" s="3" t="s">
        <v>525</v>
      </c>
      <c r="D57" s="3"/>
    </row>
    <row r="58" spans="1:4" x14ac:dyDescent="0.3">
      <c r="A58" s="3" t="s">
        <v>522</v>
      </c>
      <c r="B58" s="9" t="s">
        <v>520</v>
      </c>
      <c r="C58" s="3" t="s">
        <v>523</v>
      </c>
      <c r="D58" s="3"/>
    </row>
    <row r="59" spans="1:4" x14ac:dyDescent="0.3">
      <c r="A59" s="3" t="s">
        <v>540</v>
      </c>
      <c r="B59" s="9" t="s">
        <v>541</v>
      </c>
      <c r="C59" s="3" t="s">
        <v>542</v>
      </c>
      <c r="D59" s="3"/>
    </row>
    <row r="60" spans="1:4" x14ac:dyDescent="0.3">
      <c r="A60" s="3" t="s">
        <v>540</v>
      </c>
      <c r="B60" s="9" t="s">
        <v>543</v>
      </c>
      <c r="C60" s="3" t="s">
        <v>545</v>
      </c>
      <c r="D60" s="3"/>
    </row>
    <row r="61" spans="1:4" x14ac:dyDescent="0.3">
      <c r="A61" s="3" t="s">
        <v>540</v>
      </c>
      <c r="B61" s="9" t="s">
        <v>544</v>
      </c>
      <c r="C61" s="3" t="s">
        <v>546</v>
      </c>
      <c r="D61" s="3"/>
    </row>
    <row r="62" spans="1:4" x14ac:dyDescent="0.3">
      <c r="B6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EC83-B6EC-49CF-B468-F1034A2430B4}">
  <dimension ref="A1:H554"/>
  <sheetViews>
    <sheetView zoomScale="70" zoomScaleNormal="70" workbookViewId="0">
      <selection activeCell="F12" sqref="F12"/>
    </sheetView>
  </sheetViews>
  <sheetFormatPr baseColWidth="10" defaultRowHeight="14.4" x14ac:dyDescent="0.3"/>
  <cols>
    <col min="1" max="1" width="36.33203125" style="7" bestFit="1" customWidth="1"/>
    <col min="2" max="2" width="13.44140625" style="7" bestFit="1" customWidth="1"/>
    <col min="3" max="3" width="64.109375" style="7" bestFit="1" customWidth="1"/>
    <col min="4" max="4" width="18.6640625" style="7" bestFit="1" customWidth="1"/>
    <col min="5" max="5" width="27.44140625" style="2" bestFit="1" customWidth="1"/>
    <col min="6" max="6" width="27.44140625" style="2" customWidth="1"/>
    <col min="7" max="7" width="65" style="2" bestFit="1" customWidth="1"/>
    <col min="8" max="8" width="64.109375" style="7" bestFit="1" customWidth="1"/>
    <col min="9" max="16384" width="11.5546875" style="7"/>
  </cols>
  <sheetData>
    <row r="1" spans="1:8" x14ac:dyDescent="0.3">
      <c r="A1" s="1" t="s">
        <v>214</v>
      </c>
      <c r="B1" s="1" t="s">
        <v>215</v>
      </c>
      <c r="C1" s="1" t="s">
        <v>216</v>
      </c>
      <c r="D1" s="1" t="s">
        <v>307</v>
      </c>
      <c r="E1" s="1" t="s">
        <v>197</v>
      </c>
      <c r="F1" s="1" t="s">
        <v>212</v>
      </c>
      <c r="G1" s="1" t="s">
        <v>213</v>
      </c>
      <c r="H1" s="1" t="s">
        <v>252</v>
      </c>
    </row>
    <row r="2" spans="1:8" x14ac:dyDescent="0.3">
      <c r="A2" s="2" t="s">
        <v>314</v>
      </c>
      <c r="B2" s="2">
        <v>1</v>
      </c>
      <c r="C2" s="2" t="s">
        <v>1</v>
      </c>
      <c r="D2" s="2" t="s">
        <v>412</v>
      </c>
      <c r="F2" s="2" t="s">
        <v>140</v>
      </c>
      <c r="G2" s="12">
        <v>2009</v>
      </c>
      <c r="H2" s="12" t="str" cm="1">
        <f t="array" ref="H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8" x14ac:dyDescent="0.3">
      <c r="A3" s="2" t="s">
        <v>314</v>
      </c>
      <c r="B3" s="2">
        <v>2</v>
      </c>
      <c r="C3" s="2" t="s">
        <v>3</v>
      </c>
      <c r="D3" s="2" t="s">
        <v>412</v>
      </c>
      <c r="F3" s="2" t="s">
        <v>140</v>
      </c>
      <c r="G3" s="12">
        <v>2014</v>
      </c>
      <c r="H3" s="12" t="str" cm="1">
        <f t="array" ref="H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8" x14ac:dyDescent="0.3">
      <c r="A4" s="2" t="s">
        <v>314</v>
      </c>
      <c r="B4" s="2">
        <v>3</v>
      </c>
      <c r="C4" s="2" t="s">
        <v>4</v>
      </c>
      <c r="D4" s="2" t="s">
        <v>412</v>
      </c>
      <c r="F4" s="2" t="s">
        <v>140</v>
      </c>
      <c r="G4" s="12" t="s">
        <v>311</v>
      </c>
      <c r="H4" s="12" t="str" cm="1">
        <f t="array" ref="H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8" x14ac:dyDescent="0.3">
      <c r="A5" s="2" t="s">
        <v>314</v>
      </c>
      <c r="B5" s="2">
        <v>4</v>
      </c>
      <c r="C5" s="2" t="s">
        <v>5</v>
      </c>
      <c r="D5" s="2" t="s">
        <v>412</v>
      </c>
      <c r="F5" s="2" t="s">
        <v>140</v>
      </c>
      <c r="G5" s="12">
        <v>2009</v>
      </c>
      <c r="H5" s="12" t="str" cm="1">
        <f t="array" ref="H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8" x14ac:dyDescent="0.3">
      <c r="A6" s="2" t="s">
        <v>314</v>
      </c>
      <c r="B6" s="2">
        <v>5</v>
      </c>
      <c r="C6" s="2" t="s">
        <v>6</v>
      </c>
      <c r="D6" s="2" t="s">
        <v>412</v>
      </c>
      <c r="F6" s="2" t="s">
        <v>140</v>
      </c>
      <c r="G6" s="12">
        <v>2014</v>
      </c>
      <c r="H6" s="12" t="str" cm="1">
        <f t="array" ref="H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8" x14ac:dyDescent="0.3">
      <c r="A7" s="2" t="s">
        <v>314</v>
      </c>
      <c r="B7" s="2">
        <v>6</v>
      </c>
      <c r="C7" s="2" t="s">
        <v>7</v>
      </c>
      <c r="D7" s="2" t="s">
        <v>412</v>
      </c>
      <c r="F7" s="2" t="s">
        <v>140</v>
      </c>
      <c r="G7" s="12" t="s">
        <v>311</v>
      </c>
      <c r="H7" s="12" t="str" cm="1">
        <f t="array" ref="H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8" x14ac:dyDescent="0.3">
      <c r="A8" s="2" t="s">
        <v>314</v>
      </c>
      <c r="B8" s="2">
        <v>7</v>
      </c>
      <c r="C8" s="2" t="s">
        <v>8</v>
      </c>
      <c r="D8" s="2" t="s">
        <v>412</v>
      </c>
      <c r="F8" s="2" t="s">
        <v>140</v>
      </c>
      <c r="G8" s="12">
        <v>2009</v>
      </c>
      <c r="H8" s="12" t="str" cm="1">
        <f t="array" ref="H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8" x14ac:dyDescent="0.3">
      <c r="A9" s="2" t="s">
        <v>314</v>
      </c>
      <c r="B9" s="2">
        <v>8</v>
      </c>
      <c r="C9" s="2" t="s">
        <v>9</v>
      </c>
      <c r="D9" s="2" t="s">
        <v>412</v>
      </c>
      <c r="F9" s="2" t="s">
        <v>140</v>
      </c>
      <c r="G9" s="12">
        <v>2014</v>
      </c>
      <c r="H9" s="12" t="str" cm="1">
        <f t="array" ref="H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8" x14ac:dyDescent="0.3">
      <c r="A10" s="2" t="s">
        <v>314</v>
      </c>
      <c r="B10" s="2">
        <v>9</v>
      </c>
      <c r="C10" s="2" t="s">
        <v>10</v>
      </c>
      <c r="D10" s="2" t="s">
        <v>412</v>
      </c>
      <c r="F10" s="2" t="s">
        <v>140</v>
      </c>
      <c r="G10" s="12" t="s">
        <v>311</v>
      </c>
      <c r="H10" s="12" t="str" cm="1">
        <f t="array" ref="H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8" x14ac:dyDescent="0.3">
      <c r="A11" s="2" t="s">
        <v>314</v>
      </c>
      <c r="B11" s="2">
        <v>10</v>
      </c>
      <c r="C11" s="2" t="s">
        <v>11</v>
      </c>
      <c r="D11" s="2" t="s">
        <v>412</v>
      </c>
      <c r="F11" s="2" t="s">
        <v>140</v>
      </c>
      <c r="G11" s="12">
        <v>2009</v>
      </c>
      <c r="H11" s="12" t="str" cm="1">
        <f t="array" ref="H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8" x14ac:dyDescent="0.3">
      <c r="A12" s="2" t="s">
        <v>314</v>
      </c>
      <c r="B12" s="2">
        <v>11</v>
      </c>
      <c r="C12" s="2" t="s">
        <v>12</v>
      </c>
      <c r="D12" s="2" t="s">
        <v>412</v>
      </c>
      <c r="F12" s="2" t="s">
        <v>140</v>
      </c>
      <c r="G12" s="12">
        <v>2014</v>
      </c>
      <c r="H12" s="12" t="str" cm="1">
        <f t="array" ref="H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8" x14ac:dyDescent="0.3">
      <c r="A13" s="2" t="s">
        <v>314</v>
      </c>
      <c r="B13" s="2">
        <v>12</v>
      </c>
      <c r="C13" s="2" t="s">
        <v>13</v>
      </c>
      <c r="D13" s="2" t="s">
        <v>412</v>
      </c>
      <c r="F13" s="2" t="s">
        <v>140</v>
      </c>
      <c r="G13" s="12" t="s">
        <v>311</v>
      </c>
      <c r="H13" s="12" t="str" cm="1">
        <f t="array" ref="H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8" x14ac:dyDescent="0.3">
      <c r="A14" s="2" t="s">
        <v>314</v>
      </c>
      <c r="B14" s="2">
        <v>13</v>
      </c>
      <c r="C14" s="2" t="s">
        <v>14</v>
      </c>
      <c r="D14" s="2" t="s">
        <v>412</v>
      </c>
      <c r="F14" s="2" t="s">
        <v>140</v>
      </c>
      <c r="G14" s="12">
        <v>2011</v>
      </c>
      <c r="H14" s="12" t="str" cm="1">
        <f t="array" ref="H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8" x14ac:dyDescent="0.3">
      <c r="A15" s="2" t="s">
        <v>314</v>
      </c>
      <c r="B15" s="2">
        <v>14</v>
      </c>
      <c r="C15" s="2" t="s">
        <v>15</v>
      </c>
      <c r="D15" s="2" t="s">
        <v>412</v>
      </c>
      <c r="F15" s="2" t="s">
        <v>140</v>
      </c>
      <c r="G15" s="12" t="s">
        <v>311</v>
      </c>
      <c r="H15" s="12" t="str" cm="1">
        <f t="array" ref="H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6" spans="1:8" x14ac:dyDescent="0.3">
      <c r="A16" s="2" t="s">
        <v>314</v>
      </c>
      <c r="B16" s="2">
        <v>15</v>
      </c>
      <c r="C16" s="2" t="s">
        <v>16</v>
      </c>
      <c r="D16" s="2" t="s">
        <v>412</v>
      </c>
      <c r="F16" s="2" t="s">
        <v>140</v>
      </c>
      <c r="G16" s="12">
        <v>1977</v>
      </c>
      <c r="H16" s="12" t="str" cm="1">
        <f t="array" ref="H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7" spans="1:8" x14ac:dyDescent="0.3">
      <c r="A17" s="2" t="s">
        <v>314</v>
      </c>
      <c r="B17" s="2">
        <v>16</v>
      </c>
      <c r="C17" s="2" t="s">
        <v>18</v>
      </c>
      <c r="D17" s="2" t="s">
        <v>412</v>
      </c>
      <c r="F17" s="2" t="s">
        <v>140</v>
      </c>
      <c r="G17" s="12">
        <v>1994</v>
      </c>
      <c r="H17" s="12" t="str" cm="1">
        <f t="array" ref="H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8" x14ac:dyDescent="0.3">
      <c r="A18" s="2" t="s">
        <v>314</v>
      </c>
      <c r="B18" s="2">
        <v>17</v>
      </c>
      <c r="C18" s="2" t="s">
        <v>19</v>
      </c>
      <c r="D18" s="2" t="s">
        <v>412</v>
      </c>
      <c r="F18" s="2" t="s">
        <v>140</v>
      </c>
      <c r="G18" s="12">
        <v>2003</v>
      </c>
      <c r="H18" s="12" t="str" cm="1">
        <f t="array" ref="H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" spans="1:8" x14ac:dyDescent="0.3">
      <c r="A19" s="2" t="s">
        <v>314</v>
      </c>
      <c r="B19" s="2">
        <v>18</v>
      </c>
      <c r="C19" s="2" t="s">
        <v>20</v>
      </c>
      <c r="D19" s="2" t="s">
        <v>412</v>
      </c>
      <c r="F19" s="2" t="s">
        <v>140</v>
      </c>
      <c r="G19" s="12">
        <v>2012</v>
      </c>
      <c r="H19" s="12" t="str" cm="1">
        <f t="array" ref="H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" spans="1:8" x14ac:dyDescent="0.3">
      <c r="A20" s="2" t="s">
        <v>314</v>
      </c>
      <c r="B20" s="2">
        <v>19</v>
      </c>
      <c r="C20" s="2" t="s">
        <v>21</v>
      </c>
      <c r="D20" s="2" t="s">
        <v>412</v>
      </c>
      <c r="F20" s="2" t="s">
        <v>140</v>
      </c>
      <c r="G20" s="12">
        <v>2017</v>
      </c>
      <c r="H20" s="12" t="str" cm="1">
        <f t="array" ref="H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1" spans="1:8" x14ac:dyDescent="0.3">
      <c r="A21" s="2" t="s">
        <v>314</v>
      </c>
      <c r="B21" s="2">
        <v>20</v>
      </c>
      <c r="C21" s="2" t="s">
        <v>22</v>
      </c>
      <c r="D21" s="2" t="s">
        <v>412</v>
      </c>
      <c r="F21" s="2" t="s">
        <v>140</v>
      </c>
      <c r="G21" s="12">
        <v>2019</v>
      </c>
      <c r="H21" s="12" t="str" cm="1">
        <f t="array" ref="H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" spans="1:8" x14ac:dyDescent="0.3">
      <c r="A22" s="2" t="s">
        <v>314</v>
      </c>
      <c r="B22" s="2">
        <v>21</v>
      </c>
      <c r="C22" s="2" t="s">
        <v>23</v>
      </c>
      <c r="D22" s="2" t="s">
        <v>412</v>
      </c>
      <c r="F22" s="2" t="s">
        <v>140</v>
      </c>
      <c r="G22" s="12" t="s">
        <v>311</v>
      </c>
      <c r="H22" s="12" t="str" cm="1">
        <f t="array" ref="H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3" spans="1:8" x14ac:dyDescent="0.3">
      <c r="A23" s="2" t="s">
        <v>314</v>
      </c>
      <c r="B23" s="2">
        <v>22</v>
      </c>
      <c r="C23" s="2" t="s">
        <v>24</v>
      </c>
      <c r="D23" s="2" t="s">
        <v>412</v>
      </c>
      <c r="F23" s="2" t="s">
        <v>140</v>
      </c>
      <c r="G23" s="12">
        <v>1977</v>
      </c>
      <c r="H23" s="12" t="str" cm="1">
        <f t="array" ref="H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8" x14ac:dyDescent="0.3">
      <c r="A24" s="2" t="s">
        <v>314</v>
      </c>
      <c r="B24" s="2">
        <v>23</v>
      </c>
      <c r="C24" s="2" t="s">
        <v>25</v>
      </c>
      <c r="D24" s="2" t="s">
        <v>412</v>
      </c>
      <c r="F24" s="2" t="s">
        <v>140</v>
      </c>
      <c r="G24" s="12">
        <v>1994</v>
      </c>
      <c r="H24" s="12" t="str" cm="1">
        <f t="array" ref="H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" spans="1:8" x14ac:dyDescent="0.3">
      <c r="A25" s="2" t="s">
        <v>314</v>
      </c>
      <c r="B25" s="2">
        <v>24</v>
      </c>
      <c r="C25" s="2" t="s">
        <v>26</v>
      </c>
      <c r="D25" s="2" t="s">
        <v>412</v>
      </c>
      <c r="F25" s="2" t="s">
        <v>140</v>
      </c>
      <c r="G25" s="12">
        <v>2003</v>
      </c>
      <c r="H25" s="12" t="str" cm="1">
        <f t="array" ref="H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" spans="1:8" x14ac:dyDescent="0.3">
      <c r="A26" s="2" t="s">
        <v>314</v>
      </c>
      <c r="B26" s="2">
        <v>25</v>
      </c>
      <c r="C26" s="2" t="s">
        <v>27</v>
      </c>
      <c r="D26" s="2" t="s">
        <v>412</v>
      </c>
      <c r="F26" s="2" t="s">
        <v>140</v>
      </c>
      <c r="G26" s="12">
        <v>2012</v>
      </c>
      <c r="H26" s="12" t="str" cm="1">
        <f t="array" ref="H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" spans="1:8" x14ac:dyDescent="0.3">
      <c r="A27" s="2" t="s">
        <v>314</v>
      </c>
      <c r="B27" s="2">
        <v>26</v>
      </c>
      <c r="C27" s="2" t="s">
        <v>28</v>
      </c>
      <c r="D27" s="2" t="s">
        <v>412</v>
      </c>
      <c r="F27" s="2" t="s">
        <v>140</v>
      </c>
      <c r="G27" s="12">
        <v>2017</v>
      </c>
      <c r="H27" s="12" t="str" cm="1">
        <f t="array" ref="H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" spans="1:8" x14ac:dyDescent="0.3">
      <c r="A28" s="2" t="s">
        <v>314</v>
      </c>
      <c r="B28" s="2">
        <v>27</v>
      </c>
      <c r="C28" s="2" t="s">
        <v>29</v>
      </c>
      <c r="D28" s="2" t="s">
        <v>412</v>
      </c>
      <c r="F28" s="2" t="s">
        <v>140</v>
      </c>
      <c r="G28" s="12">
        <v>2019</v>
      </c>
      <c r="H28" s="12" t="str" cm="1">
        <f t="array" ref="H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" spans="1:8" x14ac:dyDescent="0.3">
      <c r="A29" s="2" t="s">
        <v>314</v>
      </c>
      <c r="B29" s="2">
        <v>28</v>
      </c>
      <c r="C29" s="2" t="s">
        <v>30</v>
      </c>
      <c r="D29" s="2" t="s">
        <v>412</v>
      </c>
      <c r="F29" s="2" t="s">
        <v>140</v>
      </c>
      <c r="G29" s="12" t="s">
        <v>311</v>
      </c>
      <c r="H29" s="12" t="str" cm="1">
        <f t="array" ref="H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" spans="1:8" x14ac:dyDescent="0.3">
      <c r="A30" s="2" t="s">
        <v>314</v>
      </c>
      <c r="B30" s="2">
        <v>29</v>
      </c>
      <c r="C30" s="2" t="s">
        <v>31</v>
      </c>
      <c r="D30" s="2" t="s">
        <v>412</v>
      </c>
      <c r="F30" s="2" t="s">
        <v>140</v>
      </c>
      <c r="G30" s="12">
        <v>1977</v>
      </c>
      <c r="H30" s="12" t="str" cm="1">
        <f t="array" ref="H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" spans="1:8" x14ac:dyDescent="0.3">
      <c r="A31" s="2" t="s">
        <v>314</v>
      </c>
      <c r="B31" s="2">
        <v>30</v>
      </c>
      <c r="C31" s="2" t="s">
        <v>32</v>
      </c>
      <c r="D31" s="2" t="s">
        <v>412</v>
      </c>
      <c r="F31" s="2" t="s">
        <v>140</v>
      </c>
      <c r="G31" s="12">
        <v>1994</v>
      </c>
      <c r="H31" s="12" t="str" cm="1">
        <f t="array" ref="H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" spans="1:8" x14ac:dyDescent="0.3">
      <c r="A32" s="2" t="s">
        <v>314</v>
      </c>
      <c r="B32" s="2">
        <v>31</v>
      </c>
      <c r="C32" s="2" t="s">
        <v>33</v>
      </c>
      <c r="D32" s="2" t="s">
        <v>412</v>
      </c>
      <c r="F32" s="2" t="s">
        <v>140</v>
      </c>
      <c r="G32" s="12">
        <v>2003</v>
      </c>
      <c r="H32" s="12" t="str" cm="1">
        <f t="array" ref="H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" spans="1:8" x14ac:dyDescent="0.3">
      <c r="A33" s="2" t="s">
        <v>314</v>
      </c>
      <c r="B33" s="2">
        <v>32</v>
      </c>
      <c r="C33" s="2" t="s">
        <v>34</v>
      </c>
      <c r="D33" s="2" t="s">
        <v>412</v>
      </c>
      <c r="F33" s="2" t="s">
        <v>140</v>
      </c>
      <c r="G33" s="12">
        <v>2012</v>
      </c>
      <c r="H33" s="12" t="str" cm="1">
        <f t="array" ref="H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" spans="1:8" x14ac:dyDescent="0.3">
      <c r="A34" s="2" t="s">
        <v>314</v>
      </c>
      <c r="B34" s="2">
        <v>33</v>
      </c>
      <c r="C34" s="2" t="s">
        <v>35</v>
      </c>
      <c r="D34" s="2" t="s">
        <v>412</v>
      </c>
      <c r="F34" s="2" t="s">
        <v>140</v>
      </c>
      <c r="G34" s="12">
        <v>2019</v>
      </c>
      <c r="H34" s="12" t="str" cm="1">
        <f t="array" ref="H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" spans="1:8" x14ac:dyDescent="0.3">
      <c r="A35" s="2" t="s">
        <v>314</v>
      </c>
      <c r="B35" s="2">
        <v>34</v>
      </c>
      <c r="C35" s="2" t="s">
        <v>36</v>
      </c>
      <c r="D35" s="2" t="s">
        <v>412</v>
      </c>
      <c r="F35" s="2" t="s">
        <v>140</v>
      </c>
      <c r="G35" s="12" t="s">
        <v>311</v>
      </c>
      <c r="H35" s="12" t="str" cm="1">
        <f t="array" ref="H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" spans="1:8" x14ac:dyDescent="0.3">
      <c r="A36" s="2" t="s">
        <v>314</v>
      </c>
      <c r="B36" s="2">
        <v>35</v>
      </c>
      <c r="C36" s="2" t="s">
        <v>37</v>
      </c>
      <c r="D36" s="2" t="s">
        <v>412</v>
      </c>
      <c r="F36" s="2" t="s">
        <v>140</v>
      </c>
      <c r="G36" s="12">
        <v>1969</v>
      </c>
      <c r="H36" s="12" t="str" cm="1">
        <f t="array" ref="H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" spans="1:8" x14ac:dyDescent="0.3">
      <c r="A37" s="2" t="s">
        <v>314</v>
      </c>
      <c r="B37" s="2">
        <v>36</v>
      </c>
      <c r="C37" s="2" t="s">
        <v>38</v>
      </c>
      <c r="D37" s="2" t="s">
        <v>412</v>
      </c>
      <c r="F37" s="2" t="s">
        <v>140</v>
      </c>
      <c r="G37" s="12">
        <v>1975</v>
      </c>
      <c r="H37" s="12" t="str" cm="1">
        <f t="array" ref="H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8" x14ac:dyDescent="0.3">
      <c r="A38" s="2" t="s">
        <v>314</v>
      </c>
      <c r="B38" s="2">
        <v>37</v>
      </c>
      <c r="C38" s="2" t="s">
        <v>39</v>
      </c>
      <c r="D38" s="2" t="s">
        <v>412</v>
      </c>
      <c r="F38" s="2" t="s">
        <v>140</v>
      </c>
      <c r="G38" s="12">
        <v>1980</v>
      </c>
      <c r="H38" s="12" t="str" cm="1">
        <f t="array" ref="H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8" x14ac:dyDescent="0.3">
      <c r="A39" s="2" t="s">
        <v>314</v>
      </c>
      <c r="B39" s="2">
        <v>38</v>
      </c>
      <c r="C39" s="2" t="s">
        <v>40</v>
      </c>
      <c r="D39" s="2" t="s">
        <v>412</v>
      </c>
      <c r="F39" s="2" t="s">
        <v>140</v>
      </c>
      <c r="G39" s="12">
        <v>1990</v>
      </c>
      <c r="H39" s="12" t="str" cm="1">
        <f t="array" ref="H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" spans="1:8" x14ac:dyDescent="0.3">
      <c r="A40" s="2" t="s">
        <v>314</v>
      </c>
      <c r="B40" s="2">
        <v>39</v>
      </c>
      <c r="C40" s="2" t="s">
        <v>41</v>
      </c>
      <c r="D40" s="2" t="s">
        <v>412</v>
      </c>
      <c r="F40" s="2" t="s">
        <v>140</v>
      </c>
      <c r="G40" s="12">
        <v>2015</v>
      </c>
      <c r="H40" s="12" t="str" cm="1">
        <f t="array" ref="H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" spans="1:8" x14ac:dyDescent="0.3">
      <c r="A41" s="2" t="s">
        <v>314</v>
      </c>
      <c r="B41" s="2">
        <v>40</v>
      </c>
      <c r="C41" s="2" t="s">
        <v>42</v>
      </c>
      <c r="D41" s="2" t="s">
        <v>412</v>
      </c>
      <c r="F41" s="2" t="s">
        <v>140</v>
      </c>
      <c r="G41" s="12" t="s">
        <v>311</v>
      </c>
      <c r="H41" s="12" t="str" cm="1">
        <f t="array" ref="H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" spans="1:8" x14ac:dyDescent="0.3">
      <c r="A42" s="2" t="s">
        <v>314</v>
      </c>
      <c r="B42" s="2">
        <v>41</v>
      </c>
      <c r="C42" s="2" t="s">
        <v>43</v>
      </c>
      <c r="D42" s="2" t="s">
        <v>412</v>
      </c>
      <c r="F42" s="2" t="s">
        <v>140</v>
      </c>
      <c r="G42" s="12">
        <v>2015</v>
      </c>
      <c r="H42" s="12" t="str" cm="1">
        <f t="array" ref="H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8" x14ac:dyDescent="0.3">
      <c r="A43" s="2" t="s">
        <v>314</v>
      </c>
      <c r="B43" s="2">
        <v>42</v>
      </c>
      <c r="C43" s="2" t="s">
        <v>44</v>
      </c>
      <c r="D43" s="2" t="s">
        <v>412</v>
      </c>
      <c r="F43" s="2" t="s">
        <v>140</v>
      </c>
      <c r="G43" s="12" t="s">
        <v>311</v>
      </c>
      <c r="H43" s="12" t="str" cm="1">
        <f t="array" ref="H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" spans="1:8" x14ac:dyDescent="0.3">
      <c r="A44" s="2" t="s">
        <v>314</v>
      </c>
      <c r="B44" s="2">
        <v>43</v>
      </c>
      <c r="C44" s="2" t="s">
        <v>45</v>
      </c>
      <c r="D44" s="2" t="s">
        <v>412</v>
      </c>
      <c r="F44" s="2" t="s">
        <v>140</v>
      </c>
      <c r="G44" s="12">
        <v>2015</v>
      </c>
      <c r="H44" s="12" t="str" cm="1">
        <f t="array" ref="H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" spans="1:8" x14ac:dyDescent="0.3">
      <c r="A45" s="2" t="s">
        <v>314</v>
      </c>
      <c r="B45" s="2">
        <v>44</v>
      </c>
      <c r="C45" s="2" t="s">
        <v>46</v>
      </c>
      <c r="D45" s="2" t="s">
        <v>412</v>
      </c>
      <c r="F45" s="2" t="s">
        <v>140</v>
      </c>
      <c r="G45" s="12" t="s">
        <v>311</v>
      </c>
      <c r="H45" s="12" t="str" cm="1">
        <f t="array" ref="H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" spans="1:8" x14ac:dyDescent="0.3">
      <c r="A46" s="2" t="s">
        <v>314</v>
      </c>
      <c r="B46" s="2">
        <v>45</v>
      </c>
      <c r="C46" s="2" t="s">
        <v>47</v>
      </c>
      <c r="D46" s="2" t="s">
        <v>412</v>
      </c>
      <c r="F46" s="2" t="s">
        <v>140</v>
      </c>
      <c r="G46" s="12">
        <v>1980</v>
      </c>
      <c r="H46" s="12" t="str" cm="1">
        <f t="array" ref="H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8" x14ac:dyDescent="0.3">
      <c r="A47" s="2" t="s">
        <v>314</v>
      </c>
      <c r="B47" s="2">
        <v>46</v>
      </c>
      <c r="C47" s="2" t="s">
        <v>48</v>
      </c>
      <c r="D47" s="2" t="s">
        <v>412</v>
      </c>
      <c r="F47" s="2" t="s">
        <v>140</v>
      </c>
      <c r="G47" s="12">
        <v>1985</v>
      </c>
      <c r="H47" s="12" t="str" cm="1">
        <f t="array" ref="H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" spans="1:8" x14ac:dyDescent="0.3">
      <c r="A48" s="2" t="s">
        <v>314</v>
      </c>
      <c r="B48" s="2">
        <v>47</v>
      </c>
      <c r="C48" s="2" t="s">
        <v>49</v>
      </c>
      <c r="D48" s="2" t="s">
        <v>412</v>
      </c>
      <c r="F48" s="2" t="s">
        <v>140</v>
      </c>
      <c r="G48" s="12">
        <v>1990</v>
      </c>
      <c r="H48" s="12" t="str" cm="1">
        <f t="array" ref="H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" spans="1:8" x14ac:dyDescent="0.3">
      <c r="A49" s="2" t="s">
        <v>314</v>
      </c>
      <c r="B49" s="2">
        <v>48</v>
      </c>
      <c r="C49" s="2" t="s">
        <v>50</v>
      </c>
      <c r="D49" s="2" t="s">
        <v>412</v>
      </c>
      <c r="F49" s="2" t="s">
        <v>140</v>
      </c>
      <c r="G49" s="12">
        <v>2000</v>
      </c>
      <c r="H49" s="12" t="str" cm="1">
        <f t="array" ref="H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" spans="1:8" x14ac:dyDescent="0.3">
      <c r="A50" s="2" t="s">
        <v>314</v>
      </c>
      <c r="B50" s="2">
        <v>49</v>
      </c>
      <c r="C50" s="2" t="s">
        <v>51</v>
      </c>
      <c r="D50" s="2" t="s">
        <v>412</v>
      </c>
      <c r="F50" s="2" t="s">
        <v>140</v>
      </c>
      <c r="G50" s="12">
        <v>2015</v>
      </c>
      <c r="H50" s="12" t="str" cm="1">
        <f t="array" ref="H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8" x14ac:dyDescent="0.3">
      <c r="A51" s="2" t="s">
        <v>314</v>
      </c>
      <c r="B51" s="2">
        <v>50</v>
      </c>
      <c r="C51" s="2" t="s">
        <v>52</v>
      </c>
      <c r="D51" s="2" t="s">
        <v>412</v>
      </c>
      <c r="F51" s="2" t="s">
        <v>140</v>
      </c>
      <c r="G51" s="12" t="s">
        <v>311</v>
      </c>
      <c r="H51" s="12" t="str" cm="1">
        <f t="array" ref="H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8" x14ac:dyDescent="0.3">
      <c r="A52" s="2" t="s">
        <v>314</v>
      </c>
      <c r="B52" s="2">
        <v>51</v>
      </c>
      <c r="C52" s="2" t="s">
        <v>53</v>
      </c>
      <c r="D52" s="2" t="s">
        <v>412</v>
      </c>
      <c r="F52" s="2" t="s">
        <v>140</v>
      </c>
      <c r="G52" s="12">
        <v>2000</v>
      </c>
      <c r="H52" s="12" t="str" cm="1">
        <f t="array" ref="H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8" x14ac:dyDescent="0.3">
      <c r="A53" s="2" t="s">
        <v>314</v>
      </c>
      <c r="B53" s="2">
        <v>52</v>
      </c>
      <c r="C53" s="2" t="s">
        <v>54</v>
      </c>
      <c r="D53" s="2" t="s">
        <v>412</v>
      </c>
      <c r="F53" s="2" t="s">
        <v>140</v>
      </c>
      <c r="G53" s="12">
        <v>2015</v>
      </c>
      <c r="H53" s="12" t="str" cm="1">
        <f t="array" ref="H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8" x14ac:dyDescent="0.3">
      <c r="A54" s="2" t="s">
        <v>314</v>
      </c>
      <c r="B54" s="2">
        <v>53</v>
      </c>
      <c r="C54" s="2" t="s">
        <v>55</v>
      </c>
      <c r="D54" s="2" t="s">
        <v>412</v>
      </c>
      <c r="F54" s="2" t="s">
        <v>140</v>
      </c>
      <c r="G54" s="12" t="s">
        <v>311</v>
      </c>
      <c r="H54" s="12" t="str" cm="1">
        <f t="array" ref="H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8" x14ac:dyDescent="0.3">
      <c r="A55" s="2" t="s">
        <v>314</v>
      </c>
      <c r="B55" s="2">
        <v>54</v>
      </c>
      <c r="C55" s="2" t="s">
        <v>56</v>
      </c>
      <c r="D55" s="2" t="s">
        <v>412</v>
      </c>
      <c r="F55" s="2" t="s">
        <v>140</v>
      </c>
      <c r="G55" s="12">
        <v>1985</v>
      </c>
      <c r="H55" s="12" t="str" cm="1">
        <f t="array" ref="H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8" x14ac:dyDescent="0.3">
      <c r="A56" s="2" t="s">
        <v>314</v>
      </c>
      <c r="B56" s="2">
        <v>55</v>
      </c>
      <c r="C56" s="2" t="s">
        <v>57</v>
      </c>
      <c r="D56" s="2" t="s">
        <v>412</v>
      </c>
      <c r="F56" s="2" t="s">
        <v>140</v>
      </c>
      <c r="G56" s="12">
        <v>2000</v>
      </c>
      <c r="H56" s="12" t="str" cm="1">
        <f t="array" ref="H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8" x14ac:dyDescent="0.3">
      <c r="A57" s="2" t="s">
        <v>314</v>
      </c>
      <c r="B57" s="2">
        <v>56</v>
      </c>
      <c r="C57" s="2" t="s">
        <v>58</v>
      </c>
      <c r="D57" s="2" t="s">
        <v>412</v>
      </c>
      <c r="F57" s="2" t="s">
        <v>140</v>
      </c>
      <c r="G57" s="12">
        <v>2015</v>
      </c>
      <c r="H57" s="12" t="str" cm="1">
        <f t="array" ref="H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8" x14ac:dyDescent="0.3">
      <c r="A58" s="2" t="s">
        <v>314</v>
      </c>
      <c r="B58" s="2">
        <v>57</v>
      </c>
      <c r="C58" s="2" t="s">
        <v>59</v>
      </c>
      <c r="D58" s="2" t="s">
        <v>412</v>
      </c>
      <c r="F58" s="2" t="s">
        <v>140</v>
      </c>
      <c r="G58" s="12" t="s">
        <v>311</v>
      </c>
      <c r="H58" s="12" t="str" cm="1">
        <f t="array" ref="H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8" x14ac:dyDescent="0.3">
      <c r="A59" s="2" t="s">
        <v>314</v>
      </c>
      <c r="B59" s="2">
        <v>58</v>
      </c>
      <c r="C59" s="2" t="s">
        <v>60</v>
      </c>
      <c r="D59" s="2" t="s">
        <v>412</v>
      </c>
      <c r="F59" s="2" t="s">
        <v>140</v>
      </c>
      <c r="G59" s="12">
        <v>1989</v>
      </c>
      <c r="H59" s="12" t="str" cm="1">
        <f t="array" ref="H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8" x14ac:dyDescent="0.3">
      <c r="A60" s="2" t="s">
        <v>314</v>
      </c>
      <c r="B60" s="2">
        <v>59</v>
      </c>
      <c r="C60" s="2" t="s">
        <v>61</v>
      </c>
      <c r="D60" s="2" t="s">
        <v>412</v>
      </c>
      <c r="F60" s="2" t="s">
        <v>140</v>
      </c>
      <c r="G60" s="12">
        <v>2000</v>
      </c>
      <c r="H60" s="12" t="str" cm="1">
        <f t="array" ref="H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8" x14ac:dyDescent="0.3">
      <c r="A61" s="2" t="s">
        <v>314</v>
      </c>
      <c r="B61" s="2">
        <v>60</v>
      </c>
      <c r="C61" s="2" t="s">
        <v>62</v>
      </c>
      <c r="D61" s="2" t="s">
        <v>412</v>
      </c>
      <c r="F61" s="2" t="s">
        <v>140</v>
      </c>
      <c r="G61" s="12" t="s">
        <v>311</v>
      </c>
      <c r="H61" s="12" t="str" cm="1">
        <f t="array" ref="H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8" x14ac:dyDescent="0.3">
      <c r="A62" s="2" t="s">
        <v>314</v>
      </c>
      <c r="B62" s="2">
        <v>61</v>
      </c>
      <c r="C62" s="2" t="s">
        <v>63</v>
      </c>
      <c r="D62" s="2" t="s">
        <v>412</v>
      </c>
      <c r="F62" s="2" t="s">
        <v>140</v>
      </c>
      <c r="G62" s="12">
        <v>2000</v>
      </c>
      <c r="H62" s="12" t="str" cm="1">
        <f t="array" ref="H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8" x14ac:dyDescent="0.3">
      <c r="A63" s="2" t="s">
        <v>314</v>
      </c>
      <c r="B63" s="2">
        <v>62</v>
      </c>
      <c r="C63" s="2" t="s">
        <v>64</v>
      </c>
      <c r="D63" s="2" t="s">
        <v>412</v>
      </c>
      <c r="F63" s="2" t="s">
        <v>140</v>
      </c>
      <c r="G63" s="12" t="s">
        <v>311</v>
      </c>
      <c r="H63" s="12" t="str" cm="1">
        <f t="array" ref="H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8" x14ac:dyDescent="0.3">
      <c r="A64" s="2" t="s">
        <v>314</v>
      </c>
      <c r="B64" s="2">
        <v>63</v>
      </c>
      <c r="C64" s="2" t="s">
        <v>65</v>
      </c>
      <c r="D64" s="2" t="s">
        <v>412</v>
      </c>
      <c r="F64" s="2" t="s">
        <v>140</v>
      </c>
      <c r="G64" s="12">
        <v>1979</v>
      </c>
      <c r="H64" s="12" t="str" cm="1">
        <f t="array" ref="H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8" x14ac:dyDescent="0.3">
      <c r="A65" s="2" t="s">
        <v>314</v>
      </c>
      <c r="B65" s="2">
        <v>64</v>
      </c>
      <c r="C65" s="2" t="s">
        <v>66</v>
      </c>
      <c r="D65" s="2" t="s">
        <v>412</v>
      </c>
      <c r="F65" s="2" t="s">
        <v>140</v>
      </c>
      <c r="G65" s="12">
        <v>1989</v>
      </c>
      <c r="H65" s="12" t="str" cm="1">
        <f t="array" ref="H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8" x14ac:dyDescent="0.3">
      <c r="A66" s="2" t="s">
        <v>314</v>
      </c>
      <c r="B66" s="2">
        <v>65</v>
      </c>
      <c r="C66" s="2" t="s">
        <v>67</v>
      </c>
      <c r="D66" s="2" t="s">
        <v>412</v>
      </c>
      <c r="F66" s="2" t="s">
        <v>140</v>
      </c>
      <c r="G66" s="12">
        <v>2000</v>
      </c>
      <c r="H66" s="12" t="str" cm="1">
        <f t="array" ref="H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8" x14ac:dyDescent="0.3">
      <c r="A67" s="2" t="s">
        <v>314</v>
      </c>
      <c r="B67" s="2">
        <v>66</v>
      </c>
      <c r="C67" s="2" t="s">
        <v>68</v>
      </c>
      <c r="D67" s="2" t="s">
        <v>412</v>
      </c>
      <c r="F67" s="2" t="s">
        <v>140</v>
      </c>
      <c r="G67" s="12">
        <v>2015</v>
      </c>
      <c r="H67" s="12" t="str" cm="1">
        <f t="array" ref="H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8" spans="1:8" x14ac:dyDescent="0.3">
      <c r="A68" s="2" t="s">
        <v>314</v>
      </c>
      <c r="B68" s="2">
        <v>67</v>
      </c>
      <c r="C68" s="2" t="s">
        <v>69</v>
      </c>
      <c r="D68" s="2" t="s">
        <v>412</v>
      </c>
      <c r="F68" s="2" t="s">
        <v>140</v>
      </c>
      <c r="G68" s="12" t="s">
        <v>311</v>
      </c>
      <c r="H68" s="12" t="str" cm="1">
        <f t="array" ref="H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9" spans="1:8" x14ac:dyDescent="0.3">
      <c r="A69" s="2" t="s">
        <v>314</v>
      </c>
      <c r="B69" s="2">
        <v>68</v>
      </c>
      <c r="C69" s="2" t="s">
        <v>70</v>
      </c>
      <c r="D69" s="2" t="s">
        <v>412</v>
      </c>
      <c r="F69" s="2" t="s">
        <v>140</v>
      </c>
      <c r="G69" s="12"/>
      <c r="H69" s="12" t="str" cm="1">
        <f t="array" ref="H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0" spans="1:8" x14ac:dyDescent="0.3">
      <c r="A70" s="2" t="s">
        <v>314</v>
      </c>
      <c r="B70" s="2">
        <v>69</v>
      </c>
      <c r="C70" s="2" t="s">
        <v>71</v>
      </c>
      <c r="D70" s="2" t="s">
        <v>412</v>
      </c>
      <c r="F70" s="2" t="s">
        <v>140</v>
      </c>
      <c r="G70" s="12"/>
      <c r="H70" s="12" t="str" cm="1">
        <f t="array" ref="H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1" spans="1:8" x14ac:dyDescent="0.3">
      <c r="A71" s="2" t="s">
        <v>314</v>
      </c>
      <c r="B71" s="2">
        <v>70</v>
      </c>
      <c r="C71" s="2" t="s">
        <v>72</v>
      </c>
      <c r="D71" s="2" t="s">
        <v>412</v>
      </c>
      <c r="F71" s="2" t="s">
        <v>140</v>
      </c>
      <c r="G71" s="12"/>
      <c r="H71" s="12" t="str" cm="1">
        <f t="array" ref="H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2" spans="1:8" x14ac:dyDescent="0.3">
      <c r="A72" s="2" t="s">
        <v>314</v>
      </c>
      <c r="B72" s="2">
        <v>71</v>
      </c>
      <c r="C72" s="2" t="s">
        <v>73</v>
      </c>
      <c r="D72" s="2" t="s">
        <v>412</v>
      </c>
      <c r="F72" s="2" t="s">
        <v>140</v>
      </c>
      <c r="G72" s="12"/>
      <c r="H72" s="12" t="str" cm="1">
        <f t="array" ref="H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8" x14ac:dyDescent="0.3">
      <c r="A73" s="2" t="s">
        <v>314</v>
      </c>
      <c r="B73" s="2">
        <v>72</v>
      </c>
      <c r="C73" s="2" t="s">
        <v>74</v>
      </c>
      <c r="D73" s="2" t="s">
        <v>412</v>
      </c>
      <c r="F73" s="2" t="s">
        <v>140</v>
      </c>
      <c r="G73" s="12"/>
      <c r="H73" s="12" t="str" cm="1">
        <f t="array" ref="H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8" x14ac:dyDescent="0.3">
      <c r="A74" s="2" t="s">
        <v>314</v>
      </c>
      <c r="B74" s="2">
        <v>73</v>
      </c>
      <c r="C74" s="2" t="s">
        <v>75</v>
      </c>
      <c r="D74" s="2" t="s">
        <v>412</v>
      </c>
      <c r="F74" s="2" t="s">
        <v>140</v>
      </c>
      <c r="G74" s="12"/>
      <c r="H74" s="12" t="str" cm="1">
        <f t="array" ref="H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8" x14ac:dyDescent="0.3">
      <c r="A75" s="2" t="s">
        <v>314</v>
      </c>
      <c r="B75" s="2">
        <v>74</v>
      </c>
      <c r="C75" s="2" t="s">
        <v>76</v>
      </c>
      <c r="D75" s="2" t="s">
        <v>412</v>
      </c>
      <c r="F75" s="2" t="s">
        <v>140</v>
      </c>
      <c r="G75" s="12"/>
      <c r="H75" s="12" t="str" cm="1">
        <f t="array" ref="H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8" x14ac:dyDescent="0.3">
      <c r="A76" s="2" t="s">
        <v>314</v>
      </c>
      <c r="B76" s="2">
        <v>75</v>
      </c>
      <c r="C76" s="2" t="s">
        <v>77</v>
      </c>
      <c r="D76" s="2" t="s">
        <v>412</v>
      </c>
      <c r="F76" s="2" t="s">
        <v>140</v>
      </c>
      <c r="G76" s="12"/>
      <c r="H76" s="12" t="str" cm="1">
        <f t="array" ref="H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8" x14ac:dyDescent="0.3">
      <c r="A77" s="2" t="s">
        <v>314</v>
      </c>
      <c r="B77" s="2">
        <v>76</v>
      </c>
      <c r="C77" s="2" t="s">
        <v>78</v>
      </c>
      <c r="D77" s="2" t="s">
        <v>412</v>
      </c>
      <c r="F77" s="2" t="s">
        <v>140</v>
      </c>
      <c r="G77" s="12"/>
      <c r="H77" s="12" t="str" cm="1">
        <f t="array" ref="H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8" x14ac:dyDescent="0.3">
      <c r="A78" s="2" t="s">
        <v>314</v>
      </c>
      <c r="B78" s="2">
        <v>77</v>
      </c>
      <c r="C78" s="2" t="s">
        <v>79</v>
      </c>
      <c r="D78" s="2" t="s">
        <v>412</v>
      </c>
      <c r="F78" s="2" t="s">
        <v>140</v>
      </c>
      <c r="G78" s="12"/>
      <c r="H78" s="12" t="str" cm="1">
        <f t="array" ref="H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8" x14ac:dyDescent="0.3">
      <c r="A79" s="2" t="s">
        <v>314</v>
      </c>
      <c r="B79" s="2">
        <v>78</v>
      </c>
      <c r="C79" s="2" t="s">
        <v>80</v>
      </c>
      <c r="D79" s="2" t="s">
        <v>412</v>
      </c>
      <c r="F79" s="2" t="s">
        <v>140</v>
      </c>
      <c r="G79" s="12"/>
      <c r="H79" s="12" t="str" cm="1">
        <f t="array" ref="H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8" x14ac:dyDescent="0.3">
      <c r="A80" s="2" t="s">
        <v>314</v>
      </c>
      <c r="B80" s="2">
        <v>79</v>
      </c>
      <c r="C80" s="2" t="s">
        <v>81</v>
      </c>
      <c r="D80" s="2" t="s">
        <v>412</v>
      </c>
      <c r="F80" s="2" t="s">
        <v>140</v>
      </c>
      <c r="G80" s="12"/>
      <c r="H80" s="12" t="str" cm="1">
        <f t="array" ref="H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8" x14ac:dyDescent="0.3">
      <c r="A81" s="2" t="s">
        <v>314</v>
      </c>
      <c r="B81" s="2">
        <v>80</v>
      </c>
      <c r="C81" s="2" t="s">
        <v>82</v>
      </c>
      <c r="D81" s="2" t="s">
        <v>412</v>
      </c>
      <c r="F81" s="2" t="s">
        <v>140</v>
      </c>
      <c r="G81" s="12"/>
      <c r="H81" s="12" t="str" cm="1">
        <f t="array" ref="H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8" x14ac:dyDescent="0.3">
      <c r="A82" s="2" t="s">
        <v>314</v>
      </c>
      <c r="B82" s="2">
        <v>81</v>
      </c>
      <c r="C82" s="2" t="s">
        <v>83</v>
      </c>
      <c r="D82" s="2" t="s">
        <v>412</v>
      </c>
      <c r="F82" s="2" t="s">
        <v>140</v>
      </c>
      <c r="G82" s="12"/>
      <c r="H82" s="12" t="str" cm="1">
        <f t="array" ref="H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3" spans="1:8" x14ac:dyDescent="0.3">
      <c r="A83" s="2" t="s">
        <v>314</v>
      </c>
      <c r="B83" s="2">
        <v>82</v>
      </c>
      <c r="C83" s="2" t="s">
        <v>84</v>
      </c>
      <c r="D83" s="2" t="s">
        <v>412</v>
      </c>
      <c r="F83" s="2" t="s">
        <v>140</v>
      </c>
      <c r="G83" s="12"/>
      <c r="H83" s="12" t="str" cm="1">
        <f t="array" ref="H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4" spans="1:8" x14ac:dyDescent="0.3">
      <c r="A84" s="2" t="s">
        <v>314</v>
      </c>
      <c r="B84" s="2">
        <v>83</v>
      </c>
      <c r="C84" s="2" t="s">
        <v>85</v>
      </c>
      <c r="D84" s="2" t="s">
        <v>412</v>
      </c>
      <c r="F84" s="2" t="s">
        <v>140</v>
      </c>
      <c r="G84" s="12"/>
      <c r="H84" s="12" t="str" cm="1">
        <f t="array" ref="H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5" spans="1:8" ht="28.8" x14ac:dyDescent="0.3">
      <c r="A85" s="2" t="s">
        <v>314</v>
      </c>
      <c r="B85" s="2">
        <v>84</v>
      </c>
      <c r="C85" s="2" t="s">
        <v>86</v>
      </c>
      <c r="D85" s="2" t="s">
        <v>412</v>
      </c>
      <c r="F85" s="2" t="s">
        <v>140</v>
      </c>
      <c r="G85" s="12"/>
      <c r="H85" s="12" t="str" cm="1">
        <f t="array" ref="H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6" spans="1:8" x14ac:dyDescent="0.3">
      <c r="A86" s="2" t="s">
        <v>314</v>
      </c>
      <c r="B86" s="2">
        <v>85</v>
      </c>
      <c r="C86" s="2" t="s">
        <v>87</v>
      </c>
      <c r="D86" s="2" t="s">
        <v>412</v>
      </c>
      <c r="F86" s="2" t="s">
        <v>140</v>
      </c>
      <c r="G86" s="12">
        <v>1977</v>
      </c>
      <c r="H86" s="12" t="str" cm="1">
        <f t="array" ref="H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7" spans="1:8" x14ac:dyDescent="0.3">
      <c r="A87" s="2" t="s">
        <v>314</v>
      </c>
      <c r="B87" s="2">
        <v>86</v>
      </c>
      <c r="C87" s="2" t="s">
        <v>88</v>
      </c>
      <c r="D87" s="2" t="s">
        <v>412</v>
      </c>
      <c r="F87" s="2" t="s">
        <v>140</v>
      </c>
      <c r="G87" s="12">
        <v>1994</v>
      </c>
      <c r="H87" s="12" t="str" cm="1">
        <f t="array" ref="H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8" spans="1:8" x14ac:dyDescent="0.3">
      <c r="A88" s="2" t="s">
        <v>314</v>
      </c>
      <c r="B88" s="2">
        <v>87</v>
      </c>
      <c r="C88" s="2" t="s">
        <v>89</v>
      </c>
      <c r="D88" s="2" t="s">
        <v>412</v>
      </c>
      <c r="F88" s="2" t="s">
        <v>140</v>
      </c>
      <c r="G88" s="12">
        <v>2003</v>
      </c>
      <c r="H88" s="12" t="str" cm="1">
        <f t="array" ref="H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9" spans="1:8" x14ac:dyDescent="0.3">
      <c r="A89" s="2" t="s">
        <v>314</v>
      </c>
      <c r="B89" s="2">
        <v>88</v>
      </c>
      <c r="C89" s="2" t="s">
        <v>90</v>
      </c>
      <c r="D89" s="2" t="s">
        <v>412</v>
      </c>
      <c r="F89" s="2" t="s">
        <v>140</v>
      </c>
      <c r="G89" s="12">
        <v>2012</v>
      </c>
      <c r="H89" s="12" t="str" cm="1">
        <f t="array" ref="H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0" spans="1:8" x14ac:dyDescent="0.3">
      <c r="A90" s="2" t="s">
        <v>314</v>
      </c>
      <c r="B90" s="2">
        <v>89</v>
      </c>
      <c r="C90" s="2" t="s">
        <v>91</v>
      </c>
      <c r="D90" s="2" t="s">
        <v>412</v>
      </c>
      <c r="F90" s="2" t="s">
        <v>140</v>
      </c>
      <c r="G90" s="12">
        <v>2017</v>
      </c>
      <c r="H90" s="12" t="str" cm="1">
        <f t="array" ref="H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1" spans="1:8" x14ac:dyDescent="0.3">
      <c r="A91" s="2" t="s">
        <v>314</v>
      </c>
      <c r="B91" s="2">
        <v>90</v>
      </c>
      <c r="C91" s="2" t="s">
        <v>92</v>
      </c>
      <c r="D91" s="2" t="s">
        <v>412</v>
      </c>
      <c r="F91" s="2" t="s">
        <v>140</v>
      </c>
      <c r="G91" s="12">
        <v>2019</v>
      </c>
      <c r="H91" s="12" t="str" cm="1">
        <f t="array" ref="H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2" spans="1:8" x14ac:dyDescent="0.3">
      <c r="A92" s="2" t="s">
        <v>314</v>
      </c>
      <c r="B92" s="2">
        <v>91</v>
      </c>
      <c r="C92" s="2" t="s">
        <v>93</v>
      </c>
      <c r="D92" s="2" t="s">
        <v>412</v>
      </c>
      <c r="F92" s="2" t="s">
        <v>140</v>
      </c>
      <c r="G92" s="12" t="s">
        <v>311</v>
      </c>
      <c r="H92" s="12" t="str" cm="1">
        <f t="array" ref="H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3" spans="1:8" x14ac:dyDescent="0.3">
      <c r="A93" s="2" t="s">
        <v>314</v>
      </c>
      <c r="B93" s="2">
        <v>92</v>
      </c>
      <c r="C93" s="2" t="s">
        <v>94</v>
      </c>
      <c r="D93" s="2" t="s">
        <v>412</v>
      </c>
      <c r="F93" s="2" t="s">
        <v>140</v>
      </c>
      <c r="G93" s="12">
        <v>1980</v>
      </c>
      <c r="H93" s="12" t="str" cm="1">
        <f t="array" ref="H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4" spans="1:8" x14ac:dyDescent="0.3">
      <c r="A94" s="2" t="s">
        <v>314</v>
      </c>
      <c r="B94" s="2">
        <v>93</v>
      </c>
      <c r="C94" s="2" t="s">
        <v>95</v>
      </c>
      <c r="D94" s="2" t="s">
        <v>412</v>
      </c>
      <c r="F94" s="2" t="s">
        <v>140</v>
      </c>
      <c r="G94" s="12">
        <v>1985</v>
      </c>
      <c r="H94" s="12" t="str" cm="1">
        <f t="array" ref="H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5" spans="1:8" x14ac:dyDescent="0.3">
      <c r="A95" s="2" t="s">
        <v>314</v>
      </c>
      <c r="B95" s="2">
        <v>94</v>
      </c>
      <c r="C95" s="2" t="s">
        <v>96</v>
      </c>
      <c r="D95" s="2" t="s">
        <v>412</v>
      </c>
      <c r="F95" s="2" t="s">
        <v>140</v>
      </c>
      <c r="G95" s="12">
        <v>1990</v>
      </c>
      <c r="H95" s="12" t="str" cm="1">
        <f t="array" ref="H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6" spans="1:8" x14ac:dyDescent="0.3">
      <c r="A96" s="2" t="s">
        <v>314</v>
      </c>
      <c r="B96" s="2">
        <v>95</v>
      </c>
      <c r="C96" s="2" t="s">
        <v>97</v>
      </c>
      <c r="D96" s="2" t="s">
        <v>412</v>
      </c>
      <c r="F96" s="2" t="s">
        <v>140</v>
      </c>
      <c r="G96" s="12">
        <v>2000</v>
      </c>
      <c r="H96" s="12" t="str" cm="1">
        <f t="array" ref="H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7" spans="1:8" x14ac:dyDescent="0.3">
      <c r="A97" s="2" t="s">
        <v>314</v>
      </c>
      <c r="B97" s="2">
        <v>96</v>
      </c>
      <c r="C97" s="2" t="s">
        <v>98</v>
      </c>
      <c r="D97" s="2" t="s">
        <v>412</v>
      </c>
      <c r="F97" s="2" t="s">
        <v>140</v>
      </c>
      <c r="G97" s="12">
        <v>2015</v>
      </c>
      <c r="H97" s="12" t="str" cm="1">
        <f t="array" ref="H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8" spans="1:8" x14ac:dyDescent="0.3">
      <c r="A98" s="2" t="s">
        <v>314</v>
      </c>
      <c r="B98" s="2">
        <v>97</v>
      </c>
      <c r="C98" s="2" t="s">
        <v>99</v>
      </c>
      <c r="D98" s="2" t="s">
        <v>412</v>
      </c>
      <c r="F98" s="2" t="s">
        <v>140</v>
      </c>
      <c r="G98" s="12" t="s">
        <v>311</v>
      </c>
      <c r="H98" s="12" t="str" cm="1">
        <f t="array" ref="H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9" spans="1:8" x14ac:dyDescent="0.3">
      <c r="A99" s="2" t="s">
        <v>314</v>
      </c>
      <c r="B99" s="2">
        <v>98</v>
      </c>
      <c r="C99" s="2" t="s">
        <v>100</v>
      </c>
      <c r="D99" s="2" t="s">
        <v>412</v>
      </c>
      <c r="F99" s="2" t="s">
        <v>140</v>
      </c>
      <c r="G99" s="12">
        <v>2000</v>
      </c>
      <c r="H99" s="12" t="str" cm="1">
        <f t="array" ref="H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0" spans="1:8" x14ac:dyDescent="0.3">
      <c r="A100" s="2" t="s">
        <v>314</v>
      </c>
      <c r="B100" s="2">
        <v>99</v>
      </c>
      <c r="C100" s="2" t="s">
        <v>101</v>
      </c>
      <c r="D100" s="2" t="s">
        <v>412</v>
      </c>
      <c r="F100" s="2" t="s">
        <v>140</v>
      </c>
      <c r="G100" s="12">
        <v>2015</v>
      </c>
      <c r="H100" s="12" t="str" cm="1">
        <f t="array" ref="H1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1" spans="1:8" x14ac:dyDescent="0.3">
      <c r="A101" s="2" t="s">
        <v>314</v>
      </c>
      <c r="B101" s="2">
        <v>100</v>
      </c>
      <c r="C101" s="2" t="s">
        <v>102</v>
      </c>
      <c r="D101" s="2" t="s">
        <v>412</v>
      </c>
      <c r="F101" s="2" t="s">
        <v>140</v>
      </c>
      <c r="G101" s="12" t="s">
        <v>311</v>
      </c>
      <c r="H101" s="12" t="str" cm="1">
        <f t="array" ref="H1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2" spans="1:8" x14ac:dyDescent="0.3">
      <c r="A102" s="2" t="s">
        <v>314</v>
      </c>
      <c r="B102" s="2">
        <v>101</v>
      </c>
      <c r="C102" s="2" t="s">
        <v>103</v>
      </c>
      <c r="D102" s="2" t="s">
        <v>412</v>
      </c>
      <c r="F102" s="2" t="s">
        <v>140</v>
      </c>
      <c r="G102" s="12">
        <v>1985</v>
      </c>
      <c r="H102" s="12" t="str" cm="1">
        <f t="array" ref="H1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3" spans="1:8" x14ac:dyDescent="0.3">
      <c r="A103" s="2" t="s">
        <v>314</v>
      </c>
      <c r="B103" s="2">
        <v>102</v>
      </c>
      <c r="C103" s="2" t="s">
        <v>104</v>
      </c>
      <c r="D103" s="2" t="s">
        <v>412</v>
      </c>
      <c r="F103" s="2" t="s">
        <v>140</v>
      </c>
      <c r="G103" s="12">
        <v>2000</v>
      </c>
      <c r="H103" s="12" t="str" cm="1">
        <f t="array" ref="H1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4" spans="1:8" x14ac:dyDescent="0.3">
      <c r="A104" s="2" t="s">
        <v>314</v>
      </c>
      <c r="B104" s="2">
        <v>103</v>
      </c>
      <c r="C104" s="2" t="s">
        <v>105</v>
      </c>
      <c r="D104" s="2" t="s">
        <v>412</v>
      </c>
      <c r="F104" s="2" t="s">
        <v>140</v>
      </c>
      <c r="G104" s="12">
        <v>2015</v>
      </c>
      <c r="H104" s="12" t="str" cm="1">
        <f t="array" ref="H1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5" spans="1:8" x14ac:dyDescent="0.3">
      <c r="A105" s="2" t="s">
        <v>314</v>
      </c>
      <c r="B105" s="2">
        <v>104</v>
      </c>
      <c r="C105" s="2" t="s">
        <v>106</v>
      </c>
      <c r="D105" s="2" t="s">
        <v>412</v>
      </c>
      <c r="F105" s="2" t="s">
        <v>140</v>
      </c>
      <c r="G105" s="12" t="s">
        <v>311</v>
      </c>
      <c r="H105" s="12" t="str" cm="1">
        <f t="array" ref="H1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6" spans="1:8" x14ac:dyDescent="0.3">
      <c r="A106" s="2" t="s">
        <v>314</v>
      </c>
      <c r="B106" s="2">
        <v>105</v>
      </c>
      <c r="C106" s="2" t="s">
        <v>107</v>
      </c>
      <c r="D106" s="2" t="s">
        <v>412</v>
      </c>
      <c r="F106" s="2" t="s">
        <v>140</v>
      </c>
      <c r="G106" s="12">
        <v>1989</v>
      </c>
      <c r="H106" s="12" t="str" cm="1">
        <f t="array" ref="H1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7" spans="1:8" x14ac:dyDescent="0.3">
      <c r="A107" s="2" t="s">
        <v>314</v>
      </c>
      <c r="B107" s="2">
        <v>106</v>
      </c>
      <c r="C107" s="2" t="s">
        <v>108</v>
      </c>
      <c r="D107" s="2" t="s">
        <v>412</v>
      </c>
      <c r="F107" s="2" t="s">
        <v>140</v>
      </c>
      <c r="G107" s="12">
        <v>2000</v>
      </c>
      <c r="H107" s="12" t="str" cm="1">
        <f t="array" ref="H1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8" spans="1:8" x14ac:dyDescent="0.3">
      <c r="A108" s="2" t="s">
        <v>314</v>
      </c>
      <c r="B108" s="2">
        <v>107</v>
      </c>
      <c r="C108" s="2" t="s">
        <v>109</v>
      </c>
      <c r="D108" s="2" t="s">
        <v>412</v>
      </c>
      <c r="F108" s="2" t="s">
        <v>140</v>
      </c>
      <c r="G108" s="12" t="s">
        <v>311</v>
      </c>
      <c r="H108" s="12" t="str" cm="1">
        <f t="array" ref="H1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9" spans="1:8" x14ac:dyDescent="0.3">
      <c r="A109" s="2" t="s">
        <v>314</v>
      </c>
      <c r="B109" s="2">
        <v>108</v>
      </c>
      <c r="C109" s="2" t="s">
        <v>110</v>
      </c>
      <c r="D109" s="2" t="s">
        <v>412</v>
      </c>
      <c r="F109" s="2" t="s">
        <v>140</v>
      </c>
      <c r="G109" s="12">
        <v>2000</v>
      </c>
      <c r="H109" s="12" t="str" cm="1">
        <f t="array" ref="H1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0" spans="1:8" x14ac:dyDescent="0.3">
      <c r="A110" s="2" t="s">
        <v>314</v>
      </c>
      <c r="B110" s="2">
        <v>109</v>
      </c>
      <c r="C110" s="2" t="s">
        <v>111</v>
      </c>
      <c r="D110" s="2" t="s">
        <v>412</v>
      </c>
      <c r="F110" s="2" t="s">
        <v>140</v>
      </c>
      <c r="G110" s="12" t="s">
        <v>311</v>
      </c>
      <c r="H110" s="12" t="str" cm="1">
        <f t="array" ref="H1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1" spans="1:8" x14ac:dyDescent="0.3">
      <c r="A111" s="2" t="s">
        <v>314</v>
      </c>
      <c r="B111" s="2">
        <v>110</v>
      </c>
      <c r="C111" s="2" t="s">
        <v>112</v>
      </c>
      <c r="D111" s="2" t="s">
        <v>412</v>
      </c>
      <c r="F111" s="2" t="s">
        <v>140</v>
      </c>
      <c r="G111" s="12">
        <v>1979</v>
      </c>
      <c r="H111" s="12" t="str" cm="1">
        <f t="array" ref="H1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2" spans="1:8" x14ac:dyDescent="0.3">
      <c r="A112" s="2" t="s">
        <v>314</v>
      </c>
      <c r="B112" s="2">
        <v>111</v>
      </c>
      <c r="C112" s="2" t="s">
        <v>113</v>
      </c>
      <c r="D112" s="2" t="s">
        <v>412</v>
      </c>
      <c r="F112" s="2" t="s">
        <v>140</v>
      </c>
      <c r="G112" s="12">
        <v>1989</v>
      </c>
      <c r="H112" s="12" t="str" cm="1">
        <f t="array" ref="H1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3" spans="1:8" x14ac:dyDescent="0.3">
      <c r="A113" s="2" t="s">
        <v>314</v>
      </c>
      <c r="B113" s="2">
        <v>112</v>
      </c>
      <c r="C113" s="2" t="s">
        <v>114</v>
      </c>
      <c r="D113" s="2" t="s">
        <v>412</v>
      </c>
      <c r="F113" s="2" t="s">
        <v>140</v>
      </c>
      <c r="G113" s="12">
        <v>2000</v>
      </c>
      <c r="H113" s="12" t="str" cm="1">
        <f t="array" ref="H1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4" spans="1:8" x14ac:dyDescent="0.3">
      <c r="A114" s="2" t="s">
        <v>314</v>
      </c>
      <c r="B114" s="2">
        <v>113</v>
      </c>
      <c r="C114" s="2" t="s">
        <v>115</v>
      </c>
      <c r="D114" s="2" t="s">
        <v>412</v>
      </c>
      <c r="F114" s="2" t="s">
        <v>140</v>
      </c>
      <c r="G114" s="12">
        <v>2015</v>
      </c>
      <c r="H114" s="12" t="str" cm="1">
        <f t="array" ref="H1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5" spans="1:8" x14ac:dyDescent="0.3">
      <c r="A115" s="2" t="s">
        <v>314</v>
      </c>
      <c r="B115" s="2">
        <v>114</v>
      </c>
      <c r="C115" s="2" t="s">
        <v>116</v>
      </c>
      <c r="D115" s="2" t="s">
        <v>412</v>
      </c>
      <c r="F115" s="2" t="s">
        <v>140</v>
      </c>
      <c r="G115" s="12" t="s">
        <v>311</v>
      </c>
      <c r="H115" s="12" t="str" cm="1">
        <f t="array" ref="H1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6" spans="1:8" x14ac:dyDescent="0.3">
      <c r="A116" s="2" t="s">
        <v>314</v>
      </c>
      <c r="B116" s="2">
        <v>115</v>
      </c>
      <c r="C116" s="2" t="s">
        <v>117</v>
      </c>
      <c r="D116" s="2" t="s">
        <v>412</v>
      </c>
      <c r="F116" s="2" t="s">
        <v>140</v>
      </c>
      <c r="G116" s="12">
        <v>2011</v>
      </c>
      <c r="H116" s="12" t="str" cm="1">
        <f t="array" ref="H1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7" spans="1:8" x14ac:dyDescent="0.3">
      <c r="A117" s="2" t="s">
        <v>314</v>
      </c>
      <c r="B117" s="2">
        <v>116</v>
      </c>
      <c r="C117" s="2" t="s">
        <v>118</v>
      </c>
      <c r="D117" s="2" t="s">
        <v>412</v>
      </c>
      <c r="F117" s="2" t="s">
        <v>140</v>
      </c>
      <c r="G117" s="12" t="s">
        <v>311</v>
      </c>
      <c r="H117" s="12" t="str" cm="1">
        <f t="array" ref="H1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8" spans="1:8" x14ac:dyDescent="0.3">
      <c r="A118" s="2" t="s">
        <v>314</v>
      </c>
      <c r="B118" s="2">
        <v>117</v>
      </c>
      <c r="C118" s="2" t="s">
        <v>119</v>
      </c>
      <c r="D118" s="2" t="s">
        <v>412</v>
      </c>
      <c r="F118" s="2" t="s">
        <v>140</v>
      </c>
      <c r="G118" s="12"/>
      <c r="H118" s="12" t="str" cm="1">
        <f t="array" ref="H1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9" spans="1:8" x14ac:dyDescent="0.3">
      <c r="A119" s="2" t="s">
        <v>314</v>
      </c>
      <c r="B119" s="2">
        <v>118</v>
      </c>
      <c r="C119" s="2" t="s">
        <v>120</v>
      </c>
      <c r="D119" s="2" t="s">
        <v>412</v>
      </c>
      <c r="F119" s="2" t="s">
        <v>140</v>
      </c>
      <c r="G119" s="12"/>
      <c r="H119" s="12" t="str" cm="1">
        <f t="array" ref="H1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0" spans="1:8" x14ac:dyDescent="0.3">
      <c r="A120" s="2" t="s">
        <v>314</v>
      </c>
      <c r="B120" s="2">
        <v>119</v>
      </c>
      <c r="C120" s="2" t="s">
        <v>121</v>
      </c>
      <c r="D120" s="2" t="s">
        <v>412</v>
      </c>
      <c r="F120" s="2" t="s">
        <v>140</v>
      </c>
      <c r="G120" s="12"/>
      <c r="H120" s="12" t="str" cm="1">
        <f t="array" ref="H1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1" spans="1:8" ht="28.8" x14ac:dyDescent="0.3">
      <c r="A121" s="2" t="s">
        <v>314</v>
      </c>
      <c r="B121" s="2">
        <v>134</v>
      </c>
      <c r="C121" s="2" t="s">
        <v>136</v>
      </c>
      <c r="D121" s="2" t="s">
        <v>412</v>
      </c>
      <c r="F121" s="2" t="s">
        <v>140</v>
      </c>
      <c r="G121" s="12"/>
      <c r="H121" s="12" t="str" cm="1">
        <f t="array" ref="H1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2" spans="1:8" x14ac:dyDescent="0.3">
      <c r="A122" s="2" t="s">
        <v>314</v>
      </c>
      <c r="B122" s="2">
        <v>1</v>
      </c>
      <c r="C122" s="2" t="s">
        <v>1</v>
      </c>
      <c r="D122" s="2" t="s">
        <v>412</v>
      </c>
      <c r="E122" s="2" t="s">
        <v>430</v>
      </c>
      <c r="F122" s="2" t="s">
        <v>257</v>
      </c>
      <c r="G122" s="12" t="s">
        <v>231</v>
      </c>
      <c r="H122" s="12" t="str" cm="1">
        <f t="array" ref="H12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3" spans="1:8" x14ac:dyDescent="0.3">
      <c r="A123" s="2" t="s">
        <v>314</v>
      </c>
      <c r="B123" s="2">
        <v>2</v>
      </c>
      <c r="C123" s="2" t="s">
        <v>3</v>
      </c>
      <c r="D123" s="2" t="s">
        <v>412</v>
      </c>
      <c r="E123" s="2" t="s">
        <v>430</v>
      </c>
      <c r="F123" s="2" t="s">
        <v>257</v>
      </c>
      <c r="G123" s="12" t="s">
        <v>231</v>
      </c>
      <c r="H123" s="12" t="str" cm="1">
        <f t="array" ref="H12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4" spans="1:8" x14ac:dyDescent="0.3">
      <c r="A124" s="2" t="s">
        <v>314</v>
      </c>
      <c r="B124" s="2">
        <v>3</v>
      </c>
      <c r="C124" s="2" t="s">
        <v>4</v>
      </c>
      <c r="D124" s="2" t="s">
        <v>412</v>
      </c>
      <c r="E124" s="2" t="s">
        <v>430</v>
      </c>
      <c r="F124" s="2" t="s">
        <v>257</v>
      </c>
      <c r="G124" s="12" t="s">
        <v>231</v>
      </c>
      <c r="H124" s="12" t="str" cm="1">
        <f t="array" ref="H12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5" spans="1:8" x14ac:dyDescent="0.3">
      <c r="A125" s="2" t="s">
        <v>314</v>
      </c>
      <c r="B125" s="2">
        <v>4</v>
      </c>
      <c r="C125" s="2" t="s">
        <v>5</v>
      </c>
      <c r="D125" s="2" t="s">
        <v>412</v>
      </c>
      <c r="E125" s="2" t="s">
        <v>430</v>
      </c>
      <c r="F125" s="2" t="s">
        <v>257</v>
      </c>
      <c r="G125" s="12" t="s">
        <v>231</v>
      </c>
      <c r="H125" s="12" t="str" cm="1">
        <f t="array" ref="H12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6" spans="1:8" x14ac:dyDescent="0.3">
      <c r="A126" s="2" t="s">
        <v>314</v>
      </c>
      <c r="B126" s="2">
        <v>5</v>
      </c>
      <c r="C126" s="2" t="s">
        <v>6</v>
      </c>
      <c r="D126" s="2" t="s">
        <v>412</v>
      </c>
      <c r="E126" s="2" t="s">
        <v>430</v>
      </c>
      <c r="F126" s="2" t="s">
        <v>257</v>
      </c>
      <c r="G126" s="12" t="s">
        <v>231</v>
      </c>
      <c r="H126" s="12" t="str" cm="1">
        <f t="array" ref="H12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7" spans="1:8" x14ac:dyDescent="0.3">
      <c r="A127" s="2" t="s">
        <v>314</v>
      </c>
      <c r="B127" s="2">
        <v>6</v>
      </c>
      <c r="C127" s="2" t="s">
        <v>7</v>
      </c>
      <c r="D127" s="2" t="s">
        <v>412</v>
      </c>
      <c r="E127" s="2" t="s">
        <v>430</v>
      </c>
      <c r="F127" s="2" t="s">
        <v>257</v>
      </c>
      <c r="G127" s="12" t="s">
        <v>231</v>
      </c>
      <c r="H127" s="12" t="str" cm="1">
        <f t="array" ref="H12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8" spans="1:8" x14ac:dyDescent="0.3">
      <c r="A128" s="2" t="s">
        <v>314</v>
      </c>
      <c r="B128" s="2">
        <v>7</v>
      </c>
      <c r="C128" s="2" t="s">
        <v>8</v>
      </c>
      <c r="D128" s="2" t="s">
        <v>412</v>
      </c>
      <c r="E128" s="2" t="s">
        <v>430</v>
      </c>
      <c r="F128" s="2" t="s">
        <v>257</v>
      </c>
      <c r="G128" s="12" t="s">
        <v>231</v>
      </c>
      <c r="H128" s="12" t="str" cm="1">
        <f t="array" ref="H12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9" spans="1:8" x14ac:dyDescent="0.3">
      <c r="A129" s="2" t="s">
        <v>314</v>
      </c>
      <c r="B129" s="2">
        <v>8</v>
      </c>
      <c r="C129" s="2" t="s">
        <v>9</v>
      </c>
      <c r="D129" s="2" t="s">
        <v>412</v>
      </c>
      <c r="E129" s="2" t="s">
        <v>430</v>
      </c>
      <c r="F129" s="2" t="s">
        <v>257</v>
      </c>
      <c r="G129" s="12" t="s">
        <v>231</v>
      </c>
      <c r="H129" s="12" t="str" cm="1">
        <f t="array" ref="H12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0" spans="1:8" x14ac:dyDescent="0.3">
      <c r="A130" s="2" t="s">
        <v>314</v>
      </c>
      <c r="B130" s="2">
        <v>9</v>
      </c>
      <c r="C130" s="2" t="s">
        <v>10</v>
      </c>
      <c r="D130" s="2" t="s">
        <v>412</v>
      </c>
      <c r="E130" s="2" t="s">
        <v>430</v>
      </c>
      <c r="F130" s="2" t="s">
        <v>257</v>
      </c>
      <c r="G130" s="12" t="s">
        <v>231</v>
      </c>
      <c r="H130" s="12" t="str" cm="1">
        <f t="array" ref="H13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1" spans="1:8" x14ac:dyDescent="0.3">
      <c r="A131" s="2" t="s">
        <v>314</v>
      </c>
      <c r="B131" s="2">
        <v>10</v>
      </c>
      <c r="C131" s="2" t="s">
        <v>11</v>
      </c>
      <c r="D131" s="2" t="s">
        <v>412</v>
      </c>
      <c r="E131" s="2" t="s">
        <v>430</v>
      </c>
      <c r="F131" s="2" t="s">
        <v>257</v>
      </c>
      <c r="G131" s="12" t="s">
        <v>231</v>
      </c>
      <c r="H131" s="12" t="str" cm="1">
        <f t="array" ref="H13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2" spans="1:8" x14ac:dyDescent="0.3">
      <c r="A132" s="2" t="s">
        <v>314</v>
      </c>
      <c r="B132" s="2">
        <v>11</v>
      </c>
      <c r="C132" s="2" t="s">
        <v>12</v>
      </c>
      <c r="D132" s="2" t="s">
        <v>412</v>
      </c>
      <c r="E132" s="2" t="s">
        <v>430</v>
      </c>
      <c r="F132" s="2" t="s">
        <v>257</v>
      </c>
      <c r="G132" s="12" t="s">
        <v>231</v>
      </c>
      <c r="H132" s="12" t="str" cm="1">
        <f t="array" ref="H13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3" spans="1:8" x14ac:dyDescent="0.3">
      <c r="A133" s="2" t="s">
        <v>314</v>
      </c>
      <c r="B133" s="2">
        <v>12</v>
      </c>
      <c r="C133" s="2" t="s">
        <v>13</v>
      </c>
      <c r="D133" s="2" t="s">
        <v>412</v>
      </c>
      <c r="E133" s="2" t="s">
        <v>430</v>
      </c>
      <c r="F133" s="2" t="s">
        <v>257</v>
      </c>
      <c r="G133" s="12" t="s">
        <v>231</v>
      </c>
      <c r="H133" s="12" t="str" cm="1">
        <f t="array" ref="H13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4" spans="1:8" x14ac:dyDescent="0.3">
      <c r="A134" s="2" t="s">
        <v>314</v>
      </c>
      <c r="B134" s="2">
        <v>13</v>
      </c>
      <c r="C134" s="2" t="s">
        <v>14</v>
      </c>
      <c r="D134" s="2" t="s">
        <v>412</v>
      </c>
      <c r="E134" s="2" t="s">
        <v>430</v>
      </c>
      <c r="F134" s="2" t="s">
        <v>257</v>
      </c>
      <c r="G134" s="12" t="s">
        <v>234</v>
      </c>
      <c r="H134" s="12" t="str" cm="1">
        <f t="array" ref="H134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5" spans="1:8" x14ac:dyDescent="0.3">
      <c r="A135" s="2" t="s">
        <v>314</v>
      </c>
      <c r="B135" s="2">
        <v>14</v>
      </c>
      <c r="C135" s="2" t="s">
        <v>15</v>
      </c>
      <c r="D135" s="2" t="s">
        <v>412</v>
      </c>
      <c r="E135" s="2" t="s">
        <v>430</v>
      </c>
      <c r="F135" s="2" t="s">
        <v>257</v>
      </c>
      <c r="G135" s="12" t="s">
        <v>234</v>
      </c>
      <c r="H135" s="12" t="str" cm="1">
        <f t="array" ref="H135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6" spans="1:8" x14ac:dyDescent="0.3">
      <c r="A136" s="2" t="s">
        <v>314</v>
      </c>
      <c r="B136" s="2">
        <v>15</v>
      </c>
      <c r="C136" s="2" t="s">
        <v>16</v>
      </c>
      <c r="D136" s="2" t="s">
        <v>412</v>
      </c>
      <c r="E136" s="2" t="s">
        <v>430</v>
      </c>
      <c r="F136" s="2" t="s">
        <v>257</v>
      </c>
      <c r="G136" s="12" t="s">
        <v>234</v>
      </c>
      <c r="H136" s="12" t="str" cm="1">
        <f t="array" ref="H136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7" spans="1:8" x14ac:dyDescent="0.3">
      <c r="A137" s="2" t="s">
        <v>314</v>
      </c>
      <c r="B137" s="2">
        <v>16</v>
      </c>
      <c r="C137" s="2" t="s">
        <v>18</v>
      </c>
      <c r="D137" s="2" t="s">
        <v>412</v>
      </c>
      <c r="E137" s="2" t="s">
        <v>430</v>
      </c>
      <c r="F137" s="2" t="s">
        <v>257</v>
      </c>
      <c r="G137" s="12" t="s">
        <v>234</v>
      </c>
      <c r="H137" s="12" t="str" cm="1">
        <f t="array" ref="H137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8" spans="1:8" x14ac:dyDescent="0.3">
      <c r="A138" s="2" t="s">
        <v>314</v>
      </c>
      <c r="B138" s="2">
        <v>17</v>
      </c>
      <c r="C138" s="2" t="s">
        <v>19</v>
      </c>
      <c r="D138" s="2" t="s">
        <v>412</v>
      </c>
      <c r="E138" s="2" t="s">
        <v>430</v>
      </c>
      <c r="F138" s="2" t="s">
        <v>257</v>
      </c>
      <c r="G138" s="12" t="s">
        <v>234</v>
      </c>
      <c r="H138" s="12" t="str" cm="1">
        <f t="array" ref="H138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9" spans="1:8" x14ac:dyDescent="0.3">
      <c r="A139" s="2" t="s">
        <v>314</v>
      </c>
      <c r="B139" s="2">
        <v>18</v>
      </c>
      <c r="C139" s="2" t="s">
        <v>20</v>
      </c>
      <c r="D139" s="2" t="s">
        <v>412</v>
      </c>
      <c r="E139" s="2" t="s">
        <v>430</v>
      </c>
      <c r="F139" s="2" t="s">
        <v>257</v>
      </c>
      <c r="G139" s="12" t="s">
        <v>234</v>
      </c>
      <c r="H139" s="12" t="str" cm="1">
        <f t="array" ref="H139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0" spans="1:8" x14ac:dyDescent="0.3">
      <c r="A140" s="2" t="s">
        <v>314</v>
      </c>
      <c r="B140" s="2">
        <v>19</v>
      </c>
      <c r="C140" s="2" t="s">
        <v>21</v>
      </c>
      <c r="D140" s="2" t="s">
        <v>412</v>
      </c>
      <c r="E140" s="2" t="s">
        <v>430</v>
      </c>
      <c r="F140" s="2" t="s">
        <v>257</v>
      </c>
      <c r="G140" s="12" t="s">
        <v>234</v>
      </c>
      <c r="H140" s="12" t="str" cm="1">
        <f t="array" ref="H140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1" spans="1:8" x14ac:dyDescent="0.3">
      <c r="A141" s="2" t="s">
        <v>314</v>
      </c>
      <c r="B141" s="2">
        <v>20</v>
      </c>
      <c r="C141" s="2" t="s">
        <v>22</v>
      </c>
      <c r="D141" s="2" t="s">
        <v>412</v>
      </c>
      <c r="E141" s="2" t="s">
        <v>430</v>
      </c>
      <c r="F141" s="2" t="s">
        <v>257</v>
      </c>
      <c r="G141" s="12" t="s">
        <v>234</v>
      </c>
      <c r="H141" s="12" t="str" cm="1">
        <f t="array" ref="H141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2" spans="1:8" x14ac:dyDescent="0.3">
      <c r="A142" s="2" t="s">
        <v>314</v>
      </c>
      <c r="B142" s="2">
        <v>21</v>
      </c>
      <c r="C142" s="2" t="s">
        <v>23</v>
      </c>
      <c r="D142" s="2" t="s">
        <v>412</v>
      </c>
      <c r="E142" s="2" t="s">
        <v>430</v>
      </c>
      <c r="F142" s="2" t="s">
        <v>257</v>
      </c>
      <c r="G142" s="12" t="s">
        <v>234</v>
      </c>
      <c r="H142" s="12" t="str" cm="1">
        <f t="array" ref="H142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3" spans="1:8" x14ac:dyDescent="0.3">
      <c r="A143" s="2" t="s">
        <v>314</v>
      </c>
      <c r="B143" s="2">
        <v>22</v>
      </c>
      <c r="C143" s="2" t="s">
        <v>24</v>
      </c>
      <c r="D143" s="2" t="s">
        <v>412</v>
      </c>
      <c r="E143" s="2" t="s">
        <v>430</v>
      </c>
      <c r="F143" s="2" t="s">
        <v>257</v>
      </c>
      <c r="G143" s="3" t="s">
        <v>236</v>
      </c>
      <c r="H143" s="12" t="str" cm="1">
        <f t="array" ref="H143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4" spans="1:8" x14ac:dyDescent="0.3">
      <c r="A144" s="2" t="s">
        <v>314</v>
      </c>
      <c r="B144" s="2">
        <v>23</v>
      </c>
      <c r="C144" s="2" t="s">
        <v>25</v>
      </c>
      <c r="D144" s="2" t="s">
        <v>412</v>
      </c>
      <c r="E144" s="2" t="s">
        <v>430</v>
      </c>
      <c r="F144" s="2" t="s">
        <v>257</v>
      </c>
      <c r="G144" s="3" t="s">
        <v>236</v>
      </c>
      <c r="H144" s="12" t="str" cm="1">
        <f t="array" ref="H144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5" spans="1:8" x14ac:dyDescent="0.3">
      <c r="A145" s="2" t="s">
        <v>314</v>
      </c>
      <c r="B145" s="2">
        <v>24</v>
      </c>
      <c r="C145" s="2" t="s">
        <v>26</v>
      </c>
      <c r="D145" s="2" t="s">
        <v>412</v>
      </c>
      <c r="E145" s="2" t="s">
        <v>430</v>
      </c>
      <c r="F145" s="2" t="s">
        <v>257</v>
      </c>
      <c r="G145" s="3" t="s">
        <v>236</v>
      </c>
      <c r="H145" s="12" t="str" cm="1">
        <f t="array" ref="H145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6" spans="1:8" x14ac:dyDescent="0.3">
      <c r="A146" s="2" t="s">
        <v>314</v>
      </c>
      <c r="B146" s="2">
        <v>25</v>
      </c>
      <c r="C146" s="2" t="s">
        <v>27</v>
      </c>
      <c r="D146" s="2" t="s">
        <v>412</v>
      </c>
      <c r="E146" s="2" t="s">
        <v>430</v>
      </c>
      <c r="F146" s="2" t="s">
        <v>257</v>
      </c>
      <c r="G146" s="3" t="s">
        <v>236</v>
      </c>
      <c r="H146" s="12" t="str" cm="1">
        <f t="array" ref="H146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7" spans="1:8" x14ac:dyDescent="0.3">
      <c r="A147" s="2" t="s">
        <v>314</v>
      </c>
      <c r="B147" s="2">
        <v>26</v>
      </c>
      <c r="C147" s="2" t="s">
        <v>28</v>
      </c>
      <c r="D147" s="2" t="s">
        <v>412</v>
      </c>
      <c r="E147" s="2" t="s">
        <v>430</v>
      </c>
      <c r="F147" s="2" t="s">
        <v>257</v>
      </c>
      <c r="G147" s="3" t="s">
        <v>236</v>
      </c>
      <c r="H147" s="12" t="str" cm="1">
        <f t="array" ref="H147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8" spans="1:8" x14ac:dyDescent="0.3">
      <c r="A148" s="2" t="s">
        <v>314</v>
      </c>
      <c r="B148" s="2">
        <v>27</v>
      </c>
      <c r="C148" s="2" t="s">
        <v>29</v>
      </c>
      <c r="D148" s="2" t="s">
        <v>412</v>
      </c>
      <c r="E148" s="2" t="s">
        <v>430</v>
      </c>
      <c r="F148" s="2" t="s">
        <v>257</v>
      </c>
      <c r="G148" s="3" t="s">
        <v>236</v>
      </c>
      <c r="H148" s="12" t="str" cm="1">
        <f t="array" ref="H148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9" spans="1:8" x14ac:dyDescent="0.3">
      <c r="A149" s="2" t="s">
        <v>314</v>
      </c>
      <c r="B149" s="2">
        <v>28</v>
      </c>
      <c r="C149" s="2" t="s">
        <v>30</v>
      </c>
      <c r="D149" s="2" t="s">
        <v>412</v>
      </c>
      <c r="E149" s="2" t="s">
        <v>430</v>
      </c>
      <c r="F149" s="2" t="s">
        <v>257</v>
      </c>
      <c r="G149" s="3" t="s">
        <v>236</v>
      </c>
      <c r="H149" s="12" t="str" cm="1">
        <f t="array" ref="H149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50" spans="1:8" x14ac:dyDescent="0.3">
      <c r="A150" s="2" t="s">
        <v>314</v>
      </c>
      <c r="B150" s="2">
        <v>29</v>
      </c>
      <c r="C150" s="2" t="s">
        <v>31</v>
      </c>
      <c r="D150" s="2" t="s">
        <v>412</v>
      </c>
      <c r="E150" s="2" t="s">
        <v>430</v>
      </c>
      <c r="F150" s="2" t="s">
        <v>257</v>
      </c>
      <c r="G150" s="3" t="s">
        <v>238</v>
      </c>
      <c r="H150" s="12" t="str" cm="1">
        <f t="array" ref="H150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1" spans="1:8" x14ac:dyDescent="0.3">
      <c r="A151" s="2" t="s">
        <v>314</v>
      </c>
      <c r="B151" s="2">
        <v>30</v>
      </c>
      <c r="C151" s="2" t="s">
        <v>32</v>
      </c>
      <c r="D151" s="2" t="s">
        <v>412</v>
      </c>
      <c r="E151" s="2" t="s">
        <v>430</v>
      </c>
      <c r="F151" s="2" t="s">
        <v>257</v>
      </c>
      <c r="G151" s="3" t="s">
        <v>238</v>
      </c>
      <c r="H151" s="12" t="str" cm="1">
        <f t="array" ref="H151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2" spans="1:8" x14ac:dyDescent="0.3">
      <c r="A152" s="2" t="s">
        <v>314</v>
      </c>
      <c r="B152" s="2">
        <v>31</v>
      </c>
      <c r="C152" s="2" t="s">
        <v>33</v>
      </c>
      <c r="D152" s="2" t="s">
        <v>412</v>
      </c>
      <c r="E152" s="2" t="s">
        <v>430</v>
      </c>
      <c r="F152" s="2" t="s">
        <v>257</v>
      </c>
      <c r="G152" s="3" t="s">
        <v>238</v>
      </c>
      <c r="H152" s="12" t="str" cm="1">
        <f t="array" ref="H152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3" spans="1:8" x14ac:dyDescent="0.3">
      <c r="A153" s="2" t="s">
        <v>314</v>
      </c>
      <c r="B153" s="2">
        <v>32</v>
      </c>
      <c r="C153" s="2" t="s">
        <v>34</v>
      </c>
      <c r="D153" s="2" t="s">
        <v>412</v>
      </c>
      <c r="E153" s="2" t="s">
        <v>430</v>
      </c>
      <c r="F153" s="2" t="s">
        <v>257</v>
      </c>
      <c r="G153" s="3" t="s">
        <v>238</v>
      </c>
      <c r="H153" s="12" t="str" cm="1">
        <f t="array" ref="H153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4" spans="1:8" x14ac:dyDescent="0.3">
      <c r="A154" s="2" t="s">
        <v>314</v>
      </c>
      <c r="B154" s="2">
        <v>33</v>
      </c>
      <c r="C154" s="2" t="s">
        <v>35</v>
      </c>
      <c r="D154" s="2" t="s">
        <v>412</v>
      </c>
      <c r="E154" s="2" t="s">
        <v>430</v>
      </c>
      <c r="F154" s="2" t="s">
        <v>257</v>
      </c>
      <c r="G154" s="3" t="s">
        <v>238</v>
      </c>
      <c r="H154" s="12" t="str" cm="1">
        <f t="array" ref="H154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5" spans="1:8" x14ac:dyDescent="0.3">
      <c r="A155" s="2" t="s">
        <v>314</v>
      </c>
      <c r="B155" s="2">
        <v>34</v>
      </c>
      <c r="C155" s="2" t="s">
        <v>36</v>
      </c>
      <c r="D155" s="2" t="s">
        <v>412</v>
      </c>
      <c r="E155" s="2" t="s">
        <v>430</v>
      </c>
      <c r="F155" s="2" t="s">
        <v>257</v>
      </c>
      <c r="G155" s="3" t="s">
        <v>238</v>
      </c>
      <c r="H155" s="12" t="str" cm="1">
        <f t="array" ref="H155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6" spans="1:8" x14ac:dyDescent="0.3">
      <c r="A156" s="2" t="s">
        <v>314</v>
      </c>
      <c r="B156" s="2">
        <v>35</v>
      </c>
      <c r="C156" s="2" t="s">
        <v>37</v>
      </c>
      <c r="D156" s="2" t="s">
        <v>412</v>
      </c>
      <c r="E156" s="2" t="s">
        <v>430</v>
      </c>
      <c r="F156" s="2" t="s">
        <v>257</v>
      </c>
      <c r="G156" s="12" t="s">
        <v>233</v>
      </c>
      <c r="H156" s="12" t="str" cm="1">
        <f t="array" ref="H156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57" spans="1:8" x14ac:dyDescent="0.3">
      <c r="A157" s="2" t="s">
        <v>314</v>
      </c>
      <c r="B157" s="2">
        <v>36</v>
      </c>
      <c r="C157" s="2" t="s">
        <v>38</v>
      </c>
      <c r="D157" s="2" t="s">
        <v>412</v>
      </c>
      <c r="E157" s="2" t="s">
        <v>430</v>
      </c>
      <c r="F157" s="2" t="s">
        <v>257</v>
      </c>
      <c r="G157" s="12" t="s">
        <v>233</v>
      </c>
      <c r="H157" s="12" t="str" cm="1">
        <f t="array" ref="H157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58" spans="1:8" x14ac:dyDescent="0.3">
      <c r="A158" s="2" t="s">
        <v>314</v>
      </c>
      <c r="B158" s="2">
        <v>37</v>
      </c>
      <c r="C158" s="2" t="s">
        <v>39</v>
      </c>
      <c r="D158" s="2" t="s">
        <v>412</v>
      </c>
      <c r="E158" s="2" t="s">
        <v>430</v>
      </c>
      <c r="F158" s="2" t="s">
        <v>257</v>
      </c>
      <c r="G158" s="12" t="s">
        <v>233</v>
      </c>
      <c r="H158" s="12" t="str" cm="1">
        <f t="array" ref="H158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59" spans="1:8" x14ac:dyDescent="0.3">
      <c r="A159" s="2" t="s">
        <v>314</v>
      </c>
      <c r="B159" s="2">
        <v>38</v>
      </c>
      <c r="C159" s="2" t="s">
        <v>40</v>
      </c>
      <c r="D159" s="2" t="s">
        <v>412</v>
      </c>
      <c r="E159" s="2" t="s">
        <v>430</v>
      </c>
      <c r="F159" s="2" t="s">
        <v>257</v>
      </c>
      <c r="G159" s="12" t="s">
        <v>233</v>
      </c>
      <c r="H159" s="12" t="str" cm="1">
        <f t="array" ref="H159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0" spans="1:8" x14ac:dyDescent="0.3">
      <c r="A160" s="2" t="s">
        <v>314</v>
      </c>
      <c r="B160" s="2">
        <v>39</v>
      </c>
      <c r="C160" s="2" t="s">
        <v>41</v>
      </c>
      <c r="D160" s="2" t="s">
        <v>412</v>
      </c>
      <c r="E160" s="2" t="s">
        <v>430</v>
      </c>
      <c r="F160" s="2" t="s">
        <v>257</v>
      </c>
      <c r="G160" s="12" t="s">
        <v>233</v>
      </c>
      <c r="H160" s="12" t="str" cm="1">
        <f t="array" ref="H160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1" spans="1:8" x14ac:dyDescent="0.3">
      <c r="A161" s="2" t="s">
        <v>314</v>
      </c>
      <c r="B161" s="2">
        <v>40</v>
      </c>
      <c r="C161" s="2" t="s">
        <v>42</v>
      </c>
      <c r="D161" s="2" t="s">
        <v>412</v>
      </c>
      <c r="E161" s="2" t="s">
        <v>430</v>
      </c>
      <c r="F161" s="2" t="s">
        <v>257</v>
      </c>
      <c r="G161" s="12" t="s">
        <v>233</v>
      </c>
      <c r="H161" s="12" t="str" cm="1">
        <f t="array" ref="H161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2" spans="1:8" x14ac:dyDescent="0.3">
      <c r="A162" s="2" t="s">
        <v>314</v>
      </c>
      <c r="B162" s="2">
        <v>41</v>
      </c>
      <c r="C162" s="2" t="s">
        <v>43</v>
      </c>
      <c r="D162" s="2" t="s">
        <v>412</v>
      </c>
      <c r="E162" s="2" t="s">
        <v>430</v>
      </c>
      <c r="F162" s="2" t="s">
        <v>257</v>
      </c>
      <c r="G162" s="12" t="s">
        <v>233</v>
      </c>
      <c r="H162" s="12" t="str" cm="1">
        <f t="array" ref="H162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3" spans="1:8" x14ac:dyDescent="0.3">
      <c r="A163" s="2" t="s">
        <v>314</v>
      </c>
      <c r="B163" s="2">
        <v>42</v>
      </c>
      <c r="C163" s="2" t="s">
        <v>44</v>
      </c>
      <c r="D163" s="2" t="s">
        <v>412</v>
      </c>
      <c r="E163" s="2" t="s">
        <v>430</v>
      </c>
      <c r="F163" s="2" t="s">
        <v>257</v>
      </c>
      <c r="G163" s="12" t="s">
        <v>233</v>
      </c>
      <c r="H163" s="12" t="str" cm="1">
        <f t="array" ref="H163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4" spans="1:8" x14ac:dyDescent="0.3">
      <c r="A164" s="2" t="s">
        <v>314</v>
      </c>
      <c r="B164" s="2">
        <v>43</v>
      </c>
      <c r="C164" s="2" t="s">
        <v>45</v>
      </c>
      <c r="D164" s="2" t="s">
        <v>412</v>
      </c>
      <c r="E164" s="2" t="s">
        <v>430</v>
      </c>
      <c r="F164" s="2" t="s">
        <v>257</v>
      </c>
      <c r="G164" s="12" t="s">
        <v>233</v>
      </c>
      <c r="H164" s="12" t="str" cm="1">
        <f t="array" ref="H164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5" spans="1:8" x14ac:dyDescent="0.3">
      <c r="A165" s="2" t="s">
        <v>314</v>
      </c>
      <c r="B165" s="2">
        <v>44</v>
      </c>
      <c r="C165" s="2" t="s">
        <v>46</v>
      </c>
      <c r="D165" s="2" t="s">
        <v>412</v>
      </c>
      <c r="E165" s="2" t="s">
        <v>430</v>
      </c>
      <c r="F165" s="2" t="s">
        <v>257</v>
      </c>
      <c r="G165" s="12" t="s">
        <v>233</v>
      </c>
      <c r="H165" s="12" t="str" cm="1">
        <f t="array" ref="H165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6" spans="1:8" x14ac:dyDescent="0.3">
      <c r="A166" s="2" t="s">
        <v>314</v>
      </c>
      <c r="B166" s="2">
        <v>45</v>
      </c>
      <c r="C166" s="2" t="s">
        <v>47</v>
      </c>
      <c r="D166" s="2" t="s">
        <v>412</v>
      </c>
      <c r="E166" s="2" t="s">
        <v>430</v>
      </c>
      <c r="F166" s="2" t="s">
        <v>257</v>
      </c>
      <c r="G166" s="12" t="s">
        <v>232</v>
      </c>
      <c r="H166" s="12" t="str" cm="1">
        <f t="array" ref="H16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67" spans="1:8" x14ac:dyDescent="0.3">
      <c r="A167" s="2" t="s">
        <v>314</v>
      </c>
      <c r="B167" s="2">
        <v>46</v>
      </c>
      <c r="C167" s="2" t="s">
        <v>48</v>
      </c>
      <c r="D167" s="2" t="s">
        <v>412</v>
      </c>
      <c r="E167" s="2" t="s">
        <v>430</v>
      </c>
      <c r="F167" s="2" t="s">
        <v>257</v>
      </c>
      <c r="G167" s="12" t="s">
        <v>232</v>
      </c>
      <c r="H167" s="12" t="str" cm="1">
        <f t="array" ref="H16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68" spans="1:8" x14ac:dyDescent="0.3">
      <c r="A168" s="2" t="s">
        <v>314</v>
      </c>
      <c r="B168" s="2">
        <v>47</v>
      </c>
      <c r="C168" s="2" t="s">
        <v>49</v>
      </c>
      <c r="D168" s="2" t="s">
        <v>412</v>
      </c>
      <c r="E168" s="2" t="s">
        <v>430</v>
      </c>
      <c r="F168" s="2" t="s">
        <v>257</v>
      </c>
      <c r="G168" s="12" t="s">
        <v>232</v>
      </c>
      <c r="H168" s="12" t="str" cm="1">
        <f t="array" ref="H16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69" spans="1:8" x14ac:dyDescent="0.3">
      <c r="A169" s="2" t="s">
        <v>314</v>
      </c>
      <c r="B169" s="2">
        <v>48</v>
      </c>
      <c r="C169" s="2" t="s">
        <v>50</v>
      </c>
      <c r="D169" s="2" t="s">
        <v>412</v>
      </c>
      <c r="E169" s="2" t="s">
        <v>430</v>
      </c>
      <c r="F169" s="2" t="s">
        <v>257</v>
      </c>
      <c r="G169" s="12" t="s">
        <v>232</v>
      </c>
      <c r="H169" s="12" t="str" cm="1">
        <f t="array" ref="H169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0" spans="1:8" x14ac:dyDescent="0.3">
      <c r="A170" s="2" t="s">
        <v>314</v>
      </c>
      <c r="B170" s="2">
        <v>49</v>
      </c>
      <c r="C170" s="2" t="s">
        <v>51</v>
      </c>
      <c r="D170" s="2" t="s">
        <v>412</v>
      </c>
      <c r="E170" s="2" t="s">
        <v>430</v>
      </c>
      <c r="F170" s="2" t="s">
        <v>257</v>
      </c>
      <c r="G170" s="12" t="s">
        <v>232</v>
      </c>
      <c r="H170" s="12" t="str" cm="1">
        <f t="array" ref="H170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1" spans="1:8" x14ac:dyDescent="0.3">
      <c r="A171" s="2" t="s">
        <v>314</v>
      </c>
      <c r="B171" s="2">
        <v>50</v>
      </c>
      <c r="C171" s="2" t="s">
        <v>52</v>
      </c>
      <c r="D171" s="2" t="s">
        <v>412</v>
      </c>
      <c r="E171" s="2" t="s">
        <v>430</v>
      </c>
      <c r="F171" s="2" t="s">
        <v>257</v>
      </c>
      <c r="G171" s="12" t="s">
        <v>232</v>
      </c>
      <c r="H171" s="12" t="str" cm="1">
        <f t="array" ref="H171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2" spans="1:8" x14ac:dyDescent="0.3">
      <c r="A172" s="2" t="s">
        <v>314</v>
      </c>
      <c r="B172" s="2">
        <v>51</v>
      </c>
      <c r="C172" s="2" t="s">
        <v>53</v>
      </c>
      <c r="D172" s="2" t="s">
        <v>412</v>
      </c>
      <c r="E172" s="2" t="s">
        <v>430</v>
      </c>
      <c r="F172" s="2" t="s">
        <v>257</v>
      </c>
      <c r="G172" s="12" t="s">
        <v>232</v>
      </c>
      <c r="H172" s="12" t="str" cm="1">
        <f t="array" ref="H172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3" spans="1:8" x14ac:dyDescent="0.3">
      <c r="A173" s="2" t="s">
        <v>314</v>
      </c>
      <c r="B173" s="2">
        <v>52</v>
      </c>
      <c r="C173" s="2" t="s">
        <v>54</v>
      </c>
      <c r="D173" s="2" t="s">
        <v>412</v>
      </c>
      <c r="E173" s="2" t="s">
        <v>430</v>
      </c>
      <c r="F173" s="2" t="s">
        <v>257</v>
      </c>
      <c r="G173" s="12" t="s">
        <v>232</v>
      </c>
      <c r="H173" s="12" t="str" cm="1">
        <f t="array" ref="H173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4" spans="1:8" x14ac:dyDescent="0.3">
      <c r="A174" s="2" t="s">
        <v>314</v>
      </c>
      <c r="B174" s="2">
        <v>53</v>
      </c>
      <c r="C174" s="2" t="s">
        <v>55</v>
      </c>
      <c r="D174" s="2" t="s">
        <v>412</v>
      </c>
      <c r="E174" s="2" t="s">
        <v>430</v>
      </c>
      <c r="F174" s="2" t="s">
        <v>257</v>
      </c>
      <c r="G174" s="12" t="s">
        <v>232</v>
      </c>
      <c r="H174" s="12" t="str" cm="1">
        <f t="array" ref="H174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5" spans="1:8" x14ac:dyDescent="0.3">
      <c r="A175" s="2" t="s">
        <v>314</v>
      </c>
      <c r="B175" s="2">
        <v>54</v>
      </c>
      <c r="C175" s="2" t="s">
        <v>56</v>
      </c>
      <c r="D175" s="2" t="s">
        <v>412</v>
      </c>
      <c r="E175" s="2" t="s">
        <v>430</v>
      </c>
      <c r="F175" s="2" t="s">
        <v>257</v>
      </c>
      <c r="G175" s="12" t="s">
        <v>232</v>
      </c>
      <c r="H175" s="12" t="str" cm="1">
        <f t="array" ref="H175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6" spans="1:8" x14ac:dyDescent="0.3">
      <c r="A176" s="2" t="s">
        <v>314</v>
      </c>
      <c r="B176" s="2">
        <v>55</v>
      </c>
      <c r="C176" s="2" t="s">
        <v>57</v>
      </c>
      <c r="D176" s="2" t="s">
        <v>412</v>
      </c>
      <c r="E176" s="2" t="s">
        <v>430</v>
      </c>
      <c r="F176" s="2" t="s">
        <v>257</v>
      </c>
      <c r="G176" s="12" t="s">
        <v>232</v>
      </c>
      <c r="H176" s="12" t="str" cm="1">
        <f t="array" ref="H17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7" spans="1:8" x14ac:dyDescent="0.3">
      <c r="A177" s="2" t="s">
        <v>314</v>
      </c>
      <c r="B177" s="2">
        <v>56</v>
      </c>
      <c r="C177" s="2" t="s">
        <v>58</v>
      </c>
      <c r="D177" s="2" t="s">
        <v>412</v>
      </c>
      <c r="E177" s="2" t="s">
        <v>430</v>
      </c>
      <c r="F177" s="2" t="s">
        <v>257</v>
      </c>
      <c r="G177" s="12" t="s">
        <v>232</v>
      </c>
      <c r="H177" s="12" t="str" cm="1">
        <f t="array" ref="H17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8" spans="1:8" x14ac:dyDescent="0.3">
      <c r="A178" s="2" t="s">
        <v>314</v>
      </c>
      <c r="B178" s="2">
        <v>57</v>
      </c>
      <c r="C178" s="2" t="s">
        <v>59</v>
      </c>
      <c r="D178" s="2" t="s">
        <v>412</v>
      </c>
      <c r="E178" s="2" t="s">
        <v>430</v>
      </c>
      <c r="F178" s="2" t="s">
        <v>257</v>
      </c>
      <c r="G178" s="12" t="s">
        <v>232</v>
      </c>
      <c r="H178" s="12" t="str" cm="1">
        <f t="array" ref="H17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9" spans="1:8" x14ac:dyDescent="0.3">
      <c r="A179" s="2" t="s">
        <v>314</v>
      </c>
      <c r="B179" s="2">
        <v>58</v>
      </c>
      <c r="C179" s="2" t="s">
        <v>60</v>
      </c>
      <c r="D179" s="2" t="s">
        <v>412</v>
      </c>
      <c r="E179" s="2" t="s">
        <v>430</v>
      </c>
      <c r="F179" s="2" t="s">
        <v>257</v>
      </c>
      <c r="G179" s="12" t="s">
        <v>232</v>
      </c>
      <c r="H179" s="12" t="str" cm="1">
        <f t="array" ref="H179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0" spans="1:8" x14ac:dyDescent="0.3">
      <c r="A180" s="2" t="s">
        <v>314</v>
      </c>
      <c r="B180" s="2">
        <v>59</v>
      </c>
      <c r="C180" s="2" t="s">
        <v>61</v>
      </c>
      <c r="D180" s="2" t="s">
        <v>412</v>
      </c>
      <c r="E180" s="2" t="s">
        <v>430</v>
      </c>
      <c r="F180" s="2" t="s">
        <v>257</v>
      </c>
      <c r="G180" s="12" t="s">
        <v>232</v>
      </c>
      <c r="H180" s="12" t="str" cm="1">
        <f t="array" ref="H180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1" spans="1:8" x14ac:dyDescent="0.3">
      <c r="A181" s="2" t="s">
        <v>314</v>
      </c>
      <c r="B181" s="2">
        <v>60</v>
      </c>
      <c r="C181" s="2" t="s">
        <v>62</v>
      </c>
      <c r="D181" s="2" t="s">
        <v>412</v>
      </c>
      <c r="E181" s="2" t="s">
        <v>430</v>
      </c>
      <c r="F181" s="2" t="s">
        <v>257</v>
      </c>
      <c r="G181" s="12" t="s">
        <v>232</v>
      </c>
      <c r="H181" s="12" t="str" cm="1">
        <f t="array" ref="H181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2" spans="1:8" x14ac:dyDescent="0.3">
      <c r="A182" s="2" t="s">
        <v>314</v>
      </c>
      <c r="B182" s="2">
        <v>61</v>
      </c>
      <c r="C182" s="2" t="s">
        <v>63</v>
      </c>
      <c r="D182" s="2" t="s">
        <v>412</v>
      </c>
      <c r="E182" s="2" t="s">
        <v>430</v>
      </c>
      <c r="F182" s="2" t="s">
        <v>257</v>
      </c>
      <c r="G182" s="12" t="s">
        <v>232</v>
      </c>
      <c r="H182" s="12" t="str" cm="1">
        <f t="array" ref="H182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3" spans="1:8" x14ac:dyDescent="0.3">
      <c r="A183" s="2" t="s">
        <v>314</v>
      </c>
      <c r="B183" s="2">
        <v>62</v>
      </c>
      <c r="C183" s="2" t="s">
        <v>64</v>
      </c>
      <c r="D183" s="2" t="s">
        <v>412</v>
      </c>
      <c r="E183" s="2" t="s">
        <v>430</v>
      </c>
      <c r="F183" s="2" t="s">
        <v>257</v>
      </c>
      <c r="G183" s="12" t="s">
        <v>232</v>
      </c>
      <c r="H183" s="12" t="str" cm="1">
        <f t="array" ref="H183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4" spans="1:8" x14ac:dyDescent="0.3">
      <c r="A184" s="2" t="s">
        <v>314</v>
      </c>
      <c r="B184" s="2">
        <v>63</v>
      </c>
      <c r="C184" s="2" t="s">
        <v>65</v>
      </c>
      <c r="D184" s="2" t="s">
        <v>412</v>
      </c>
      <c r="E184" s="2" t="s">
        <v>430</v>
      </c>
      <c r="F184" s="2" t="s">
        <v>257</v>
      </c>
      <c r="G184" s="12" t="s">
        <v>232</v>
      </c>
      <c r="H184" s="12" t="str" cm="1">
        <f t="array" ref="H184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5" spans="1:8" x14ac:dyDescent="0.3">
      <c r="A185" s="2" t="s">
        <v>314</v>
      </c>
      <c r="B185" s="2">
        <v>64</v>
      </c>
      <c r="C185" s="2" t="s">
        <v>66</v>
      </c>
      <c r="D185" s="2" t="s">
        <v>412</v>
      </c>
      <c r="E185" s="2" t="s">
        <v>430</v>
      </c>
      <c r="F185" s="2" t="s">
        <v>257</v>
      </c>
      <c r="G185" s="12" t="s">
        <v>232</v>
      </c>
      <c r="H185" s="12" t="str" cm="1">
        <f t="array" ref="H185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6" spans="1:8" x14ac:dyDescent="0.3">
      <c r="A186" s="2" t="s">
        <v>314</v>
      </c>
      <c r="B186" s="2">
        <v>65</v>
      </c>
      <c r="C186" s="2" t="s">
        <v>67</v>
      </c>
      <c r="D186" s="2" t="s">
        <v>412</v>
      </c>
      <c r="E186" s="2" t="s">
        <v>430</v>
      </c>
      <c r="F186" s="2" t="s">
        <v>257</v>
      </c>
      <c r="G186" s="12" t="s">
        <v>232</v>
      </c>
      <c r="H186" s="12" t="str" cm="1">
        <f t="array" ref="H18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7" spans="1:8" x14ac:dyDescent="0.3">
      <c r="A187" s="2" t="s">
        <v>314</v>
      </c>
      <c r="B187" s="2">
        <v>66</v>
      </c>
      <c r="C187" s="2" t="s">
        <v>68</v>
      </c>
      <c r="D187" s="2" t="s">
        <v>412</v>
      </c>
      <c r="E187" s="2" t="s">
        <v>430</v>
      </c>
      <c r="F187" s="2" t="s">
        <v>257</v>
      </c>
      <c r="G187" s="12" t="s">
        <v>232</v>
      </c>
      <c r="H187" s="12" t="str" cm="1">
        <f t="array" ref="H18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8" spans="1:8" x14ac:dyDescent="0.3">
      <c r="A188" s="2" t="s">
        <v>314</v>
      </c>
      <c r="B188" s="2">
        <v>67</v>
      </c>
      <c r="C188" s="2" t="s">
        <v>69</v>
      </c>
      <c r="D188" s="2" t="s">
        <v>412</v>
      </c>
      <c r="E188" s="2" t="s">
        <v>430</v>
      </c>
      <c r="F188" s="2" t="s">
        <v>257</v>
      </c>
      <c r="G188" s="12" t="s">
        <v>232</v>
      </c>
      <c r="H188" s="12" t="str" cm="1">
        <f t="array" ref="H18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9" spans="1:8" x14ac:dyDescent="0.3">
      <c r="A189" s="2" t="s">
        <v>314</v>
      </c>
      <c r="B189" s="2">
        <v>68</v>
      </c>
      <c r="C189" s="2" t="s">
        <v>70</v>
      </c>
      <c r="D189" s="2" t="s">
        <v>412</v>
      </c>
      <c r="E189" s="2" t="s">
        <v>430</v>
      </c>
      <c r="F189" s="2" t="s">
        <v>257</v>
      </c>
      <c r="G189" s="12" t="s">
        <v>231</v>
      </c>
      <c r="H189" s="12" t="str" cm="1">
        <f t="array" ref="H18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0" spans="1:8" x14ac:dyDescent="0.3">
      <c r="A190" s="2" t="s">
        <v>314</v>
      </c>
      <c r="B190" s="2">
        <v>69</v>
      </c>
      <c r="C190" s="2" t="s">
        <v>71</v>
      </c>
      <c r="D190" s="2" t="s">
        <v>412</v>
      </c>
      <c r="E190" s="2" t="s">
        <v>430</v>
      </c>
      <c r="F190" s="2" t="s">
        <v>257</v>
      </c>
      <c r="G190" s="12" t="s">
        <v>231</v>
      </c>
      <c r="H190" s="12" t="str" cm="1">
        <f t="array" ref="H19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1" spans="1:8" x14ac:dyDescent="0.3">
      <c r="A191" s="2" t="s">
        <v>314</v>
      </c>
      <c r="B191" s="2">
        <v>70</v>
      </c>
      <c r="C191" s="2" t="s">
        <v>72</v>
      </c>
      <c r="D191" s="2" t="s">
        <v>412</v>
      </c>
      <c r="E191" s="2" t="s">
        <v>430</v>
      </c>
      <c r="F191" s="2" t="s">
        <v>257</v>
      </c>
      <c r="G191" s="12" t="s">
        <v>231</v>
      </c>
      <c r="H191" s="12" t="str" cm="1">
        <f t="array" ref="H19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2" spans="1:8" x14ac:dyDescent="0.3">
      <c r="A192" s="2" t="s">
        <v>314</v>
      </c>
      <c r="B192" s="2">
        <v>71</v>
      </c>
      <c r="C192" s="2" t="s">
        <v>73</v>
      </c>
      <c r="D192" s="2" t="s">
        <v>412</v>
      </c>
      <c r="E192" s="2" t="s">
        <v>430</v>
      </c>
      <c r="F192" s="2" t="s">
        <v>257</v>
      </c>
      <c r="G192" s="12" t="s">
        <v>231</v>
      </c>
      <c r="H192" s="12" t="str" cm="1">
        <f t="array" ref="H19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3" spans="1:8" x14ac:dyDescent="0.3">
      <c r="A193" s="2" t="s">
        <v>314</v>
      </c>
      <c r="B193" s="2">
        <v>72</v>
      </c>
      <c r="C193" s="2" t="s">
        <v>74</v>
      </c>
      <c r="D193" s="2" t="s">
        <v>412</v>
      </c>
      <c r="E193" s="2" t="s">
        <v>430</v>
      </c>
      <c r="F193" s="2" t="s">
        <v>257</v>
      </c>
      <c r="G193" s="12" t="s">
        <v>204</v>
      </c>
      <c r="H193" s="12" t="str" cm="1">
        <f t="array" ref="H193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194" spans="1:8" x14ac:dyDescent="0.3">
      <c r="A194" s="2" t="s">
        <v>314</v>
      </c>
      <c r="B194" s="2">
        <v>73</v>
      </c>
      <c r="C194" s="2" t="s">
        <v>75</v>
      </c>
      <c r="D194" s="2" t="s">
        <v>412</v>
      </c>
      <c r="E194" s="2" t="s">
        <v>430</v>
      </c>
      <c r="F194" s="2" t="s">
        <v>257</v>
      </c>
      <c r="G194" s="12" t="s">
        <v>204</v>
      </c>
      <c r="H194" s="12" t="str" cm="1">
        <f t="array" ref="H194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195" spans="1:8" x14ac:dyDescent="0.3">
      <c r="A195" s="2" t="s">
        <v>314</v>
      </c>
      <c r="B195" s="2">
        <v>74</v>
      </c>
      <c r="C195" s="2" t="s">
        <v>76</v>
      </c>
      <c r="D195" s="2" t="s">
        <v>412</v>
      </c>
      <c r="E195" s="2" t="s">
        <v>430</v>
      </c>
      <c r="F195" s="2" t="s">
        <v>257</v>
      </c>
      <c r="G195" s="12" t="s">
        <v>288</v>
      </c>
      <c r="H195" s="12" t="str" cm="1">
        <f t="array" ref="H195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96" spans="1:8" x14ac:dyDescent="0.3">
      <c r="A196" s="2" t="s">
        <v>314</v>
      </c>
      <c r="B196" s="2">
        <v>75</v>
      </c>
      <c r="C196" s="2" t="s">
        <v>77</v>
      </c>
      <c r="D196" s="2" t="s">
        <v>412</v>
      </c>
      <c r="E196" s="2" t="s">
        <v>430</v>
      </c>
      <c r="F196" s="2" t="s">
        <v>257</v>
      </c>
      <c r="G196" s="12" t="s">
        <v>233</v>
      </c>
      <c r="H196" s="12" t="str" cm="1">
        <f t="array" ref="H196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97" spans="1:8" x14ac:dyDescent="0.3">
      <c r="A197" s="2" t="s">
        <v>314</v>
      </c>
      <c r="B197" s="2">
        <v>76</v>
      </c>
      <c r="C197" s="2" t="s">
        <v>78</v>
      </c>
      <c r="D197" s="2" t="s">
        <v>412</v>
      </c>
      <c r="E197" s="2" t="s">
        <v>430</v>
      </c>
      <c r="F197" s="2" t="s">
        <v>257</v>
      </c>
      <c r="G197" s="12" t="s">
        <v>232</v>
      </c>
      <c r="H197" s="12" t="str" cm="1">
        <f t="array" ref="H19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98" spans="1:8" x14ac:dyDescent="0.3">
      <c r="A198" s="2" t="s">
        <v>314</v>
      </c>
      <c r="B198" s="2">
        <v>77</v>
      </c>
      <c r="C198" s="2" t="s">
        <v>79</v>
      </c>
      <c r="D198" s="2" t="s">
        <v>412</v>
      </c>
      <c r="E198" s="2" t="s">
        <v>430</v>
      </c>
      <c r="F198" s="2" t="s">
        <v>257</v>
      </c>
      <c r="G198" s="12" t="s">
        <v>231</v>
      </c>
      <c r="H198" s="12" t="str" cm="1">
        <f t="array" ref="H19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9" spans="1:8" x14ac:dyDescent="0.3">
      <c r="A199" s="2" t="s">
        <v>314</v>
      </c>
      <c r="B199" s="2">
        <v>78</v>
      </c>
      <c r="C199" s="2" t="s">
        <v>80</v>
      </c>
      <c r="D199" s="2" t="s">
        <v>412</v>
      </c>
      <c r="E199" s="2" t="s">
        <v>430</v>
      </c>
      <c r="F199" s="2" t="s">
        <v>257</v>
      </c>
      <c r="G199" s="12"/>
      <c r="H199" s="12" t="str" cm="1">
        <f t="array" ref="H1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0" spans="1:8" x14ac:dyDescent="0.3">
      <c r="A200" s="2" t="s">
        <v>314</v>
      </c>
      <c r="B200" s="2">
        <v>79</v>
      </c>
      <c r="C200" s="2" t="s">
        <v>81</v>
      </c>
      <c r="D200" s="2" t="s">
        <v>412</v>
      </c>
      <c r="E200" s="2" t="s">
        <v>430</v>
      </c>
      <c r="F200" s="2" t="s">
        <v>257</v>
      </c>
      <c r="G200" s="12"/>
      <c r="H200" s="12" t="str" cm="1">
        <f t="array" ref="H2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1" spans="1:8" x14ac:dyDescent="0.3">
      <c r="A201" s="2" t="s">
        <v>314</v>
      </c>
      <c r="B201" s="2">
        <v>80</v>
      </c>
      <c r="C201" s="2" t="s">
        <v>82</v>
      </c>
      <c r="D201" s="2" t="s">
        <v>412</v>
      </c>
      <c r="E201" s="2" t="s">
        <v>430</v>
      </c>
      <c r="F201" s="2" t="s">
        <v>257</v>
      </c>
      <c r="G201" s="12"/>
      <c r="H201" s="12" t="str" cm="1">
        <f t="array" ref="H2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2" spans="1:8" x14ac:dyDescent="0.3">
      <c r="A202" s="2" t="s">
        <v>314</v>
      </c>
      <c r="B202" s="2">
        <v>81</v>
      </c>
      <c r="C202" s="2" t="s">
        <v>83</v>
      </c>
      <c r="D202" s="2" t="s">
        <v>412</v>
      </c>
      <c r="E202" s="2" t="s">
        <v>430</v>
      </c>
      <c r="F202" s="2" t="s">
        <v>257</v>
      </c>
      <c r="G202" s="12"/>
      <c r="H202" s="12" t="str" cm="1">
        <f t="array" ref="H2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3" spans="1:8" x14ac:dyDescent="0.3">
      <c r="A203" s="2" t="s">
        <v>314</v>
      </c>
      <c r="B203" s="2">
        <v>82</v>
      </c>
      <c r="C203" s="2" t="s">
        <v>84</v>
      </c>
      <c r="D203" s="2" t="s">
        <v>412</v>
      </c>
      <c r="E203" s="2" t="s">
        <v>430</v>
      </c>
      <c r="F203" s="2" t="s">
        <v>257</v>
      </c>
      <c r="G203" s="12"/>
      <c r="H203" s="12" t="str" cm="1">
        <f t="array" ref="H2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4" spans="1:8" x14ac:dyDescent="0.3">
      <c r="A204" s="2" t="s">
        <v>314</v>
      </c>
      <c r="B204" s="2">
        <v>83</v>
      </c>
      <c r="C204" s="2" t="s">
        <v>85</v>
      </c>
      <c r="D204" s="2" t="s">
        <v>412</v>
      </c>
      <c r="E204" s="2" t="s">
        <v>430</v>
      </c>
      <c r="F204" s="2" t="s">
        <v>257</v>
      </c>
      <c r="G204" s="12"/>
      <c r="H204" s="12" t="str" cm="1">
        <f t="array" ref="H2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5" spans="1:8" ht="28.8" x14ac:dyDescent="0.3">
      <c r="A205" s="2" t="s">
        <v>314</v>
      </c>
      <c r="B205" s="2">
        <v>84</v>
      </c>
      <c r="C205" s="2" t="s">
        <v>86</v>
      </c>
      <c r="D205" s="2" t="s">
        <v>412</v>
      </c>
      <c r="E205" s="2" t="s">
        <v>430</v>
      </c>
      <c r="F205" s="2" t="s">
        <v>257</v>
      </c>
      <c r="G205" s="12" t="s">
        <v>233</v>
      </c>
      <c r="H205" s="12" t="str" cm="1">
        <f t="array" ref="H205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206" spans="1:8" x14ac:dyDescent="0.3">
      <c r="A206" s="2" t="s">
        <v>314</v>
      </c>
      <c r="B206" s="2">
        <v>85</v>
      </c>
      <c r="C206" s="2" t="s">
        <v>87</v>
      </c>
      <c r="D206" s="2" t="s">
        <v>412</v>
      </c>
      <c r="E206" s="2" t="s">
        <v>430</v>
      </c>
      <c r="F206" s="2" t="s">
        <v>257</v>
      </c>
      <c r="G206" s="12" t="s">
        <v>240</v>
      </c>
      <c r="H206" s="12" t="str" cm="1">
        <f t="array" ref="H206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07" spans="1:8" x14ac:dyDescent="0.3">
      <c r="A207" s="2" t="s">
        <v>314</v>
      </c>
      <c r="B207" s="2">
        <v>86</v>
      </c>
      <c r="C207" s="2" t="s">
        <v>88</v>
      </c>
      <c r="D207" s="2" t="s">
        <v>412</v>
      </c>
      <c r="E207" s="2" t="s">
        <v>430</v>
      </c>
      <c r="F207" s="2" t="s">
        <v>257</v>
      </c>
      <c r="G207" s="12" t="s">
        <v>240</v>
      </c>
      <c r="H207" s="12" t="str" cm="1">
        <f t="array" ref="H207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08" spans="1:8" x14ac:dyDescent="0.3">
      <c r="A208" s="2" t="s">
        <v>314</v>
      </c>
      <c r="B208" s="2">
        <v>87</v>
      </c>
      <c r="C208" s="2" t="s">
        <v>89</v>
      </c>
      <c r="D208" s="2" t="s">
        <v>412</v>
      </c>
      <c r="E208" s="2" t="s">
        <v>430</v>
      </c>
      <c r="F208" s="2" t="s">
        <v>257</v>
      </c>
      <c r="G208" s="12" t="s">
        <v>240</v>
      </c>
      <c r="H208" s="12" t="str" cm="1">
        <f t="array" ref="H208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09" spans="1:8" x14ac:dyDescent="0.3">
      <c r="A209" s="2" t="s">
        <v>314</v>
      </c>
      <c r="B209" s="2">
        <v>88</v>
      </c>
      <c r="C209" s="2" t="s">
        <v>90</v>
      </c>
      <c r="D209" s="2" t="s">
        <v>412</v>
      </c>
      <c r="E209" s="2" t="s">
        <v>430</v>
      </c>
      <c r="F209" s="2" t="s">
        <v>257</v>
      </c>
      <c r="G209" s="12" t="s">
        <v>240</v>
      </c>
      <c r="H209" s="12" t="str" cm="1">
        <f t="array" ref="H209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0" spans="1:8" x14ac:dyDescent="0.3">
      <c r="A210" s="2" t="s">
        <v>314</v>
      </c>
      <c r="B210" s="2">
        <v>89</v>
      </c>
      <c r="C210" s="2" t="s">
        <v>91</v>
      </c>
      <c r="D210" s="2" t="s">
        <v>412</v>
      </c>
      <c r="E210" s="2" t="s">
        <v>430</v>
      </c>
      <c r="F210" s="2" t="s">
        <v>257</v>
      </c>
      <c r="G210" s="12" t="s">
        <v>240</v>
      </c>
      <c r="H210" s="12" t="str" cm="1">
        <f t="array" ref="H210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1" spans="1:8" x14ac:dyDescent="0.3">
      <c r="A211" s="2" t="s">
        <v>314</v>
      </c>
      <c r="B211" s="2">
        <v>90</v>
      </c>
      <c r="C211" s="2" t="s">
        <v>92</v>
      </c>
      <c r="D211" s="2" t="s">
        <v>412</v>
      </c>
      <c r="E211" s="2" t="s">
        <v>430</v>
      </c>
      <c r="F211" s="2" t="s">
        <v>257</v>
      </c>
      <c r="G211" s="12" t="s">
        <v>240</v>
      </c>
      <c r="H211" s="12" t="str" cm="1">
        <f t="array" ref="H211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2" spans="1:8" x14ac:dyDescent="0.3">
      <c r="A212" s="2" t="s">
        <v>314</v>
      </c>
      <c r="B212" s="2">
        <v>91</v>
      </c>
      <c r="C212" s="2" t="s">
        <v>93</v>
      </c>
      <c r="D212" s="2" t="s">
        <v>412</v>
      </c>
      <c r="E212" s="2" t="s">
        <v>430</v>
      </c>
      <c r="F212" s="2" t="s">
        <v>257</v>
      </c>
      <c r="G212" s="12" t="s">
        <v>240</v>
      </c>
      <c r="H212" s="12" t="str" cm="1">
        <f t="array" ref="H212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3" spans="1:8" x14ac:dyDescent="0.3">
      <c r="A213" s="2" t="s">
        <v>314</v>
      </c>
      <c r="B213" s="2">
        <v>92</v>
      </c>
      <c r="C213" s="2" t="s">
        <v>94</v>
      </c>
      <c r="D213" s="2" t="s">
        <v>412</v>
      </c>
      <c r="E213" s="2" t="s">
        <v>430</v>
      </c>
      <c r="F213" s="2" t="s">
        <v>257</v>
      </c>
      <c r="G213" s="12" t="s">
        <v>195</v>
      </c>
      <c r="H213" s="12" t="str" cm="1">
        <f t="array" ref="H21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4" spans="1:8" x14ac:dyDescent="0.3">
      <c r="A214" s="2" t="s">
        <v>314</v>
      </c>
      <c r="B214" s="2">
        <v>93</v>
      </c>
      <c r="C214" s="2" t="s">
        <v>95</v>
      </c>
      <c r="D214" s="2" t="s">
        <v>412</v>
      </c>
      <c r="E214" s="2" t="s">
        <v>430</v>
      </c>
      <c r="F214" s="2" t="s">
        <v>257</v>
      </c>
      <c r="G214" s="12" t="s">
        <v>195</v>
      </c>
      <c r="H214" s="12" t="str" cm="1">
        <f t="array" ref="H21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5" spans="1:8" x14ac:dyDescent="0.3">
      <c r="A215" s="2" t="s">
        <v>314</v>
      </c>
      <c r="B215" s="2">
        <v>94</v>
      </c>
      <c r="C215" s="2" t="s">
        <v>96</v>
      </c>
      <c r="D215" s="2" t="s">
        <v>412</v>
      </c>
      <c r="E215" s="2" t="s">
        <v>430</v>
      </c>
      <c r="F215" s="2" t="s">
        <v>257</v>
      </c>
      <c r="G215" s="12" t="s">
        <v>195</v>
      </c>
      <c r="H215" s="12" t="str" cm="1">
        <f t="array" ref="H21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6" spans="1:8" x14ac:dyDescent="0.3">
      <c r="A216" s="2" t="s">
        <v>314</v>
      </c>
      <c r="B216" s="2">
        <v>95</v>
      </c>
      <c r="C216" s="2" t="s">
        <v>97</v>
      </c>
      <c r="D216" s="2" t="s">
        <v>412</v>
      </c>
      <c r="E216" s="2" t="s">
        <v>430</v>
      </c>
      <c r="F216" s="2" t="s">
        <v>257</v>
      </c>
      <c r="G216" s="12" t="s">
        <v>195</v>
      </c>
      <c r="H216" s="12" t="str" cm="1">
        <f t="array" ref="H216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7" spans="1:8" x14ac:dyDescent="0.3">
      <c r="A217" s="2" t="s">
        <v>314</v>
      </c>
      <c r="B217" s="2">
        <v>96</v>
      </c>
      <c r="C217" s="2" t="s">
        <v>98</v>
      </c>
      <c r="D217" s="2" t="s">
        <v>412</v>
      </c>
      <c r="E217" s="2" t="s">
        <v>430</v>
      </c>
      <c r="F217" s="2" t="s">
        <v>257</v>
      </c>
      <c r="G217" s="12" t="s">
        <v>195</v>
      </c>
      <c r="H217" s="12" t="str" cm="1">
        <f t="array" ref="H217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8" spans="1:8" x14ac:dyDescent="0.3">
      <c r="A218" s="2" t="s">
        <v>314</v>
      </c>
      <c r="B218" s="2">
        <v>97</v>
      </c>
      <c r="C218" s="2" t="s">
        <v>99</v>
      </c>
      <c r="D218" s="2" t="s">
        <v>412</v>
      </c>
      <c r="E218" s="2" t="s">
        <v>430</v>
      </c>
      <c r="F218" s="2" t="s">
        <v>257</v>
      </c>
      <c r="G218" s="12" t="s">
        <v>195</v>
      </c>
      <c r="H218" s="12" t="str" cm="1">
        <f t="array" ref="H218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9" spans="1:8" x14ac:dyDescent="0.3">
      <c r="A219" s="2" t="s">
        <v>314</v>
      </c>
      <c r="B219" s="2">
        <v>98</v>
      </c>
      <c r="C219" s="2" t="s">
        <v>100</v>
      </c>
      <c r="D219" s="2" t="s">
        <v>412</v>
      </c>
      <c r="E219" s="2" t="s">
        <v>430</v>
      </c>
      <c r="F219" s="2" t="s">
        <v>257</v>
      </c>
      <c r="G219" s="12" t="s">
        <v>195</v>
      </c>
      <c r="H219" s="12" t="str" cm="1">
        <f t="array" ref="H219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0" spans="1:8" x14ac:dyDescent="0.3">
      <c r="A220" s="2" t="s">
        <v>314</v>
      </c>
      <c r="B220" s="2">
        <v>99</v>
      </c>
      <c r="C220" s="2" t="s">
        <v>101</v>
      </c>
      <c r="D220" s="2" t="s">
        <v>412</v>
      </c>
      <c r="E220" s="2" t="s">
        <v>430</v>
      </c>
      <c r="F220" s="2" t="s">
        <v>257</v>
      </c>
      <c r="G220" s="12" t="s">
        <v>195</v>
      </c>
      <c r="H220" s="12" t="str" cm="1">
        <f t="array" ref="H220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1" spans="1:8" x14ac:dyDescent="0.3">
      <c r="A221" s="2" t="s">
        <v>314</v>
      </c>
      <c r="B221" s="2">
        <v>100</v>
      </c>
      <c r="C221" s="2" t="s">
        <v>102</v>
      </c>
      <c r="D221" s="2" t="s">
        <v>412</v>
      </c>
      <c r="E221" s="2" t="s">
        <v>430</v>
      </c>
      <c r="F221" s="2" t="s">
        <v>257</v>
      </c>
      <c r="G221" s="12" t="s">
        <v>195</v>
      </c>
      <c r="H221" s="12" t="str" cm="1">
        <f t="array" ref="H221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2" spans="1:8" x14ac:dyDescent="0.3">
      <c r="A222" s="2" t="s">
        <v>314</v>
      </c>
      <c r="B222" s="2">
        <v>101</v>
      </c>
      <c r="C222" s="2" t="s">
        <v>103</v>
      </c>
      <c r="D222" s="2" t="s">
        <v>412</v>
      </c>
      <c r="E222" s="2" t="s">
        <v>430</v>
      </c>
      <c r="F222" s="2" t="s">
        <v>257</v>
      </c>
      <c r="G222" s="12" t="s">
        <v>195</v>
      </c>
      <c r="H222" s="12" t="str" cm="1">
        <f t="array" ref="H222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3" spans="1:8" x14ac:dyDescent="0.3">
      <c r="A223" s="2" t="s">
        <v>314</v>
      </c>
      <c r="B223" s="2">
        <v>102</v>
      </c>
      <c r="C223" s="2" t="s">
        <v>104</v>
      </c>
      <c r="D223" s="2" t="s">
        <v>412</v>
      </c>
      <c r="E223" s="2" t="s">
        <v>430</v>
      </c>
      <c r="F223" s="2" t="s">
        <v>257</v>
      </c>
      <c r="G223" s="12" t="s">
        <v>195</v>
      </c>
      <c r="H223" s="12" t="str" cm="1">
        <f t="array" ref="H22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4" spans="1:8" x14ac:dyDescent="0.3">
      <c r="A224" s="2" t="s">
        <v>314</v>
      </c>
      <c r="B224" s="2">
        <v>103</v>
      </c>
      <c r="C224" s="2" t="s">
        <v>105</v>
      </c>
      <c r="D224" s="2" t="s">
        <v>412</v>
      </c>
      <c r="E224" s="2" t="s">
        <v>430</v>
      </c>
      <c r="F224" s="2" t="s">
        <v>257</v>
      </c>
      <c r="G224" s="12" t="s">
        <v>195</v>
      </c>
      <c r="H224" s="12" t="str" cm="1">
        <f t="array" ref="H22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5" spans="1:8" x14ac:dyDescent="0.3">
      <c r="A225" s="2" t="s">
        <v>314</v>
      </c>
      <c r="B225" s="2">
        <v>104</v>
      </c>
      <c r="C225" s="2" t="s">
        <v>106</v>
      </c>
      <c r="D225" s="2" t="s">
        <v>412</v>
      </c>
      <c r="E225" s="2" t="s">
        <v>430</v>
      </c>
      <c r="F225" s="2" t="s">
        <v>257</v>
      </c>
      <c r="G225" s="12" t="s">
        <v>195</v>
      </c>
      <c r="H225" s="12" t="str" cm="1">
        <f t="array" ref="H22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6" spans="1:8" x14ac:dyDescent="0.3">
      <c r="A226" s="2" t="s">
        <v>314</v>
      </c>
      <c r="B226" s="2">
        <v>105</v>
      </c>
      <c r="C226" s="2" t="s">
        <v>107</v>
      </c>
      <c r="D226" s="2" t="s">
        <v>412</v>
      </c>
      <c r="E226" s="2" t="s">
        <v>430</v>
      </c>
      <c r="F226" s="2" t="s">
        <v>257</v>
      </c>
      <c r="G226" s="12" t="s">
        <v>195</v>
      </c>
      <c r="H226" s="12" t="str" cm="1">
        <f t="array" ref="H226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7" spans="1:8" x14ac:dyDescent="0.3">
      <c r="A227" s="2" t="s">
        <v>314</v>
      </c>
      <c r="B227" s="2">
        <v>106</v>
      </c>
      <c r="C227" s="2" t="s">
        <v>108</v>
      </c>
      <c r="D227" s="2" t="s">
        <v>412</v>
      </c>
      <c r="E227" s="2" t="s">
        <v>430</v>
      </c>
      <c r="F227" s="2" t="s">
        <v>257</v>
      </c>
      <c r="G227" s="12" t="s">
        <v>195</v>
      </c>
      <c r="H227" s="12" t="str" cm="1">
        <f t="array" ref="H227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8" spans="1:8" x14ac:dyDescent="0.3">
      <c r="A228" s="2" t="s">
        <v>314</v>
      </c>
      <c r="B228" s="2">
        <v>107</v>
      </c>
      <c r="C228" s="2" t="s">
        <v>109</v>
      </c>
      <c r="D228" s="2" t="s">
        <v>412</v>
      </c>
      <c r="E228" s="2" t="s">
        <v>430</v>
      </c>
      <c r="F228" s="2" t="s">
        <v>257</v>
      </c>
      <c r="G228" s="12" t="s">
        <v>195</v>
      </c>
      <c r="H228" s="12" t="str" cm="1">
        <f t="array" ref="H228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9" spans="1:8" x14ac:dyDescent="0.3">
      <c r="A229" s="2" t="s">
        <v>314</v>
      </c>
      <c r="B229" s="2">
        <v>108</v>
      </c>
      <c r="C229" s="2" t="s">
        <v>110</v>
      </c>
      <c r="D229" s="2" t="s">
        <v>412</v>
      </c>
      <c r="E229" s="2" t="s">
        <v>430</v>
      </c>
      <c r="F229" s="2" t="s">
        <v>257</v>
      </c>
      <c r="G229" s="12" t="s">
        <v>195</v>
      </c>
      <c r="H229" s="12" t="str" cm="1">
        <f t="array" ref="H229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0" spans="1:8" x14ac:dyDescent="0.3">
      <c r="A230" s="2" t="s">
        <v>314</v>
      </c>
      <c r="B230" s="2">
        <v>109</v>
      </c>
      <c r="C230" s="2" t="s">
        <v>111</v>
      </c>
      <c r="D230" s="2" t="s">
        <v>412</v>
      </c>
      <c r="E230" s="2" t="s">
        <v>430</v>
      </c>
      <c r="F230" s="2" t="s">
        <v>257</v>
      </c>
      <c r="G230" s="12" t="s">
        <v>195</v>
      </c>
      <c r="H230" s="12" t="str" cm="1">
        <f t="array" ref="H230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1" spans="1:8" x14ac:dyDescent="0.3">
      <c r="A231" s="2" t="s">
        <v>314</v>
      </c>
      <c r="B231" s="2">
        <v>110</v>
      </c>
      <c r="C231" s="2" t="s">
        <v>112</v>
      </c>
      <c r="D231" s="2" t="s">
        <v>412</v>
      </c>
      <c r="E231" s="2" t="s">
        <v>430</v>
      </c>
      <c r="F231" s="2" t="s">
        <v>257</v>
      </c>
      <c r="G231" s="12" t="s">
        <v>195</v>
      </c>
      <c r="H231" s="12" t="str" cm="1">
        <f t="array" ref="H231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2" spans="1:8" x14ac:dyDescent="0.3">
      <c r="A232" s="2" t="s">
        <v>314</v>
      </c>
      <c r="B232" s="2">
        <v>111</v>
      </c>
      <c r="C232" s="2" t="s">
        <v>113</v>
      </c>
      <c r="D232" s="2" t="s">
        <v>412</v>
      </c>
      <c r="E232" s="2" t="s">
        <v>430</v>
      </c>
      <c r="F232" s="2" t="s">
        <v>257</v>
      </c>
      <c r="G232" s="12" t="s">
        <v>195</v>
      </c>
      <c r="H232" s="12" t="str" cm="1">
        <f t="array" ref="H232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3" spans="1:8" x14ac:dyDescent="0.3">
      <c r="A233" s="2" t="s">
        <v>314</v>
      </c>
      <c r="B233" s="2">
        <v>112</v>
      </c>
      <c r="C233" s="2" t="s">
        <v>114</v>
      </c>
      <c r="D233" s="2" t="s">
        <v>412</v>
      </c>
      <c r="E233" s="2" t="s">
        <v>430</v>
      </c>
      <c r="F233" s="2" t="s">
        <v>257</v>
      </c>
      <c r="G233" s="12" t="s">
        <v>195</v>
      </c>
      <c r="H233" s="12" t="str" cm="1">
        <f t="array" ref="H23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4" spans="1:8" x14ac:dyDescent="0.3">
      <c r="A234" s="2" t="s">
        <v>314</v>
      </c>
      <c r="B234" s="2">
        <v>113</v>
      </c>
      <c r="C234" s="2" t="s">
        <v>115</v>
      </c>
      <c r="D234" s="2" t="s">
        <v>412</v>
      </c>
      <c r="E234" s="2" t="s">
        <v>430</v>
      </c>
      <c r="F234" s="2" t="s">
        <v>257</v>
      </c>
      <c r="G234" s="12" t="s">
        <v>195</v>
      </c>
      <c r="H234" s="12" t="str" cm="1">
        <f t="array" ref="H23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5" spans="1:8" x14ac:dyDescent="0.3">
      <c r="A235" s="2" t="s">
        <v>314</v>
      </c>
      <c r="B235" s="2">
        <v>114</v>
      </c>
      <c r="C235" s="2" t="s">
        <v>116</v>
      </c>
      <c r="D235" s="2" t="s">
        <v>412</v>
      </c>
      <c r="E235" s="2" t="s">
        <v>430</v>
      </c>
      <c r="F235" s="2" t="s">
        <v>257</v>
      </c>
      <c r="G235" s="12" t="s">
        <v>195</v>
      </c>
      <c r="H235" s="12" t="str" cm="1">
        <f t="array" ref="H23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6" spans="1:8" x14ac:dyDescent="0.3">
      <c r="A236" s="2" t="s">
        <v>314</v>
      </c>
      <c r="B236" s="2">
        <v>115</v>
      </c>
      <c r="C236" s="2" t="s">
        <v>117</v>
      </c>
      <c r="D236" s="2" t="s">
        <v>412</v>
      </c>
      <c r="E236" s="2" t="s">
        <v>430</v>
      </c>
      <c r="F236" s="2" t="s">
        <v>257</v>
      </c>
      <c r="G236" s="12" t="s">
        <v>238</v>
      </c>
      <c r="H236" s="12" t="str" cm="1">
        <f t="array" ref="H236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237" spans="1:8" x14ac:dyDescent="0.3">
      <c r="A237" s="2" t="s">
        <v>314</v>
      </c>
      <c r="B237" s="2">
        <v>116</v>
      </c>
      <c r="C237" s="2" t="s">
        <v>118</v>
      </c>
      <c r="D237" s="2" t="s">
        <v>412</v>
      </c>
      <c r="E237" s="2" t="s">
        <v>430</v>
      </c>
      <c r="F237" s="2" t="s">
        <v>257</v>
      </c>
      <c r="G237" s="12" t="s">
        <v>238</v>
      </c>
      <c r="H237" s="12" t="str" cm="1">
        <f t="array" ref="H237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238" spans="1:8" x14ac:dyDescent="0.3">
      <c r="A238" s="2" t="s">
        <v>314</v>
      </c>
      <c r="B238" s="2">
        <v>117</v>
      </c>
      <c r="C238" s="2" t="s">
        <v>119</v>
      </c>
      <c r="D238" s="2" t="s">
        <v>412</v>
      </c>
      <c r="E238" s="2" t="s">
        <v>430</v>
      </c>
      <c r="F238" s="2" t="s">
        <v>257</v>
      </c>
      <c r="G238" s="12" t="s">
        <v>231</v>
      </c>
      <c r="H238" s="12" t="str" cm="1">
        <f t="array" ref="H23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39" spans="1:8" x14ac:dyDescent="0.3">
      <c r="A239" s="2" t="s">
        <v>314</v>
      </c>
      <c r="B239" s="2">
        <v>118</v>
      </c>
      <c r="C239" s="2" t="s">
        <v>120</v>
      </c>
      <c r="D239" s="2" t="s">
        <v>412</v>
      </c>
      <c r="E239" s="2" t="s">
        <v>430</v>
      </c>
      <c r="F239" s="2" t="s">
        <v>257</v>
      </c>
      <c r="G239" s="12" t="s">
        <v>231</v>
      </c>
      <c r="H239" s="12" t="str" cm="1">
        <f t="array" ref="H23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0" spans="1:8" x14ac:dyDescent="0.3">
      <c r="A240" s="2" t="s">
        <v>314</v>
      </c>
      <c r="B240" s="2">
        <v>119</v>
      </c>
      <c r="C240" s="2" t="s">
        <v>121</v>
      </c>
      <c r="D240" s="2" t="s">
        <v>412</v>
      </c>
      <c r="E240" s="2" t="s">
        <v>430</v>
      </c>
      <c r="F240" s="2" t="s">
        <v>257</v>
      </c>
      <c r="G240" s="12" t="s">
        <v>204</v>
      </c>
      <c r="H240" s="12" t="str" cm="1">
        <f t="array" ref="H240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241" spans="1:8" ht="28.8" x14ac:dyDescent="0.3">
      <c r="A241" s="2" t="s">
        <v>314</v>
      </c>
      <c r="B241" s="2">
        <v>120</v>
      </c>
      <c r="C241" s="2" t="s">
        <v>122</v>
      </c>
      <c r="D241" s="2" t="s">
        <v>412</v>
      </c>
      <c r="E241" s="2" t="s">
        <v>430</v>
      </c>
      <c r="F241" s="2" t="s">
        <v>257</v>
      </c>
      <c r="G241" s="12" t="s">
        <v>231</v>
      </c>
      <c r="H241" s="12" t="str" cm="1">
        <f t="array" ref="H24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2" spans="1:8" ht="28.8" x14ac:dyDescent="0.3">
      <c r="A242" s="2" t="s">
        <v>314</v>
      </c>
      <c r="B242" s="2">
        <v>121</v>
      </c>
      <c r="C242" s="2" t="s">
        <v>123</v>
      </c>
      <c r="D242" s="2" t="s">
        <v>412</v>
      </c>
      <c r="E242" s="2" t="s">
        <v>430</v>
      </c>
      <c r="F242" s="2" t="s">
        <v>257</v>
      </c>
      <c r="G242" s="12" t="s">
        <v>231</v>
      </c>
      <c r="H242" s="12" t="str" cm="1">
        <f t="array" ref="H24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3" spans="1:8" ht="28.8" x14ac:dyDescent="0.3">
      <c r="A243" s="2" t="s">
        <v>314</v>
      </c>
      <c r="B243" s="2">
        <v>122</v>
      </c>
      <c r="C243" s="2" t="s">
        <v>124</v>
      </c>
      <c r="D243" s="2" t="s">
        <v>412</v>
      </c>
      <c r="E243" s="2" t="s">
        <v>430</v>
      </c>
      <c r="F243" s="2" t="s">
        <v>257</v>
      </c>
      <c r="G243" s="12" t="s">
        <v>231</v>
      </c>
      <c r="H243" s="12" t="str" cm="1">
        <f t="array" ref="H24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4" spans="1:8" ht="28.8" x14ac:dyDescent="0.3">
      <c r="A244" s="2" t="s">
        <v>314</v>
      </c>
      <c r="B244" s="2">
        <v>123</v>
      </c>
      <c r="C244" s="2" t="s">
        <v>125</v>
      </c>
      <c r="D244" s="2" t="s">
        <v>412</v>
      </c>
      <c r="E244" s="2" t="s">
        <v>430</v>
      </c>
      <c r="F244" s="2" t="s">
        <v>257</v>
      </c>
      <c r="G244" s="12" t="s">
        <v>231</v>
      </c>
      <c r="H244" s="12" t="str" cm="1">
        <f t="array" ref="H24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5" spans="1:8" ht="28.8" x14ac:dyDescent="0.3">
      <c r="A245" s="2" t="s">
        <v>314</v>
      </c>
      <c r="B245" s="2">
        <v>124</v>
      </c>
      <c r="C245" s="2" t="s">
        <v>126</v>
      </c>
      <c r="D245" s="2" t="s">
        <v>412</v>
      </c>
      <c r="E245" s="2" t="s">
        <v>430</v>
      </c>
      <c r="F245" s="2" t="s">
        <v>257</v>
      </c>
      <c r="G245" s="12" t="s">
        <v>231</v>
      </c>
      <c r="H245" s="12" t="str" cm="1">
        <f t="array" ref="H24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6" spans="1:8" ht="28.8" x14ac:dyDescent="0.3">
      <c r="A246" s="2" t="s">
        <v>314</v>
      </c>
      <c r="B246" s="2">
        <v>125</v>
      </c>
      <c r="C246" s="2" t="s">
        <v>127</v>
      </c>
      <c r="D246" s="2" t="s">
        <v>412</v>
      </c>
      <c r="E246" s="2" t="s">
        <v>430</v>
      </c>
      <c r="F246" s="2" t="s">
        <v>257</v>
      </c>
      <c r="G246" s="12" t="s">
        <v>231</v>
      </c>
      <c r="H246" s="12" t="str" cm="1">
        <f t="array" ref="H24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7" spans="1:8" x14ac:dyDescent="0.3">
      <c r="A247" s="2" t="s">
        <v>314</v>
      </c>
      <c r="B247" s="2">
        <v>126</v>
      </c>
      <c r="C247" s="2" t="s">
        <v>128</v>
      </c>
      <c r="D247" s="2" t="s">
        <v>412</v>
      </c>
      <c r="E247" s="2" t="s">
        <v>430</v>
      </c>
      <c r="F247" s="2" t="s">
        <v>257</v>
      </c>
      <c r="G247" s="12" t="s">
        <v>231</v>
      </c>
      <c r="H247" s="12" t="str" cm="1">
        <f t="array" ref="H24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8" spans="1:8" x14ac:dyDescent="0.3">
      <c r="A248" s="2" t="s">
        <v>314</v>
      </c>
      <c r="B248" s="2">
        <v>127</v>
      </c>
      <c r="C248" s="2" t="s">
        <v>129</v>
      </c>
      <c r="D248" s="2" t="s">
        <v>412</v>
      </c>
      <c r="E248" s="2" t="s">
        <v>430</v>
      </c>
      <c r="F248" s="2" t="s">
        <v>257</v>
      </c>
      <c r="G248" s="12" t="s">
        <v>231</v>
      </c>
      <c r="H248" s="12" t="str" cm="1">
        <f t="array" ref="H24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9" spans="1:8" x14ac:dyDescent="0.3">
      <c r="A249" s="2" t="s">
        <v>314</v>
      </c>
      <c r="B249" s="2">
        <v>128</v>
      </c>
      <c r="C249" s="2" t="s">
        <v>130</v>
      </c>
      <c r="D249" s="2" t="s">
        <v>412</v>
      </c>
      <c r="E249" s="2" t="s">
        <v>430</v>
      </c>
      <c r="F249" s="2" t="s">
        <v>257</v>
      </c>
      <c r="G249" s="12" t="s">
        <v>231</v>
      </c>
      <c r="H249" s="12" t="str" cm="1">
        <f t="array" ref="H24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0" spans="1:8" ht="28.8" x14ac:dyDescent="0.3">
      <c r="A250" s="2" t="s">
        <v>314</v>
      </c>
      <c r="B250" s="2">
        <v>129</v>
      </c>
      <c r="C250" s="2" t="s">
        <v>131</v>
      </c>
      <c r="D250" s="2" t="s">
        <v>412</v>
      </c>
      <c r="E250" s="2" t="s">
        <v>430</v>
      </c>
      <c r="F250" s="2" t="s">
        <v>257</v>
      </c>
      <c r="G250" s="12" t="s">
        <v>231</v>
      </c>
      <c r="H250" s="12" t="str" cm="1">
        <f t="array" ref="H25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1" spans="1:8" ht="28.8" x14ac:dyDescent="0.3">
      <c r="A251" s="2" t="s">
        <v>314</v>
      </c>
      <c r="B251" s="2">
        <v>130</v>
      </c>
      <c r="C251" s="2" t="s">
        <v>132</v>
      </c>
      <c r="D251" s="2" t="s">
        <v>412</v>
      </c>
      <c r="E251" s="2" t="s">
        <v>430</v>
      </c>
      <c r="F251" s="2" t="s">
        <v>257</v>
      </c>
      <c r="G251" s="12" t="s">
        <v>231</v>
      </c>
      <c r="H251" s="12" t="str" cm="1">
        <f t="array" ref="H25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2" spans="1:8" ht="28.8" x14ac:dyDescent="0.3">
      <c r="A252" s="2" t="s">
        <v>314</v>
      </c>
      <c r="B252" s="2">
        <v>131</v>
      </c>
      <c r="C252" s="2" t="s">
        <v>133</v>
      </c>
      <c r="D252" s="2" t="s">
        <v>412</v>
      </c>
      <c r="E252" s="2" t="s">
        <v>430</v>
      </c>
      <c r="F252" s="2" t="s">
        <v>257</v>
      </c>
      <c r="G252" s="12" t="s">
        <v>231</v>
      </c>
      <c r="H252" s="12" t="str" cm="1">
        <f t="array" ref="H25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3" spans="1:8" ht="28.8" x14ac:dyDescent="0.3">
      <c r="A253" s="2" t="s">
        <v>314</v>
      </c>
      <c r="B253" s="2">
        <v>132</v>
      </c>
      <c r="C253" s="2" t="s">
        <v>134</v>
      </c>
      <c r="D253" s="2" t="s">
        <v>412</v>
      </c>
      <c r="E253" s="2" t="s">
        <v>430</v>
      </c>
      <c r="F253" s="2" t="s">
        <v>257</v>
      </c>
      <c r="G253" s="12" t="s">
        <v>231</v>
      </c>
      <c r="H253" s="12" t="str" cm="1">
        <f t="array" ref="H25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4" spans="1:8" ht="28.8" x14ac:dyDescent="0.3">
      <c r="A254" s="2" t="s">
        <v>314</v>
      </c>
      <c r="B254" s="2">
        <v>133</v>
      </c>
      <c r="C254" s="2" t="s">
        <v>135</v>
      </c>
      <c r="D254" s="2" t="s">
        <v>412</v>
      </c>
      <c r="E254" s="2" t="s">
        <v>430</v>
      </c>
      <c r="F254" s="2" t="s">
        <v>257</v>
      </c>
      <c r="G254" s="12" t="s">
        <v>231</v>
      </c>
      <c r="H254" s="12" t="str" cm="1">
        <f t="array" ref="H25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5" spans="1:8" ht="28.8" x14ac:dyDescent="0.3">
      <c r="A255" s="2" t="s">
        <v>314</v>
      </c>
      <c r="B255" s="2">
        <v>134</v>
      </c>
      <c r="C255" s="2" t="s">
        <v>136</v>
      </c>
      <c r="D255" s="2" t="s">
        <v>412</v>
      </c>
      <c r="E255" s="2" t="s">
        <v>430</v>
      </c>
      <c r="F255" s="2" t="s">
        <v>257</v>
      </c>
      <c r="G255" s="12" t="s">
        <v>240</v>
      </c>
      <c r="H255" s="12" t="str" cm="1">
        <f t="array" ref="H255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56" spans="1:8" x14ac:dyDescent="0.3">
      <c r="A256" s="2" t="s">
        <v>314</v>
      </c>
      <c r="B256" s="2">
        <v>1</v>
      </c>
      <c r="C256" s="2" t="s">
        <v>1</v>
      </c>
      <c r="D256" s="2" t="s">
        <v>412</v>
      </c>
      <c r="E256" s="3" t="s">
        <v>522</v>
      </c>
      <c r="F256" s="2" t="s">
        <v>527</v>
      </c>
      <c r="G256" s="12"/>
      <c r="H256" s="12" t="str" cm="1">
        <f t="array" ref="H2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7" spans="1:8" x14ac:dyDescent="0.3">
      <c r="A257" s="2" t="s">
        <v>314</v>
      </c>
      <c r="B257" s="2">
        <v>2</v>
      </c>
      <c r="C257" s="2" t="s">
        <v>3</v>
      </c>
      <c r="D257" s="2" t="s">
        <v>412</v>
      </c>
      <c r="E257" s="3" t="s">
        <v>522</v>
      </c>
      <c r="F257" s="2" t="s">
        <v>527</v>
      </c>
      <c r="G257" s="12"/>
      <c r="H257" s="12" t="str" cm="1">
        <f t="array" ref="H2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8" spans="1:8" x14ac:dyDescent="0.3">
      <c r="A258" s="2" t="s">
        <v>314</v>
      </c>
      <c r="B258" s="2">
        <v>3</v>
      </c>
      <c r="C258" s="2" t="s">
        <v>4</v>
      </c>
      <c r="D258" s="2" t="s">
        <v>412</v>
      </c>
      <c r="E258" s="3" t="s">
        <v>522</v>
      </c>
      <c r="F258" s="2" t="s">
        <v>527</v>
      </c>
      <c r="G258" s="12"/>
      <c r="H258" s="12" t="str" cm="1">
        <f t="array" ref="H2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9" spans="1:8" x14ac:dyDescent="0.3">
      <c r="A259" s="2" t="s">
        <v>314</v>
      </c>
      <c r="B259" s="2">
        <v>4</v>
      </c>
      <c r="C259" s="2" t="s">
        <v>5</v>
      </c>
      <c r="D259" s="2" t="s">
        <v>412</v>
      </c>
      <c r="E259" s="3" t="s">
        <v>522</v>
      </c>
      <c r="F259" s="2" t="s">
        <v>527</v>
      </c>
      <c r="G259" s="12"/>
      <c r="H259" s="12" t="str" cm="1">
        <f t="array" ref="H2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0" spans="1:8" x14ac:dyDescent="0.3">
      <c r="A260" s="2" t="s">
        <v>314</v>
      </c>
      <c r="B260" s="2">
        <v>5</v>
      </c>
      <c r="C260" s="2" t="s">
        <v>6</v>
      </c>
      <c r="D260" s="2" t="s">
        <v>412</v>
      </c>
      <c r="E260" s="3" t="s">
        <v>522</v>
      </c>
      <c r="F260" s="2" t="s">
        <v>527</v>
      </c>
      <c r="G260" s="12"/>
      <c r="H260" s="12" t="str" cm="1">
        <f t="array" ref="H2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1" spans="1:8" x14ac:dyDescent="0.3">
      <c r="A261" s="2" t="s">
        <v>314</v>
      </c>
      <c r="B261" s="2">
        <v>6</v>
      </c>
      <c r="C261" s="2" t="s">
        <v>7</v>
      </c>
      <c r="D261" s="2" t="s">
        <v>412</v>
      </c>
      <c r="E261" s="3" t="s">
        <v>522</v>
      </c>
      <c r="F261" s="2" t="s">
        <v>527</v>
      </c>
      <c r="G261" s="12"/>
      <c r="H261" s="12" t="str" cm="1">
        <f t="array" ref="H2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2" spans="1:8" x14ac:dyDescent="0.3">
      <c r="A262" s="2" t="s">
        <v>314</v>
      </c>
      <c r="B262" s="2">
        <v>7</v>
      </c>
      <c r="C262" s="2" t="s">
        <v>8</v>
      </c>
      <c r="D262" s="2" t="s">
        <v>412</v>
      </c>
      <c r="E262" s="3" t="s">
        <v>522</v>
      </c>
      <c r="F262" s="2" t="s">
        <v>527</v>
      </c>
      <c r="G262" s="12"/>
      <c r="H262" s="12" t="str" cm="1">
        <f t="array" ref="H2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3" spans="1:8" x14ac:dyDescent="0.3">
      <c r="A263" s="2" t="s">
        <v>314</v>
      </c>
      <c r="B263" s="2">
        <v>8</v>
      </c>
      <c r="C263" s="2" t="s">
        <v>9</v>
      </c>
      <c r="D263" s="2" t="s">
        <v>412</v>
      </c>
      <c r="E263" s="3" t="s">
        <v>522</v>
      </c>
      <c r="F263" s="2" t="s">
        <v>527</v>
      </c>
      <c r="G263" s="12"/>
      <c r="H263" s="12" t="str" cm="1">
        <f t="array" ref="H2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4" spans="1:8" x14ac:dyDescent="0.3">
      <c r="A264" s="2" t="s">
        <v>314</v>
      </c>
      <c r="B264" s="2">
        <v>9</v>
      </c>
      <c r="C264" s="2" t="s">
        <v>10</v>
      </c>
      <c r="D264" s="2" t="s">
        <v>412</v>
      </c>
      <c r="E264" s="3" t="s">
        <v>522</v>
      </c>
      <c r="F264" s="2" t="s">
        <v>527</v>
      </c>
      <c r="G264" s="12"/>
      <c r="H264" s="12" t="str" cm="1">
        <f t="array" ref="H2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5" spans="1:8" x14ac:dyDescent="0.3">
      <c r="A265" s="2" t="s">
        <v>314</v>
      </c>
      <c r="B265" s="2">
        <v>10</v>
      </c>
      <c r="C265" s="2" t="s">
        <v>11</v>
      </c>
      <c r="D265" s="2" t="s">
        <v>412</v>
      </c>
      <c r="E265" s="3" t="s">
        <v>522</v>
      </c>
      <c r="F265" s="2" t="s">
        <v>527</v>
      </c>
      <c r="G265" s="12"/>
      <c r="H265" s="12" t="str" cm="1">
        <f t="array" ref="H2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6" spans="1:8" x14ac:dyDescent="0.3">
      <c r="A266" s="2" t="s">
        <v>314</v>
      </c>
      <c r="B266" s="2">
        <v>11</v>
      </c>
      <c r="C266" s="2" t="s">
        <v>12</v>
      </c>
      <c r="D266" s="2" t="s">
        <v>412</v>
      </c>
      <c r="E266" s="3" t="s">
        <v>522</v>
      </c>
      <c r="F266" s="2" t="s">
        <v>527</v>
      </c>
      <c r="G266" s="12"/>
      <c r="H266" s="12" t="str" cm="1">
        <f t="array" ref="H2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7" spans="1:8" x14ac:dyDescent="0.3">
      <c r="A267" s="2" t="s">
        <v>314</v>
      </c>
      <c r="B267" s="2">
        <v>12</v>
      </c>
      <c r="C267" s="2" t="s">
        <v>13</v>
      </c>
      <c r="D267" s="2" t="s">
        <v>412</v>
      </c>
      <c r="E267" s="3" t="s">
        <v>522</v>
      </c>
      <c r="F267" s="2" t="s">
        <v>527</v>
      </c>
      <c r="G267" s="12"/>
      <c r="H267" s="12" t="str" cm="1">
        <f t="array" ref="H2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8" spans="1:8" x14ac:dyDescent="0.3">
      <c r="A268" s="2" t="s">
        <v>314</v>
      </c>
      <c r="B268" s="2">
        <v>13</v>
      </c>
      <c r="C268" s="2" t="s">
        <v>14</v>
      </c>
      <c r="D268" s="2" t="s">
        <v>412</v>
      </c>
      <c r="E268" s="3" t="s">
        <v>522</v>
      </c>
      <c r="F268" s="2" t="s">
        <v>527</v>
      </c>
      <c r="G268" s="12"/>
      <c r="H268" s="12" t="str" cm="1">
        <f t="array" ref="H2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9" spans="1:8" x14ac:dyDescent="0.3">
      <c r="A269" s="2" t="s">
        <v>314</v>
      </c>
      <c r="B269" s="2">
        <v>14</v>
      </c>
      <c r="C269" s="2" t="s">
        <v>15</v>
      </c>
      <c r="D269" s="2" t="s">
        <v>412</v>
      </c>
      <c r="E269" s="3" t="s">
        <v>522</v>
      </c>
      <c r="F269" s="2" t="s">
        <v>527</v>
      </c>
      <c r="G269" s="12"/>
      <c r="H269" s="12" t="str" cm="1">
        <f t="array" ref="H2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0" spans="1:8" x14ac:dyDescent="0.3">
      <c r="A270" s="2" t="s">
        <v>314</v>
      </c>
      <c r="B270" s="2">
        <v>15</v>
      </c>
      <c r="C270" s="2" t="s">
        <v>16</v>
      </c>
      <c r="D270" s="2" t="s">
        <v>412</v>
      </c>
      <c r="E270" s="3" t="s">
        <v>522</v>
      </c>
      <c r="F270" s="2" t="s">
        <v>527</v>
      </c>
      <c r="G270" s="12"/>
      <c r="H270" s="12" t="str" cm="1">
        <f t="array" ref="H2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1" spans="1:8" x14ac:dyDescent="0.3">
      <c r="A271" s="2" t="s">
        <v>314</v>
      </c>
      <c r="B271" s="2">
        <v>16</v>
      </c>
      <c r="C271" s="2" t="s">
        <v>18</v>
      </c>
      <c r="D271" s="2" t="s">
        <v>412</v>
      </c>
      <c r="E271" s="3" t="s">
        <v>522</v>
      </c>
      <c r="F271" s="2" t="s">
        <v>527</v>
      </c>
      <c r="G271" s="12"/>
      <c r="H271" s="12" t="str" cm="1">
        <f t="array" ref="H2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2" spans="1:8" x14ac:dyDescent="0.3">
      <c r="A272" s="2" t="s">
        <v>314</v>
      </c>
      <c r="B272" s="2">
        <v>17</v>
      </c>
      <c r="C272" s="2" t="s">
        <v>19</v>
      </c>
      <c r="D272" s="2" t="s">
        <v>412</v>
      </c>
      <c r="E272" s="3" t="s">
        <v>522</v>
      </c>
      <c r="F272" s="2" t="s">
        <v>527</v>
      </c>
      <c r="G272" s="12"/>
      <c r="H272" s="12" t="str" cm="1">
        <f t="array" ref="H2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3" spans="1:8" x14ac:dyDescent="0.3">
      <c r="A273" s="2" t="s">
        <v>314</v>
      </c>
      <c r="B273" s="2">
        <v>18</v>
      </c>
      <c r="C273" s="2" t="s">
        <v>20</v>
      </c>
      <c r="D273" s="2" t="s">
        <v>412</v>
      </c>
      <c r="E273" s="3" t="s">
        <v>522</v>
      </c>
      <c r="F273" s="2" t="s">
        <v>527</v>
      </c>
      <c r="G273" s="12"/>
      <c r="H273" s="12" t="str" cm="1">
        <f t="array" ref="H2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4" spans="1:8" x14ac:dyDescent="0.3">
      <c r="A274" s="2" t="s">
        <v>314</v>
      </c>
      <c r="B274" s="2">
        <v>19</v>
      </c>
      <c r="C274" s="2" t="s">
        <v>21</v>
      </c>
      <c r="D274" s="2" t="s">
        <v>412</v>
      </c>
      <c r="E274" s="3" t="s">
        <v>522</v>
      </c>
      <c r="F274" s="2" t="s">
        <v>527</v>
      </c>
      <c r="G274" s="12"/>
      <c r="H274" s="12" t="str" cm="1">
        <f t="array" ref="H2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5" spans="1:8" x14ac:dyDescent="0.3">
      <c r="A275" s="2" t="s">
        <v>314</v>
      </c>
      <c r="B275" s="2">
        <v>20</v>
      </c>
      <c r="C275" s="2" t="s">
        <v>22</v>
      </c>
      <c r="D275" s="2" t="s">
        <v>412</v>
      </c>
      <c r="E275" s="3" t="s">
        <v>522</v>
      </c>
      <c r="F275" s="2" t="s">
        <v>527</v>
      </c>
      <c r="G275" s="12"/>
      <c r="H275" s="12" t="str" cm="1">
        <f t="array" ref="H2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6" spans="1:8" x14ac:dyDescent="0.3">
      <c r="A276" s="2" t="s">
        <v>314</v>
      </c>
      <c r="B276" s="2">
        <v>21</v>
      </c>
      <c r="C276" s="2" t="s">
        <v>23</v>
      </c>
      <c r="D276" s="2" t="s">
        <v>412</v>
      </c>
      <c r="E276" s="3" t="s">
        <v>522</v>
      </c>
      <c r="F276" s="2" t="s">
        <v>527</v>
      </c>
      <c r="G276" s="12"/>
      <c r="H276" s="12" t="str" cm="1">
        <f t="array" ref="H2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7" spans="1:8" x14ac:dyDescent="0.3">
      <c r="A277" s="2" t="s">
        <v>314</v>
      </c>
      <c r="B277" s="2">
        <v>22</v>
      </c>
      <c r="C277" s="2" t="s">
        <v>24</v>
      </c>
      <c r="D277" s="2" t="s">
        <v>412</v>
      </c>
      <c r="E277" s="3" t="s">
        <v>522</v>
      </c>
      <c r="F277" s="2" t="s">
        <v>527</v>
      </c>
      <c r="G277" s="12"/>
      <c r="H277" s="12" t="str" cm="1">
        <f t="array" ref="H2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8" spans="1:8" x14ac:dyDescent="0.3">
      <c r="A278" s="2" t="s">
        <v>314</v>
      </c>
      <c r="B278" s="2">
        <v>23</v>
      </c>
      <c r="C278" s="2" t="s">
        <v>25</v>
      </c>
      <c r="D278" s="2" t="s">
        <v>412</v>
      </c>
      <c r="E278" s="3" t="s">
        <v>522</v>
      </c>
      <c r="F278" s="2" t="s">
        <v>527</v>
      </c>
      <c r="G278" s="12"/>
      <c r="H278" s="12" t="str" cm="1">
        <f t="array" ref="H2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9" spans="1:8" x14ac:dyDescent="0.3">
      <c r="A279" s="2" t="s">
        <v>314</v>
      </c>
      <c r="B279" s="2">
        <v>24</v>
      </c>
      <c r="C279" s="2" t="s">
        <v>26</v>
      </c>
      <c r="D279" s="2" t="s">
        <v>412</v>
      </c>
      <c r="E279" s="3" t="s">
        <v>522</v>
      </c>
      <c r="F279" s="2" t="s">
        <v>527</v>
      </c>
      <c r="G279" s="12"/>
      <c r="H279" s="12" t="str" cm="1">
        <f t="array" ref="H2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0" spans="1:8" x14ac:dyDescent="0.3">
      <c r="A280" s="2" t="s">
        <v>314</v>
      </c>
      <c r="B280" s="2">
        <v>25</v>
      </c>
      <c r="C280" s="2" t="s">
        <v>27</v>
      </c>
      <c r="D280" s="2" t="s">
        <v>412</v>
      </c>
      <c r="E280" s="3" t="s">
        <v>522</v>
      </c>
      <c r="F280" s="2" t="s">
        <v>527</v>
      </c>
      <c r="G280" s="12"/>
      <c r="H280" s="12" t="str" cm="1">
        <f t="array" ref="H2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1" spans="1:8" x14ac:dyDescent="0.3">
      <c r="A281" s="2" t="s">
        <v>314</v>
      </c>
      <c r="B281" s="2">
        <v>26</v>
      </c>
      <c r="C281" s="2" t="s">
        <v>28</v>
      </c>
      <c r="D281" s="2" t="s">
        <v>412</v>
      </c>
      <c r="E281" s="3" t="s">
        <v>522</v>
      </c>
      <c r="F281" s="2" t="s">
        <v>527</v>
      </c>
      <c r="G281" s="12"/>
      <c r="H281" s="12" t="str" cm="1">
        <f t="array" ref="H2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2" spans="1:8" x14ac:dyDescent="0.3">
      <c r="A282" s="2" t="s">
        <v>314</v>
      </c>
      <c r="B282" s="2">
        <v>27</v>
      </c>
      <c r="C282" s="2" t="s">
        <v>29</v>
      </c>
      <c r="D282" s="2" t="s">
        <v>412</v>
      </c>
      <c r="E282" s="3" t="s">
        <v>522</v>
      </c>
      <c r="F282" s="2" t="s">
        <v>527</v>
      </c>
      <c r="G282" s="12"/>
      <c r="H282" s="12" t="str" cm="1">
        <f t="array" ref="H2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3" spans="1:8" x14ac:dyDescent="0.3">
      <c r="A283" s="2" t="s">
        <v>314</v>
      </c>
      <c r="B283" s="2">
        <v>28</v>
      </c>
      <c r="C283" s="2" t="s">
        <v>30</v>
      </c>
      <c r="D283" s="2" t="s">
        <v>412</v>
      </c>
      <c r="E283" s="3" t="s">
        <v>522</v>
      </c>
      <c r="F283" s="2" t="s">
        <v>527</v>
      </c>
      <c r="G283" s="12"/>
      <c r="H283" s="12" t="str" cm="1">
        <f t="array" ref="H2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4" spans="1:8" x14ac:dyDescent="0.3">
      <c r="A284" s="2" t="s">
        <v>314</v>
      </c>
      <c r="B284" s="2">
        <v>29</v>
      </c>
      <c r="C284" s="2" t="s">
        <v>31</v>
      </c>
      <c r="D284" s="2" t="s">
        <v>412</v>
      </c>
      <c r="E284" s="3" t="s">
        <v>522</v>
      </c>
      <c r="F284" s="2" t="s">
        <v>527</v>
      </c>
      <c r="G284" s="12"/>
      <c r="H284" s="12" t="str" cm="1">
        <f t="array" ref="H2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5" spans="1:8" x14ac:dyDescent="0.3">
      <c r="A285" s="2" t="s">
        <v>314</v>
      </c>
      <c r="B285" s="2">
        <v>30</v>
      </c>
      <c r="C285" s="2" t="s">
        <v>32</v>
      </c>
      <c r="D285" s="2" t="s">
        <v>412</v>
      </c>
      <c r="E285" s="3" t="s">
        <v>522</v>
      </c>
      <c r="F285" s="2" t="s">
        <v>527</v>
      </c>
      <c r="G285" s="12"/>
      <c r="H285" s="12" t="str" cm="1">
        <f t="array" ref="H2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6" spans="1:8" x14ac:dyDescent="0.3">
      <c r="A286" s="2" t="s">
        <v>314</v>
      </c>
      <c r="B286" s="2">
        <v>31</v>
      </c>
      <c r="C286" s="2" t="s">
        <v>33</v>
      </c>
      <c r="D286" s="2" t="s">
        <v>412</v>
      </c>
      <c r="E286" s="3" t="s">
        <v>522</v>
      </c>
      <c r="F286" s="2" t="s">
        <v>527</v>
      </c>
      <c r="G286" s="12"/>
      <c r="H286" s="12" t="str" cm="1">
        <f t="array" ref="H2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7" spans="1:8" x14ac:dyDescent="0.3">
      <c r="A287" s="2" t="s">
        <v>314</v>
      </c>
      <c r="B287" s="2">
        <v>32</v>
      </c>
      <c r="C287" s="2" t="s">
        <v>34</v>
      </c>
      <c r="D287" s="2" t="s">
        <v>412</v>
      </c>
      <c r="E287" s="3" t="s">
        <v>522</v>
      </c>
      <c r="F287" s="2" t="s">
        <v>527</v>
      </c>
      <c r="G287" s="12"/>
      <c r="H287" s="12" t="str" cm="1">
        <f t="array" ref="H2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8" spans="1:8" x14ac:dyDescent="0.3">
      <c r="A288" s="2" t="s">
        <v>314</v>
      </c>
      <c r="B288" s="2">
        <v>33</v>
      </c>
      <c r="C288" s="2" t="s">
        <v>35</v>
      </c>
      <c r="D288" s="2" t="s">
        <v>412</v>
      </c>
      <c r="E288" s="3" t="s">
        <v>522</v>
      </c>
      <c r="F288" s="2" t="s">
        <v>527</v>
      </c>
      <c r="G288" s="12"/>
      <c r="H288" s="12" t="str" cm="1">
        <f t="array" ref="H2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9" spans="1:8" x14ac:dyDescent="0.3">
      <c r="A289" s="2" t="s">
        <v>314</v>
      </c>
      <c r="B289" s="2">
        <v>34</v>
      </c>
      <c r="C289" s="2" t="s">
        <v>36</v>
      </c>
      <c r="D289" s="2" t="s">
        <v>412</v>
      </c>
      <c r="E289" s="3" t="s">
        <v>522</v>
      </c>
      <c r="F289" s="2" t="s">
        <v>527</v>
      </c>
      <c r="G289" s="12"/>
      <c r="H289" s="12" t="str" cm="1">
        <f t="array" ref="H2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0" spans="1:8" x14ac:dyDescent="0.3">
      <c r="A290" s="2" t="s">
        <v>314</v>
      </c>
      <c r="B290" s="2">
        <v>35</v>
      </c>
      <c r="C290" s="2" t="s">
        <v>37</v>
      </c>
      <c r="D290" s="2" t="s">
        <v>412</v>
      </c>
      <c r="E290" s="3" t="s">
        <v>522</v>
      </c>
      <c r="F290" s="2" t="s">
        <v>527</v>
      </c>
      <c r="G290" s="12"/>
      <c r="H290" s="12" t="str" cm="1">
        <f t="array" ref="H2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1" spans="1:8" x14ac:dyDescent="0.3">
      <c r="A291" s="2" t="s">
        <v>314</v>
      </c>
      <c r="B291" s="2">
        <v>36</v>
      </c>
      <c r="C291" s="2" t="s">
        <v>38</v>
      </c>
      <c r="D291" s="2" t="s">
        <v>412</v>
      </c>
      <c r="E291" s="3" t="s">
        <v>522</v>
      </c>
      <c r="F291" s="2" t="s">
        <v>527</v>
      </c>
      <c r="G291" s="12"/>
      <c r="H291" s="12" t="str" cm="1">
        <f t="array" ref="H2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2" spans="1:8" x14ac:dyDescent="0.3">
      <c r="A292" s="2" t="s">
        <v>314</v>
      </c>
      <c r="B292" s="2">
        <v>37</v>
      </c>
      <c r="C292" s="2" t="s">
        <v>39</v>
      </c>
      <c r="D292" s="2" t="s">
        <v>412</v>
      </c>
      <c r="E292" s="3" t="s">
        <v>522</v>
      </c>
      <c r="F292" s="2" t="s">
        <v>527</v>
      </c>
      <c r="G292" s="12"/>
      <c r="H292" s="12" t="str" cm="1">
        <f t="array" ref="H2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3" spans="1:8" x14ac:dyDescent="0.3">
      <c r="A293" s="2" t="s">
        <v>314</v>
      </c>
      <c r="B293" s="2">
        <v>38</v>
      </c>
      <c r="C293" s="2" t="s">
        <v>40</v>
      </c>
      <c r="D293" s="2" t="s">
        <v>412</v>
      </c>
      <c r="E293" s="3" t="s">
        <v>522</v>
      </c>
      <c r="F293" s="2" t="s">
        <v>527</v>
      </c>
      <c r="G293" s="12"/>
      <c r="H293" s="12" t="str" cm="1">
        <f t="array" ref="H2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4" spans="1:8" x14ac:dyDescent="0.3">
      <c r="A294" s="2" t="s">
        <v>314</v>
      </c>
      <c r="B294" s="2">
        <v>39</v>
      </c>
      <c r="C294" s="2" t="s">
        <v>41</v>
      </c>
      <c r="D294" s="2" t="s">
        <v>412</v>
      </c>
      <c r="E294" s="3" t="s">
        <v>522</v>
      </c>
      <c r="F294" s="2" t="s">
        <v>527</v>
      </c>
      <c r="G294" s="12"/>
      <c r="H294" s="12" t="str" cm="1">
        <f t="array" ref="H2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5" spans="1:8" x14ac:dyDescent="0.3">
      <c r="A295" s="2" t="s">
        <v>314</v>
      </c>
      <c r="B295" s="2">
        <v>40</v>
      </c>
      <c r="C295" s="2" t="s">
        <v>42</v>
      </c>
      <c r="D295" s="2" t="s">
        <v>412</v>
      </c>
      <c r="E295" s="3" t="s">
        <v>522</v>
      </c>
      <c r="F295" s="2" t="s">
        <v>527</v>
      </c>
      <c r="G295" s="12"/>
      <c r="H295" s="12" t="str" cm="1">
        <f t="array" ref="H2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6" spans="1:8" x14ac:dyDescent="0.3">
      <c r="A296" s="2" t="s">
        <v>314</v>
      </c>
      <c r="B296" s="2">
        <v>41</v>
      </c>
      <c r="C296" s="2" t="s">
        <v>43</v>
      </c>
      <c r="D296" s="2" t="s">
        <v>412</v>
      </c>
      <c r="E296" s="3" t="s">
        <v>522</v>
      </c>
      <c r="F296" s="2" t="s">
        <v>527</v>
      </c>
      <c r="G296" s="12"/>
      <c r="H296" s="12" t="str" cm="1">
        <f t="array" ref="H2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7" spans="1:8" x14ac:dyDescent="0.3">
      <c r="A297" s="2" t="s">
        <v>314</v>
      </c>
      <c r="B297" s="2">
        <v>42</v>
      </c>
      <c r="C297" s="2" t="s">
        <v>44</v>
      </c>
      <c r="D297" s="2" t="s">
        <v>412</v>
      </c>
      <c r="E297" s="3" t="s">
        <v>522</v>
      </c>
      <c r="F297" s="2" t="s">
        <v>527</v>
      </c>
      <c r="G297" s="12"/>
      <c r="H297" s="12" t="str" cm="1">
        <f t="array" ref="H2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8" spans="1:8" x14ac:dyDescent="0.3">
      <c r="A298" s="2" t="s">
        <v>314</v>
      </c>
      <c r="B298" s="2">
        <v>43</v>
      </c>
      <c r="C298" s="2" t="s">
        <v>45</v>
      </c>
      <c r="D298" s="2" t="s">
        <v>412</v>
      </c>
      <c r="E298" s="3" t="s">
        <v>522</v>
      </c>
      <c r="F298" s="2" t="s">
        <v>527</v>
      </c>
      <c r="G298" s="12"/>
      <c r="H298" s="12" t="str" cm="1">
        <f t="array" ref="H2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9" spans="1:8" x14ac:dyDescent="0.3">
      <c r="A299" s="2" t="s">
        <v>314</v>
      </c>
      <c r="B299" s="2">
        <v>44</v>
      </c>
      <c r="C299" s="2" t="s">
        <v>46</v>
      </c>
      <c r="D299" s="2" t="s">
        <v>412</v>
      </c>
      <c r="E299" s="3" t="s">
        <v>522</v>
      </c>
      <c r="F299" s="2" t="s">
        <v>527</v>
      </c>
      <c r="G299" s="12"/>
      <c r="H299" s="12" t="str" cm="1">
        <f t="array" ref="H2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0" spans="1:8" x14ac:dyDescent="0.3">
      <c r="A300" s="2" t="s">
        <v>314</v>
      </c>
      <c r="B300" s="2">
        <v>45</v>
      </c>
      <c r="C300" s="2" t="s">
        <v>47</v>
      </c>
      <c r="D300" s="2" t="s">
        <v>412</v>
      </c>
      <c r="E300" s="3" t="s">
        <v>522</v>
      </c>
      <c r="F300" s="2" t="s">
        <v>527</v>
      </c>
      <c r="G300" s="12"/>
      <c r="H300" s="12" t="str" cm="1">
        <f t="array" ref="H3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1" spans="1:8" x14ac:dyDescent="0.3">
      <c r="A301" s="2" t="s">
        <v>314</v>
      </c>
      <c r="B301" s="2">
        <v>46</v>
      </c>
      <c r="C301" s="2" t="s">
        <v>48</v>
      </c>
      <c r="D301" s="2" t="s">
        <v>412</v>
      </c>
      <c r="E301" s="3" t="s">
        <v>522</v>
      </c>
      <c r="F301" s="2" t="s">
        <v>527</v>
      </c>
      <c r="G301" s="12"/>
      <c r="H301" s="12" t="str" cm="1">
        <f t="array" ref="H3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2" spans="1:8" x14ac:dyDescent="0.3">
      <c r="A302" s="2" t="s">
        <v>314</v>
      </c>
      <c r="B302" s="2">
        <v>47</v>
      </c>
      <c r="C302" s="2" t="s">
        <v>49</v>
      </c>
      <c r="D302" s="2" t="s">
        <v>412</v>
      </c>
      <c r="E302" s="3" t="s">
        <v>522</v>
      </c>
      <c r="F302" s="2" t="s">
        <v>527</v>
      </c>
      <c r="G302" s="12"/>
      <c r="H302" s="12" t="str" cm="1">
        <f t="array" ref="H3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3" spans="1:8" x14ac:dyDescent="0.3">
      <c r="A303" s="2" t="s">
        <v>314</v>
      </c>
      <c r="B303" s="2">
        <v>48</v>
      </c>
      <c r="C303" s="2" t="s">
        <v>50</v>
      </c>
      <c r="D303" s="2" t="s">
        <v>412</v>
      </c>
      <c r="E303" s="3" t="s">
        <v>522</v>
      </c>
      <c r="F303" s="2" t="s">
        <v>527</v>
      </c>
      <c r="G303" s="12"/>
      <c r="H303" s="12" t="str" cm="1">
        <f t="array" ref="H3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4" spans="1:8" x14ac:dyDescent="0.3">
      <c r="A304" s="2" t="s">
        <v>314</v>
      </c>
      <c r="B304" s="2">
        <v>49</v>
      </c>
      <c r="C304" s="2" t="s">
        <v>51</v>
      </c>
      <c r="D304" s="2" t="s">
        <v>412</v>
      </c>
      <c r="E304" s="3" t="s">
        <v>522</v>
      </c>
      <c r="F304" s="2" t="s">
        <v>527</v>
      </c>
      <c r="G304" s="12"/>
      <c r="H304" s="12" t="str" cm="1">
        <f t="array" ref="H3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5" spans="1:8" x14ac:dyDescent="0.3">
      <c r="A305" s="2" t="s">
        <v>314</v>
      </c>
      <c r="B305" s="2">
        <v>50</v>
      </c>
      <c r="C305" s="2" t="s">
        <v>52</v>
      </c>
      <c r="D305" s="2" t="s">
        <v>412</v>
      </c>
      <c r="E305" s="3" t="s">
        <v>522</v>
      </c>
      <c r="F305" s="2" t="s">
        <v>527</v>
      </c>
      <c r="G305" s="12"/>
      <c r="H305" s="12" t="str" cm="1">
        <f t="array" ref="H3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6" spans="1:8" x14ac:dyDescent="0.3">
      <c r="A306" s="2" t="s">
        <v>314</v>
      </c>
      <c r="B306" s="2">
        <v>51</v>
      </c>
      <c r="C306" s="2" t="s">
        <v>53</v>
      </c>
      <c r="D306" s="2" t="s">
        <v>412</v>
      </c>
      <c r="E306" s="3" t="s">
        <v>522</v>
      </c>
      <c r="F306" s="2" t="s">
        <v>527</v>
      </c>
      <c r="G306" s="12"/>
      <c r="H306" s="12" t="str" cm="1">
        <f t="array" ref="H3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7" spans="1:8" x14ac:dyDescent="0.3">
      <c r="A307" s="2" t="s">
        <v>314</v>
      </c>
      <c r="B307" s="2">
        <v>52</v>
      </c>
      <c r="C307" s="2" t="s">
        <v>54</v>
      </c>
      <c r="D307" s="2" t="s">
        <v>412</v>
      </c>
      <c r="E307" s="3" t="s">
        <v>522</v>
      </c>
      <c r="F307" s="2" t="s">
        <v>527</v>
      </c>
      <c r="G307" s="12"/>
      <c r="H307" s="12" t="str" cm="1">
        <f t="array" ref="H3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8" spans="1:8" x14ac:dyDescent="0.3">
      <c r="A308" s="2" t="s">
        <v>314</v>
      </c>
      <c r="B308" s="2">
        <v>53</v>
      </c>
      <c r="C308" s="2" t="s">
        <v>55</v>
      </c>
      <c r="D308" s="2" t="s">
        <v>412</v>
      </c>
      <c r="E308" s="3" t="s">
        <v>522</v>
      </c>
      <c r="F308" s="2" t="s">
        <v>527</v>
      </c>
      <c r="G308" s="12"/>
      <c r="H308" s="12" t="str" cm="1">
        <f t="array" ref="H3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9" spans="1:8" x14ac:dyDescent="0.3">
      <c r="A309" s="2" t="s">
        <v>314</v>
      </c>
      <c r="B309" s="2">
        <v>54</v>
      </c>
      <c r="C309" s="2" t="s">
        <v>56</v>
      </c>
      <c r="D309" s="2" t="s">
        <v>412</v>
      </c>
      <c r="E309" s="3" t="s">
        <v>522</v>
      </c>
      <c r="F309" s="2" t="s">
        <v>527</v>
      </c>
      <c r="G309" s="12"/>
      <c r="H309" s="12" t="str" cm="1">
        <f t="array" ref="H3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0" spans="1:8" x14ac:dyDescent="0.3">
      <c r="A310" s="2" t="s">
        <v>314</v>
      </c>
      <c r="B310" s="2">
        <v>55</v>
      </c>
      <c r="C310" s="2" t="s">
        <v>57</v>
      </c>
      <c r="D310" s="2" t="s">
        <v>412</v>
      </c>
      <c r="E310" s="3" t="s">
        <v>522</v>
      </c>
      <c r="F310" s="2" t="s">
        <v>527</v>
      </c>
      <c r="G310" s="12"/>
      <c r="H310" s="12" t="str" cm="1">
        <f t="array" ref="H3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1" spans="1:8" x14ac:dyDescent="0.3">
      <c r="A311" s="2" t="s">
        <v>314</v>
      </c>
      <c r="B311" s="2">
        <v>56</v>
      </c>
      <c r="C311" s="2" t="s">
        <v>58</v>
      </c>
      <c r="D311" s="2" t="s">
        <v>412</v>
      </c>
      <c r="E311" s="3" t="s">
        <v>522</v>
      </c>
      <c r="F311" s="2" t="s">
        <v>527</v>
      </c>
      <c r="G311" s="12"/>
      <c r="H311" s="12" t="str" cm="1">
        <f t="array" ref="H3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2" spans="1:8" x14ac:dyDescent="0.3">
      <c r="A312" s="2" t="s">
        <v>314</v>
      </c>
      <c r="B312" s="2">
        <v>57</v>
      </c>
      <c r="C312" s="2" t="s">
        <v>59</v>
      </c>
      <c r="D312" s="2" t="s">
        <v>412</v>
      </c>
      <c r="E312" s="3" t="s">
        <v>522</v>
      </c>
      <c r="F312" s="2" t="s">
        <v>527</v>
      </c>
      <c r="G312" s="12"/>
      <c r="H312" s="12" t="str" cm="1">
        <f t="array" ref="H3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3" spans="1:8" x14ac:dyDescent="0.3">
      <c r="A313" s="2" t="s">
        <v>314</v>
      </c>
      <c r="B313" s="2">
        <v>58</v>
      </c>
      <c r="C313" s="2" t="s">
        <v>60</v>
      </c>
      <c r="D313" s="2" t="s">
        <v>412</v>
      </c>
      <c r="E313" s="3" t="s">
        <v>522</v>
      </c>
      <c r="F313" s="2" t="s">
        <v>527</v>
      </c>
      <c r="G313" s="12"/>
      <c r="H313" s="12" t="str" cm="1">
        <f t="array" ref="H3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4" spans="1:8" x14ac:dyDescent="0.3">
      <c r="A314" s="2" t="s">
        <v>314</v>
      </c>
      <c r="B314" s="2">
        <v>59</v>
      </c>
      <c r="C314" s="2" t="s">
        <v>61</v>
      </c>
      <c r="D314" s="2" t="s">
        <v>412</v>
      </c>
      <c r="E314" s="3" t="s">
        <v>522</v>
      </c>
      <c r="F314" s="2" t="s">
        <v>527</v>
      </c>
      <c r="G314" s="12"/>
      <c r="H314" s="12" t="str" cm="1">
        <f t="array" ref="H3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5" spans="1:8" x14ac:dyDescent="0.3">
      <c r="A315" s="2" t="s">
        <v>314</v>
      </c>
      <c r="B315" s="2">
        <v>60</v>
      </c>
      <c r="C315" s="2" t="s">
        <v>62</v>
      </c>
      <c r="D315" s="2" t="s">
        <v>412</v>
      </c>
      <c r="E315" s="3" t="s">
        <v>522</v>
      </c>
      <c r="F315" s="2" t="s">
        <v>527</v>
      </c>
      <c r="G315" s="12"/>
      <c r="H315" s="12" t="str" cm="1">
        <f t="array" ref="H3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6" spans="1:8" x14ac:dyDescent="0.3">
      <c r="A316" s="2" t="s">
        <v>314</v>
      </c>
      <c r="B316" s="2">
        <v>61</v>
      </c>
      <c r="C316" s="2" t="s">
        <v>63</v>
      </c>
      <c r="D316" s="2" t="s">
        <v>412</v>
      </c>
      <c r="E316" s="3" t="s">
        <v>522</v>
      </c>
      <c r="F316" s="2" t="s">
        <v>527</v>
      </c>
      <c r="G316" s="12"/>
      <c r="H316" s="12" t="str" cm="1">
        <f t="array" ref="H3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7" spans="1:8" x14ac:dyDescent="0.3">
      <c r="A317" s="2" t="s">
        <v>314</v>
      </c>
      <c r="B317" s="2">
        <v>62</v>
      </c>
      <c r="C317" s="2" t="s">
        <v>64</v>
      </c>
      <c r="D317" s="2" t="s">
        <v>412</v>
      </c>
      <c r="E317" s="3" t="s">
        <v>522</v>
      </c>
      <c r="F317" s="2" t="s">
        <v>527</v>
      </c>
      <c r="G317" s="12"/>
      <c r="H317" s="12" t="str" cm="1">
        <f t="array" ref="H3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8" spans="1:8" x14ac:dyDescent="0.3">
      <c r="A318" s="2" t="s">
        <v>314</v>
      </c>
      <c r="B318" s="2">
        <v>63</v>
      </c>
      <c r="C318" s="2" t="s">
        <v>65</v>
      </c>
      <c r="D318" s="2" t="s">
        <v>412</v>
      </c>
      <c r="E318" s="3" t="s">
        <v>522</v>
      </c>
      <c r="F318" s="2" t="s">
        <v>527</v>
      </c>
      <c r="G318" s="12"/>
      <c r="H318" s="12" t="str" cm="1">
        <f t="array" ref="H3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9" spans="1:8" x14ac:dyDescent="0.3">
      <c r="A319" s="2" t="s">
        <v>314</v>
      </c>
      <c r="B319" s="2">
        <v>64</v>
      </c>
      <c r="C319" s="2" t="s">
        <v>66</v>
      </c>
      <c r="D319" s="2" t="s">
        <v>412</v>
      </c>
      <c r="E319" s="3" t="s">
        <v>522</v>
      </c>
      <c r="F319" s="2" t="s">
        <v>527</v>
      </c>
      <c r="G319" s="12"/>
      <c r="H319" s="12" t="str" cm="1">
        <f t="array" ref="H3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0" spans="1:8" x14ac:dyDescent="0.3">
      <c r="A320" s="2" t="s">
        <v>314</v>
      </c>
      <c r="B320" s="2">
        <v>65</v>
      </c>
      <c r="C320" s="2" t="s">
        <v>67</v>
      </c>
      <c r="D320" s="2" t="s">
        <v>412</v>
      </c>
      <c r="E320" s="3" t="s">
        <v>522</v>
      </c>
      <c r="F320" s="2" t="s">
        <v>527</v>
      </c>
      <c r="G320" s="12"/>
      <c r="H320" s="12" t="str" cm="1">
        <f t="array" ref="H3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1" spans="1:8" x14ac:dyDescent="0.3">
      <c r="A321" s="2" t="s">
        <v>314</v>
      </c>
      <c r="B321" s="2">
        <v>66</v>
      </c>
      <c r="C321" s="2" t="s">
        <v>68</v>
      </c>
      <c r="D321" s="2" t="s">
        <v>412</v>
      </c>
      <c r="E321" s="3" t="s">
        <v>522</v>
      </c>
      <c r="F321" s="2" t="s">
        <v>527</v>
      </c>
      <c r="G321" s="12"/>
      <c r="H321" s="12" t="str" cm="1">
        <f t="array" ref="H3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2" spans="1:8" x14ac:dyDescent="0.3">
      <c r="A322" s="2" t="s">
        <v>314</v>
      </c>
      <c r="B322" s="2">
        <v>67</v>
      </c>
      <c r="C322" s="2" t="s">
        <v>69</v>
      </c>
      <c r="D322" s="2" t="s">
        <v>412</v>
      </c>
      <c r="E322" s="3" t="s">
        <v>522</v>
      </c>
      <c r="F322" s="2" t="s">
        <v>527</v>
      </c>
      <c r="G322" s="12"/>
      <c r="H322" s="12" t="str" cm="1">
        <f t="array" ref="H3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3" spans="1:8" x14ac:dyDescent="0.3">
      <c r="A323" s="2" t="s">
        <v>314</v>
      </c>
      <c r="B323" s="2">
        <v>68</v>
      </c>
      <c r="C323" s="2" t="s">
        <v>70</v>
      </c>
      <c r="D323" s="2" t="s">
        <v>412</v>
      </c>
      <c r="E323" s="3" t="s">
        <v>522</v>
      </c>
      <c r="F323" s="2" t="s">
        <v>527</v>
      </c>
      <c r="G323" s="9" t="s">
        <v>279</v>
      </c>
      <c r="H323" s="12" t="str" cm="1">
        <f t="array" ref="H32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24" spans="1:8" x14ac:dyDescent="0.3">
      <c r="A324" s="2" t="s">
        <v>314</v>
      </c>
      <c r="B324" s="2">
        <v>69</v>
      </c>
      <c r="C324" s="2" t="s">
        <v>71</v>
      </c>
      <c r="D324" s="2" t="s">
        <v>412</v>
      </c>
      <c r="E324" s="3" t="s">
        <v>522</v>
      </c>
      <c r="F324" s="2" t="s">
        <v>527</v>
      </c>
      <c r="G324" s="9" t="s">
        <v>279</v>
      </c>
      <c r="H324" s="12" t="str" cm="1">
        <f t="array" ref="H32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25" spans="1:8" x14ac:dyDescent="0.3">
      <c r="A325" s="2" t="s">
        <v>314</v>
      </c>
      <c r="B325" s="2">
        <v>70</v>
      </c>
      <c r="C325" s="2" t="s">
        <v>72</v>
      </c>
      <c r="D325" s="2" t="s">
        <v>412</v>
      </c>
      <c r="E325" s="3" t="s">
        <v>522</v>
      </c>
      <c r="F325" s="2" t="s">
        <v>527</v>
      </c>
      <c r="G325" s="9" t="s">
        <v>519</v>
      </c>
      <c r="H325" s="12" t="str" cm="1">
        <f t="array" ref="H325">IF(OR(ISBLANK(correspondance[[#This Row],[enum]]),ISBLANK(correspondance[[#This Row],[valeur]])),"",INDEX(enums[description],MATCH(1,(enums[enum]=correspondance[[#This Row],[enum]])*(enums[const]=correspondance[[#This Row],[valeur]]),0),1))</f>
        <v>NF Performance - Catégorie B ou 2 étoiles</v>
      </c>
    </row>
    <row r="326" spans="1:8" x14ac:dyDescent="0.3">
      <c r="A326" s="2" t="s">
        <v>314</v>
      </c>
      <c r="B326" s="2">
        <v>71</v>
      </c>
      <c r="C326" s="2" t="s">
        <v>73</v>
      </c>
      <c r="D326" s="2" t="s">
        <v>412</v>
      </c>
      <c r="E326" s="3" t="s">
        <v>522</v>
      </c>
      <c r="F326" s="2" t="s">
        <v>527</v>
      </c>
      <c r="G326" s="9" t="s">
        <v>520</v>
      </c>
      <c r="H326" s="12" t="str" cm="1">
        <f t="array" ref="H326">IF(OR(ISBLANK(correspondance[[#This Row],[enum]]),ISBLANK(correspondance[[#This Row],[valeur]])),"",INDEX(enums[description],MATCH(1,(enums[enum]=correspondance[[#This Row],[enum]])*(enums[const]=correspondance[[#This Row],[valeur]]),0),1))</f>
        <v>NF Performance - Catégorie C ou 3 étoiles</v>
      </c>
    </row>
    <row r="327" spans="1:8" x14ac:dyDescent="0.3">
      <c r="A327" s="2" t="s">
        <v>314</v>
      </c>
      <c r="B327" s="2">
        <v>72</v>
      </c>
      <c r="C327" s="2" t="s">
        <v>74</v>
      </c>
      <c r="D327" s="2" t="s">
        <v>412</v>
      </c>
      <c r="E327" s="3" t="s">
        <v>522</v>
      </c>
      <c r="F327" s="2" t="s">
        <v>527</v>
      </c>
      <c r="G327" s="12"/>
      <c r="H327" s="12" t="str" cm="1">
        <f t="array" ref="H3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8" spans="1:8" x14ac:dyDescent="0.3">
      <c r="A328" s="2" t="s">
        <v>314</v>
      </c>
      <c r="B328" s="2">
        <v>73</v>
      </c>
      <c r="C328" s="2" t="s">
        <v>75</v>
      </c>
      <c r="D328" s="2" t="s">
        <v>412</v>
      </c>
      <c r="E328" s="3" t="s">
        <v>522</v>
      </c>
      <c r="F328" s="2" t="s">
        <v>527</v>
      </c>
      <c r="G328" s="12"/>
      <c r="H328" s="12" t="str" cm="1">
        <f t="array" ref="H3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9" spans="1:8" x14ac:dyDescent="0.3">
      <c r="A329" s="2" t="s">
        <v>314</v>
      </c>
      <c r="B329" s="2">
        <v>74</v>
      </c>
      <c r="C329" s="2" t="s">
        <v>76</v>
      </c>
      <c r="D329" s="2" t="s">
        <v>412</v>
      </c>
      <c r="E329" s="3" t="s">
        <v>522</v>
      </c>
      <c r="F329" s="2" t="s">
        <v>527</v>
      </c>
      <c r="G329" s="12"/>
      <c r="H329" s="12" t="str" cm="1">
        <f t="array" ref="H3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0" spans="1:8" x14ac:dyDescent="0.3">
      <c r="A330" s="2" t="s">
        <v>314</v>
      </c>
      <c r="B330" s="2">
        <v>75</v>
      </c>
      <c r="C330" s="2" t="s">
        <v>77</v>
      </c>
      <c r="D330" s="2" t="s">
        <v>412</v>
      </c>
      <c r="E330" s="3" t="s">
        <v>522</v>
      </c>
      <c r="F330" s="2" t="s">
        <v>527</v>
      </c>
      <c r="G330" s="12"/>
      <c r="H330" s="12" t="str" cm="1">
        <f t="array" ref="H3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1" spans="1:8" x14ac:dyDescent="0.3">
      <c r="A331" s="2" t="s">
        <v>314</v>
      </c>
      <c r="B331" s="2">
        <v>76</v>
      </c>
      <c r="C331" s="2" t="s">
        <v>78</v>
      </c>
      <c r="D331" s="2" t="s">
        <v>412</v>
      </c>
      <c r="E331" s="3" t="s">
        <v>522</v>
      </c>
      <c r="F331" s="2" t="s">
        <v>527</v>
      </c>
      <c r="G331" s="12"/>
      <c r="H331" s="12" t="str" cm="1">
        <f t="array" ref="H3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2" spans="1:8" x14ac:dyDescent="0.3">
      <c r="A332" s="2" t="s">
        <v>314</v>
      </c>
      <c r="B332" s="2">
        <v>77</v>
      </c>
      <c r="C332" s="2" t="s">
        <v>79</v>
      </c>
      <c r="D332" s="2" t="s">
        <v>412</v>
      </c>
      <c r="E332" s="3" t="s">
        <v>522</v>
      </c>
      <c r="F332" s="2" t="s">
        <v>527</v>
      </c>
      <c r="G332" s="12"/>
      <c r="H332" s="12" t="str" cm="1">
        <f t="array" ref="H3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3" spans="1:8" x14ac:dyDescent="0.3">
      <c r="A333" s="2" t="s">
        <v>314</v>
      </c>
      <c r="B333" s="2">
        <v>78</v>
      </c>
      <c r="C333" s="2" t="s">
        <v>80</v>
      </c>
      <c r="D333" s="2" t="s">
        <v>412</v>
      </c>
      <c r="E333" s="3" t="s">
        <v>522</v>
      </c>
      <c r="F333" s="2" t="s">
        <v>527</v>
      </c>
      <c r="G333" s="12"/>
      <c r="H333" s="12" t="str" cm="1">
        <f t="array" ref="H3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4" spans="1:8" x14ac:dyDescent="0.3">
      <c r="A334" s="2" t="s">
        <v>314</v>
      </c>
      <c r="B334" s="2">
        <v>79</v>
      </c>
      <c r="C334" s="2" t="s">
        <v>81</v>
      </c>
      <c r="D334" s="2" t="s">
        <v>412</v>
      </c>
      <c r="E334" s="3" t="s">
        <v>522</v>
      </c>
      <c r="F334" s="2" t="s">
        <v>527</v>
      </c>
      <c r="G334" s="12"/>
      <c r="H334" s="12" t="str" cm="1">
        <f t="array" ref="H3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5" spans="1:8" x14ac:dyDescent="0.3">
      <c r="A335" s="2" t="s">
        <v>314</v>
      </c>
      <c r="B335" s="2">
        <v>80</v>
      </c>
      <c r="C335" s="2" t="s">
        <v>82</v>
      </c>
      <c r="D335" s="2" t="s">
        <v>412</v>
      </c>
      <c r="E335" s="3" t="s">
        <v>522</v>
      </c>
      <c r="F335" s="2" t="s">
        <v>527</v>
      </c>
      <c r="G335" s="12"/>
      <c r="H335" s="12" t="str" cm="1">
        <f t="array" ref="H3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6" spans="1:8" x14ac:dyDescent="0.3">
      <c r="A336" s="2" t="s">
        <v>314</v>
      </c>
      <c r="B336" s="2">
        <v>81</v>
      </c>
      <c r="C336" s="2" t="s">
        <v>83</v>
      </c>
      <c r="D336" s="2" t="s">
        <v>412</v>
      </c>
      <c r="E336" s="3" t="s">
        <v>522</v>
      </c>
      <c r="F336" s="2" t="s">
        <v>527</v>
      </c>
      <c r="G336" s="12"/>
      <c r="H336" s="12" t="str" cm="1">
        <f t="array" ref="H3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7" spans="1:8" x14ac:dyDescent="0.3">
      <c r="A337" s="2" t="s">
        <v>314</v>
      </c>
      <c r="B337" s="2">
        <v>82</v>
      </c>
      <c r="C337" s="2" t="s">
        <v>84</v>
      </c>
      <c r="D337" s="2" t="s">
        <v>412</v>
      </c>
      <c r="E337" s="3" t="s">
        <v>522</v>
      </c>
      <c r="F337" s="2" t="s">
        <v>527</v>
      </c>
      <c r="G337" s="12"/>
      <c r="H337" s="12" t="str" cm="1">
        <f t="array" ref="H3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8" spans="1:8" x14ac:dyDescent="0.3">
      <c r="A338" s="2" t="s">
        <v>314</v>
      </c>
      <c r="B338" s="2">
        <v>83</v>
      </c>
      <c r="C338" s="2" t="s">
        <v>85</v>
      </c>
      <c r="D338" s="2" t="s">
        <v>412</v>
      </c>
      <c r="E338" s="3" t="s">
        <v>522</v>
      </c>
      <c r="F338" s="2" t="s">
        <v>527</v>
      </c>
      <c r="G338" s="12"/>
      <c r="H338" s="12" t="str" cm="1">
        <f t="array" ref="H3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9" spans="1:8" ht="28.8" x14ac:dyDescent="0.3">
      <c r="A339" s="2" t="s">
        <v>314</v>
      </c>
      <c r="B339" s="2">
        <v>84</v>
      </c>
      <c r="C339" s="2" t="s">
        <v>86</v>
      </c>
      <c r="D339" s="2" t="s">
        <v>412</v>
      </c>
      <c r="E339" s="3" t="s">
        <v>522</v>
      </c>
      <c r="F339" s="2" t="s">
        <v>527</v>
      </c>
      <c r="G339" s="12"/>
      <c r="H339" s="12" t="str" cm="1">
        <f t="array" ref="H3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0" spans="1:8" x14ac:dyDescent="0.3">
      <c r="A340" s="2" t="s">
        <v>314</v>
      </c>
      <c r="B340" s="2">
        <v>85</v>
      </c>
      <c r="C340" s="2" t="s">
        <v>87</v>
      </c>
      <c r="D340" s="2" t="s">
        <v>412</v>
      </c>
      <c r="E340" s="3" t="s">
        <v>522</v>
      </c>
      <c r="F340" s="2" t="s">
        <v>527</v>
      </c>
      <c r="G340" s="12"/>
      <c r="H340" s="12" t="str" cm="1">
        <f t="array" ref="H3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1" spans="1:8" x14ac:dyDescent="0.3">
      <c r="A341" s="2" t="s">
        <v>314</v>
      </c>
      <c r="B341" s="2">
        <v>86</v>
      </c>
      <c r="C341" s="2" t="s">
        <v>88</v>
      </c>
      <c r="D341" s="2" t="s">
        <v>412</v>
      </c>
      <c r="E341" s="3" t="s">
        <v>522</v>
      </c>
      <c r="F341" s="2" t="s">
        <v>527</v>
      </c>
      <c r="G341" s="12"/>
      <c r="H341" s="12" t="str" cm="1">
        <f t="array" ref="H3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2" spans="1:8" x14ac:dyDescent="0.3">
      <c r="A342" s="2" t="s">
        <v>314</v>
      </c>
      <c r="B342" s="2">
        <v>87</v>
      </c>
      <c r="C342" s="2" t="s">
        <v>89</v>
      </c>
      <c r="D342" s="2" t="s">
        <v>412</v>
      </c>
      <c r="E342" s="3" t="s">
        <v>522</v>
      </c>
      <c r="F342" s="2" t="s">
        <v>527</v>
      </c>
      <c r="G342" s="12"/>
      <c r="H342" s="12" t="str" cm="1">
        <f t="array" ref="H3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3" spans="1:8" x14ac:dyDescent="0.3">
      <c r="A343" s="2" t="s">
        <v>314</v>
      </c>
      <c r="B343" s="2">
        <v>88</v>
      </c>
      <c r="C343" s="2" t="s">
        <v>90</v>
      </c>
      <c r="D343" s="2" t="s">
        <v>412</v>
      </c>
      <c r="E343" s="3" t="s">
        <v>522</v>
      </c>
      <c r="F343" s="2" t="s">
        <v>527</v>
      </c>
      <c r="G343" s="12"/>
      <c r="H343" s="12" t="str" cm="1">
        <f t="array" ref="H3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4" spans="1:8" x14ac:dyDescent="0.3">
      <c r="A344" s="2" t="s">
        <v>314</v>
      </c>
      <c r="B344" s="2">
        <v>89</v>
      </c>
      <c r="C344" s="2" t="s">
        <v>91</v>
      </c>
      <c r="D344" s="2" t="s">
        <v>412</v>
      </c>
      <c r="E344" s="3" t="s">
        <v>522</v>
      </c>
      <c r="F344" s="2" t="s">
        <v>527</v>
      </c>
      <c r="G344" s="12"/>
      <c r="H344" s="12" t="str" cm="1">
        <f t="array" ref="H3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5" spans="1:8" x14ac:dyDescent="0.3">
      <c r="A345" s="2" t="s">
        <v>314</v>
      </c>
      <c r="B345" s="2">
        <v>90</v>
      </c>
      <c r="C345" s="2" t="s">
        <v>92</v>
      </c>
      <c r="D345" s="2" t="s">
        <v>412</v>
      </c>
      <c r="E345" s="3" t="s">
        <v>522</v>
      </c>
      <c r="F345" s="2" t="s">
        <v>527</v>
      </c>
      <c r="G345" s="12"/>
      <c r="H345" s="12" t="str" cm="1">
        <f t="array" ref="H3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6" spans="1:8" x14ac:dyDescent="0.3">
      <c r="A346" s="2" t="s">
        <v>314</v>
      </c>
      <c r="B346" s="2">
        <v>91</v>
      </c>
      <c r="C346" s="2" t="s">
        <v>93</v>
      </c>
      <c r="D346" s="2" t="s">
        <v>412</v>
      </c>
      <c r="E346" s="3" t="s">
        <v>522</v>
      </c>
      <c r="F346" s="2" t="s">
        <v>527</v>
      </c>
      <c r="G346" s="12"/>
      <c r="H346" s="12" t="str" cm="1">
        <f t="array" ref="H3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7" spans="1:8" x14ac:dyDescent="0.3">
      <c r="A347" s="2" t="s">
        <v>314</v>
      </c>
      <c r="B347" s="2">
        <v>92</v>
      </c>
      <c r="C347" s="2" t="s">
        <v>94</v>
      </c>
      <c r="D347" s="2" t="s">
        <v>412</v>
      </c>
      <c r="E347" s="3" t="s">
        <v>522</v>
      </c>
      <c r="F347" s="2" t="s">
        <v>527</v>
      </c>
      <c r="G347" s="12"/>
      <c r="H347" s="12" t="str" cm="1">
        <f t="array" ref="H3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8" spans="1:8" x14ac:dyDescent="0.3">
      <c r="A348" s="2" t="s">
        <v>314</v>
      </c>
      <c r="B348" s="2">
        <v>93</v>
      </c>
      <c r="C348" s="2" t="s">
        <v>95</v>
      </c>
      <c r="D348" s="2" t="s">
        <v>412</v>
      </c>
      <c r="E348" s="3" t="s">
        <v>522</v>
      </c>
      <c r="F348" s="2" t="s">
        <v>527</v>
      </c>
      <c r="G348" s="12"/>
      <c r="H348" s="12" t="str" cm="1">
        <f t="array" ref="H3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9" spans="1:8" x14ac:dyDescent="0.3">
      <c r="A349" s="2" t="s">
        <v>314</v>
      </c>
      <c r="B349" s="2">
        <v>94</v>
      </c>
      <c r="C349" s="2" t="s">
        <v>96</v>
      </c>
      <c r="D349" s="2" t="s">
        <v>412</v>
      </c>
      <c r="E349" s="3" t="s">
        <v>522</v>
      </c>
      <c r="F349" s="2" t="s">
        <v>527</v>
      </c>
      <c r="G349" s="12"/>
      <c r="H349" s="12" t="str" cm="1">
        <f t="array" ref="H3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0" spans="1:8" x14ac:dyDescent="0.3">
      <c r="A350" s="2" t="s">
        <v>314</v>
      </c>
      <c r="B350" s="2">
        <v>95</v>
      </c>
      <c r="C350" s="2" t="s">
        <v>97</v>
      </c>
      <c r="D350" s="2" t="s">
        <v>412</v>
      </c>
      <c r="E350" s="3" t="s">
        <v>522</v>
      </c>
      <c r="F350" s="2" t="s">
        <v>527</v>
      </c>
      <c r="G350" s="12"/>
      <c r="H350" s="12" t="str" cm="1">
        <f t="array" ref="H3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1" spans="1:8" x14ac:dyDescent="0.3">
      <c r="A351" s="2" t="s">
        <v>314</v>
      </c>
      <c r="B351" s="2">
        <v>96</v>
      </c>
      <c r="C351" s="2" t="s">
        <v>98</v>
      </c>
      <c r="D351" s="2" t="s">
        <v>412</v>
      </c>
      <c r="E351" s="3" t="s">
        <v>522</v>
      </c>
      <c r="F351" s="2" t="s">
        <v>527</v>
      </c>
      <c r="G351" s="12"/>
      <c r="H351" s="12" t="str" cm="1">
        <f t="array" ref="H3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2" spans="1:8" x14ac:dyDescent="0.3">
      <c r="A352" s="2" t="s">
        <v>314</v>
      </c>
      <c r="B352" s="2">
        <v>97</v>
      </c>
      <c r="C352" s="2" t="s">
        <v>99</v>
      </c>
      <c r="D352" s="2" t="s">
        <v>412</v>
      </c>
      <c r="E352" s="3" t="s">
        <v>522</v>
      </c>
      <c r="F352" s="2" t="s">
        <v>527</v>
      </c>
      <c r="G352" s="12"/>
      <c r="H352" s="12" t="str" cm="1">
        <f t="array" ref="H3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3" spans="1:8" x14ac:dyDescent="0.3">
      <c r="A353" s="2" t="s">
        <v>314</v>
      </c>
      <c r="B353" s="2">
        <v>98</v>
      </c>
      <c r="C353" s="2" t="s">
        <v>100</v>
      </c>
      <c r="D353" s="2" t="s">
        <v>412</v>
      </c>
      <c r="E353" s="3" t="s">
        <v>522</v>
      </c>
      <c r="F353" s="2" t="s">
        <v>527</v>
      </c>
      <c r="G353" s="12"/>
      <c r="H353" s="12" t="str" cm="1">
        <f t="array" ref="H3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4" spans="1:8" x14ac:dyDescent="0.3">
      <c r="A354" s="2" t="s">
        <v>314</v>
      </c>
      <c r="B354" s="2">
        <v>99</v>
      </c>
      <c r="C354" s="2" t="s">
        <v>101</v>
      </c>
      <c r="D354" s="2" t="s">
        <v>412</v>
      </c>
      <c r="E354" s="3" t="s">
        <v>522</v>
      </c>
      <c r="F354" s="2" t="s">
        <v>527</v>
      </c>
      <c r="G354" s="12"/>
      <c r="H354" s="12" t="str" cm="1">
        <f t="array" ref="H3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5" spans="1:8" x14ac:dyDescent="0.3">
      <c r="A355" s="2" t="s">
        <v>314</v>
      </c>
      <c r="B355" s="2">
        <v>100</v>
      </c>
      <c r="C355" s="2" t="s">
        <v>102</v>
      </c>
      <c r="D355" s="2" t="s">
        <v>412</v>
      </c>
      <c r="E355" s="3" t="s">
        <v>522</v>
      </c>
      <c r="F355" s="2" t="s">
        <v>527</v>
      </c>
      <c r="G355" s="12"/>
      <c r="H355" s="12" t="str" cm="1">
        <f t="array" ref="H3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6" spans="1:8" x14ac:dyDescent="0.3">
      <c r="A356" s="2" t="s">
        <v>314</v>
      </c>
      <c r="B356" s="2">
        <v>101</v>
      </c>
      <c r="C356" s="2" t="s">
        <v>103</v>
      </c>
      <c r="D356" s="2" t="s">
        <v>412</v>
      </c>
      <c r="E356" s="3" t="s">
        <v>522</v>
      </c>
      <c r="F356" s="2" t="s">
        <v>527</v>
      </c>
      <c r="G356" s="12"/>
      <c r="H356" s="12" t="str" cm="1">
        <f t="array" ref="H3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7" spans="1:8" x14ac:dyDescent="0.3">
      <c r="A357" s="2" t="s">
        <v>314</v>
      </c>
      <c r="B357" s="2">
        <v>102</v>
      </c>
      <c r="C357" s="2" t="s">
        <v>104</v>
      </c>
      <c r="D357" s="2" t="s">
        <v>412</v>
      </c>
      <c r="E357" s="3" t="s">
        <v>522</v>
      </c>
      <c r="F357" s="2" t="s">
        <v>527</v>
      </c>
      <c r="G357" s="12"/>
      <c r="H357" s="12" t="str" cm="1">
        <f t="array" ref="H3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8" spans="1:8" x14ac:dyDescent="0.3">
      <c r="A358" s="2" t="s">
        <v>314</v>
      </c>
      <c r="B358" s="2">
        <v>103</v>
      </c>
      <c r="C358" s="2" t="s">
        <v>105</v>
      </c>
      <c r="D358" s="2" t="s">
        <v>412</v>
      </c>
      <c r="E358" s="3" t="s">
        <v>522</v>
      </c>
      <c r="F358" s="2" t="s">
        <v>527</v>
      </c>
      <c r="G358" s="12"/>
      <c r="H358" s="12" t="str" cm="1">
        <f t="array" ref="H3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9" spans="1:8" x14ac:dyDescent="0.3">
      <c r="A359" s="2" t="s">
        <v>314</v>
      </c>
      <c r="B359" s="2">
        <v>104</v>
      </c>
      <c r="C359" s="2" t="s">
        <v>106</v>
      </c>
      <c r="D359" s="2" t="s">
        <v>412</v>
      </c>
      <c r="E359" s="3" t="s">
        <v>522</v>
      </c>
      <c r="F359" s="2" t="s">
        <v>527</v>
      </c>
      <c r="G359" s="12"/>
      <c r="H359" s="12" t="str" cm="1">
        <f t="array" ref="H3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0" spans="1:8" x14ac:dyDescent="0.3">
      <c r="A360" s="2" t="s">
        <v>314</v>
      </c>
      <c r="B360" s="2">
        <v>105</v>
      </c>
      <c r="C360" s="2" t="s">
        <v>107</v>
      </c>
      <c r="D360" s="2" t="s">
        <v>412</v>
      </c>
      <c r="E360" s="3" t="s">
        <v>522</v>
      </c>
      <c r="F360" s="2" t="s">
        <v>527</v>
      </c>
      <c r="G360" s="12"/>
      <c r="H360" s="12" t="str" cm="1">
        <f t="array" ref="H3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1" spans="1:8" x14ac:dyDescent="0.3">
      <c r="A361" s="2" t="s">
        <v>314</v>
      </c>
      <c r="B361" s="2">
        <v>106</v>
      </c>
      <c r="C361" s="2" t="s">
        <v>108</v>
      </c>
      <c r="D361" s="2" t="s">
        <v>412</v>
      </c>
      <c r="E361" s="3" t="s">
        <v>522</v>
      </c>
      <c r="F361" s="2" t="s">
        <v>527</v>
      </c>
      <c r="G361" s="12"/>
      <c r="H361" s="12" t="str" cm="1">
        <f t="array" ref="H3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2" spans="1:8" x14ac:dyDescent="0.3">
      <c r="A362" s="2" t="s">
        <v>314</v>
      </c>
      <c r="B362" s="2">
        <v>107</v>
      </c>
      <c r="C362" s="2" t="s">
        <v>109</v>
      </c>
      <c r="D362" s="2" t="s">
        <v>412</v>
      </c>
      <c r="E362" s="3" t="s">
        <v>522</v>
      </c>
      <c r="F362" s="2" t="s">
        <v>527</v>
      </c>
      <c r="G362" s="12"/>
      <c r="H362" s="12" t="str" cm="1">
        <f t="array" ref="H3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3" spans="1:8" x14ac:dyDescent="0.3">
      <c r="A363" s="2" t="s">
        <v>314</v>
      </c>
      <c r="B363" s="2">
        <v>108</v>
      </c>
      <c r="C363" s="2" t="s">
        <v>110</v>
      </c>
      <c r="D363" s="2" t="s">
        <v>412</v>
      </c>
      <c r="E363" s="3" t="s">
        <v>522</v>
      </c>
      <c r="F363" s="2" t="s">
        <v>527</v>
      </c>
      <c r="G363" s="12"/>
      <c r="H363" s="12" t="str" cm="1">
        <f t="array" ref="H3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4" spans="1:8" x14ac:dyDescent="0.3">
      <c r="A364" s="2" t="s">
        <v>314</v>
      </c>
      <c r="B364" s="2">
        <v>109</v>
      </c>
      <c r="C364" s="2" t="s">
        <v>111</v>
      </c>
      <c r="D364" s="2" t="s">
        <v>412</v>
      </c>
      <c r="E364" s="3" t="s">
        <v>522</v>
      </c>
      <c r="F364" s="2" t="s">
        <v>527</v>
      </c>
      <c r="G364" s="12"/>
      <c r="H364" s="12" t="str" cm="1">
        <f t="array" ref="H3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5" spans="1:8" x14ac:dyDescent="0.3">
      <c r="A365" s="2" t="s">
        <v>314</v>
      </c>
      <c r="B365" s="2">
        <v>110</v>
      </c>
      <c r="C365" s="2" t="s">
        <v>112</v>
      </c>
      <c r="D365" s="2" t="s">
        <v>412</v>
      </c>
      <c r="E365" s="3" t="s">
        <v>522</v>
      </c>
      <c r="F365" s="2" t="s">
        <v>527</v>
      </c>
      <c r="G365" s="12"/>
      <c r="H365" s="12" t="str" cm="1">
        <f t="array" ref="H3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6" spans="1:8" x14ac:dyDescent="0.3">
      <c r="A366" s="2" t="s">
        <v>314</v>
      </c>
      <c r="B366" s="2">
        <v>111</v>
      </c>
      <c r="C366" s="2" t="s">
        <v>113</v>
      </c>
      <c r="D366" s="2" t="s">
        <v>412</v>
      </c>
      <c r="E366" s="3" t="s">
        <v>522</v>
      </c>
      <c r="F366" s="2" t="s">
        <v>527</v>
      </c>
      <c r="G366" s="12"/>
      <c r="H366" s="12" t="str" cm="1">
        <f t="array" ref="H3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7" spans="1:8" x14ac:dyDescent="0.3">
      <c r="A367" s="2" t="s">
        <v>314</v>
      </c>
      <c r="B367" s="2">
        <v>112</v>
      </c>
      <c r="C367" s="2" t="s">
        <v>114</v>
      </c>
      <c r="D367" s="2" t="s">
        <v>412</v>
      </c>
      <c r="E367" s="3" t="s">
        <v>522</v>
      </c>
      <c r="F367" s="2" t="s">
        <v>527</v>
      </c>
      <c r="G367" s="12"/>
      <c r="H367" s="12" t="str" cm="1">
        <f t="array" ref="H3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8" spans="1:8" x14ac:dyDescent="0.3">
      <c r="A368" s="2" t="s">
        <v>314</v>
      </c>
      <c r="B368" s="2">
        <v>113</v>
      </c>
      <c r="C368" s="2" t="s">
        <v>115</v>
      </c>
      <c r="D368" s="2" t="s">
        <v>412</v>
      </c>
      <c r="E368" s="3" t="s">
        <v>522</v>
      </c>
      <c r="F368" s="2" t="s">
        <v>527</v>
      </c>
      <c r="G368" s="12"/>
      <c r="H368" s="12" t="str" cm="1">
        <f t="array" ref="H3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9" spans="1:8" x14ac:dyDescent="0.3">
      <c r="A369" s="2" t="s">
        <v>314</v>
      </c>
      <c r="B369" s="2">
        <v>114</v>
      </c>
      <c r="C369" s="2" t="s">
        <v>116</v>
      </c>
      <c r="D369" s="2" t="s">
        <v>412</v>
      </c>
      <c r="E369" s="3" t="s">
        <v>522</v>
      </c>
      <c r="F369" s="2" t="s">
        <v>527</v>
      </c>
      <c r="G369" s="12"/>
      <c r="H369" s="12" t="str" cm="1">
        <f t="array" ref="H3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0" spans="1:8" x14ac:dyDescent="0.3">
      <c r="A370" s="2" t="s">
        <v>314</v>
      </c>
      <c r="B370" s="2">
        <v>115</v>
      </c>
      <c r="C370" s="2" t="s">
        <v>117</v>
      </c>
      <c r="D370" s="2" t="s">
        <v>412</v>
      </c>
      <c r="E370" s="3" t="s">
        <v>522</v>
      </c>
      <c r="F370" s="2" t="s">
        <v>527</v>
      </c>
      <c r="G370" s="12"/>
      <c r="H370" s="12" t="str" cm="1">
        <f t="array" ref="H3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1" spans="1:8" x14ac:dyDescent="0.3">
      <c r="A371" s="2" t="s">
        <v>314</v>
      </c>
      <c r="B371" s="2">
        <v>116</v>
      </c>
      <c r="C371" s="2" t="s">
        <v>118</v>
      </c>
      <c r="D371" s="2" t="s">
        <v>412</v>
      </c>
      <c r="E371" s="3" t="s">
        <v>522</v>
      </c>
      <c r="F371" s="2" t="s">
        <v>527</v>
      </c>
      <c r="G371" s="12"/>
      <c r="H371" s="12" t="str" cm="1">
        <f t="array" ref="H3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2" spans="1:8" x14ac:dyDescent="0.3">
      <c r="A372" s="2" t="s">
        <v>314</v>
      </c>
      <c r="B372" s="2">
        <v>117</v>
      </c>
      <c r="C372" s="2" t="s">
        <v>119</v>
      </c>
      <c r="D372" s="2" t="s">
        <v>412</v>
      </c>
      <c r="E372" s="3" t="s">
        <v>522</v>
      </c>
      <c r="F372" s="2" t="s">
        <v>527</v>
      </c>
      <c r="G372" s="12" t="s">
        <v>279</v>
      </c>
      <c r="H372" s="12" t="str" cm="1">
        <f t="array" ref="H37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73" spans="1:8" x14ac:dyDescent="0.3">
      <c r="A373" s="2" t="s">
        <v>314</v>
      </c>
      <c r="B373" s="2">
        <v>118</v>
      </c>
      <c r="C373" s="2" t="s">
        <v>120</v>
      </c>
      <c r="D373" s="2" t="s">
        <v>412</v>
      </c>
      <c r="E373" s="3" t="s">
        <v>522</v>
      </c>
      <c r="F373" s="2" t="s">
        <v>527</v>
      </c>
      <c r="G373" s="12"/>
      <c r="H373" s="12" t="str" cm="1">
        <f t="array" ref="H3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4" spans="1:8" x14ac:dyDescent="0.3">
      <c r="A374" s="2" t="s">
        <v>314</v>
      </c>
      <c r="B374" s="2">
        <v>119</v>
      </c>
      <c r="C374" s="2" t="s">
        <v>121</v>
      </c>
      <c r="D374" s="2" t="s">
        <v>412</v>
      </c>
      <c r="E374" s="3" t="s">
        <v>522</v>
      </c>
      <c r="F374" s="2" t="s">
        <v>527</v>
      </c>
      <c r="G374" s="12"/>
      <c r="H374" s="12" t="str" cm="1">
        <f t="array" ref="H3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5" spans="1:8" ht="28.8" x14ac:dyDescent="0.3">
      <c r="A375" s="2" t="s">
        <v>314</v>
      </c>
      <c r="B375" s="2">
        <v>120</v>
      </c>
      <c r="C375" s="2" t="s">
        <v>122</v>
      </c>
      <c r="D375" s="2" t="s">
        <v>412</v>
      </c>
      <c r="E375" s="3" t="s">
        <v>522</v>
      </c>
      <c r="F375" s="2" t="s">
        <v>527</v>
      </c>
      <c r="G375" s="12"/>
      <c r="H375" s="12" t="str" cm="1">
        <f t="array" ref="H3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6" spans="1:8" ht="28.8" x14ac:dyDescent="0.3">
      <c r="A376" s="2" t="s">
        <v>314</v>
      </c>
      <c r="B376" s="2">
        <v>121</v>
      </c>
      <c r="C376" s="2" t="s">
        <v>123</v>
      </c>
      <c r="D376" s="2" t="s">
        <v>412</v>
      </c>
      <c r="E376" s="3" t="s">
        <v>522</v>
      </c>
      <c r="F376" s="2" t="s">
        <v>527</v>
      </c>
      <c r="G376" s="12"/>
      <c r="H376" s="12" t="str" cm="1">
        <f t="array" ref="H3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7" spans="1:8" ht="28.8" x14ac:dyDescent="0.3">
      <c r="A377" s="2" t="s">
        <v>314</v>
      </c>
      <c r="B377" s="2">
        <v>122</v>
      </c>
      <c r="C377" s="2" t="s">
        <v>124</v>
      </c>
      <c r="D377" s="2" t="s">
        <v>412</v>
      </c>
      <c r="E377" s="3" t="s">
        <v>522</v>
      </c>
      <c r="F377" s="2" t="s">
        <v>527</v>
      </c>
      <c r="G377" s="12"/>
      <c r="H377" s="12" t="str" cm="1">
        <f t="array" ref="H3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8" spans="1:8" ht="28.8" x14ac:dyDescent="0.3">
      <c r="A378" s="2" t="s">
        <v>314</v>
      </c>
      <c r="B378" s="2">
        <v>123</v>
      </c>
      <c r="C378" s="2" t="s">
        <v>125</v>
      </c>
      <c r="D378" s="2" t="s">
        <v>412</v>
      </c>
      <c r="E378" s="3" t="s">
        <v>522</v>
      </c>
      <c r="F378" s="2" t="s">
        <v>527</v>
      </c>
      <c r="G378" s="12"/>
      <c r="H378" s="12" t="str" cm="1">
        <f t="array" ref="H3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9" spans="1:8" ht="28.8" x14ac:dyDescent="0.3">
      <c r="A379" s="2" t="s">
        <v>314</v>
      </c>
      <c r="B379" s="2">
        <v>124</v>
      </c>
      <c r="C379" s="2" t="s">
        <v>126</v>
      </c>
      <c r="D379" s="2" t="s">
        <v>412</v>
      </c>
      <c r="E379" s="3" t="s">
        <v>522</v>
      </c>
      <c r="F379" s="2" t="s">
        <v>527</v>
      </c>
      <c r="G379" s="12"/>
      <c r="H379" s="12" t="str" cm="1">
        <f t="array" ref="H3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0" spans="1:8" ht="28.8" x14ac:dyDescent="0.3">
      <c r="A380" s="2" t="s">
        <v>314</v>
      </c>
      <c r="B380" s="2">
        <v>125</v>
      </c>
      <c r="C380" s="2" t="s">
        <v>127</v>
      </c>
      <c r="D380" s="2" t="s">
        <v>412</v>
      </c>
      <c r="E380" s="3" t="s">
        <v>522</v>
      </c>
      <c r="F380" s="2" t="s">
        <v>527</v>
      </c>
      <c r="G380" s="12"/>
      <c r="H380" s="12" t="str" cm="1">
        <f t="array" ref="H3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1" spans="1:8" x14ac:dyDescent="0.3">
      <c r="A381" s="2" t="s">
        <v>314</v>
      </c>
      <c r="B381" s="2">
        <v>126</v>
      </c>
      <c r="C381" s="2" t="s">
        <v>128</v>
      </c>
      <c r="D381" s="2" t="s">
        <v>412</v>
      </c>
      <c r="E381" s="3" t="s">
        <v>522</v>
      </c>
      <c r="F381" s="2" t="s">
        <v>527</v>
      </c>
      <c r="G381" s="12"/>
      <c r="H381" s="12" t="str" cm="1">
        <f t="array" ref="H3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2" spans="1:8" x14ac:dyDescent="0.3">
      <c r="A382" s="2" t="s">
        <v>314</v>
      </c>
      <c r="B382" s="2">
        <v>127</v>
      </c>
      <c r="C382" s="2" t="s">
        <v>129</v>
      </c>
      <c r="D382" s="2" t="s">
        <v>412</v>
      </c>
      <c r="E382" s="3" t="s">
        <v>522</v>
      </c>
      <c r="F382" s="2" t="s">
        <v>527</v>
      </c>
      <c r="G382" s="12"/>
      <c r="H382" s="12" t="str" cm="1">
        <f t="array" ref="H3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3" spans="1:8" x14ac:dyDescent="0.3">
      <c r="A383" s="2" t="s">
        <v>314</v>
      </c>
      <c r="B383" s="2">
        <v>128</v>
      </c>
      <c r="C383" s="2" t="s">
        <v>130</v>
      </c>
      <c r="D383" s="2" t="s">
        <v>412</v>
      </c>
      <c r="E383" s="3" t="s">
        <v>522</v>
      </c>
      <c r="F383" s="2" t="s">
        <v>527</v>
      </c>
      <c r="G383" s="12"/>
      <c r="H383" s="12" t="str" cm="1">
        <f t="array" ref="H3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4" spans="1:8" ht="28.8" x14ac:dyDescent="0.3">
      <c r="A384" s="2" t="s">
        <v>314</v>
      </c>
      <c r="B384" s="2">
        <v>129</v>
      </c>
      <c r="C384" s="2" t="s">
        <v>131</v>
      </c>
      <c r="D384" s="2" t="s">
        <v>412</v>
      </c>
      <c r="E384" s="3" t="s">
        <v>522</v>
      </c>
      <c r="F384" s="2" t="s">
        <v>527</v>
      </c>
      <c r="G384" s="12"/>
      <c r="H384" s="12" t="str" cm="1">
        <f t="array" ref="H3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5" spans="1:8" ht="28.8" x14ac:dyDescent="0.3">
      <c r="A385" s="2" t="s">
        <v>314</v>
      </c>
      <c r="B385" s="2">
        <v>130</v>
      </c>
      <c r="C385" s="2" t="s">
        <v>132</v>
      </c>
      <c r="D385" s="2" t="s">
        <v>412</v>
      </c>
      <c r="E385" s="3" t="s">
        <v>522</v>
      </c>
      <c r="F385" s="2" t="s">
        <v>527</v>
      </c>
      <c r="G385" s="12"/>
      <c r="H385" s="12" t="str" cm="1">
        <f t="array" ref="H3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6" spans="1:8" ht="28.8" x14ac:dyDescent="0.3">
      <c r="A386" s="2" t="s">
        <v>314</v>
      </c>
      <c r="B386" s="2">
        <v>131</v>
      </c>
      <c r="C386" s="2" t="s">
        <v>133</v>
      </c>
      <c r="D386" s="2" t="s">
        <v>412</v>
      </c>
      <c r="E386" s="3" t="s">
        <v>522</v>
      </c>
      <c r="F386" s="2" t="s">
        <v>527</v>
      </c>
      <c r="G386" s="12"/>
      <c r="H386" s="12" t="str" cm="1">
        <f t="array" ref="H3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7" spans="1:8" ht="28.8" x14ac:dyDescent="0.3">
      <c r="A387" s="2" t="s">
        <v>314</v>
      </c>
      <c r="B387" s="2">
        <v>132</v>
      </c>
      <c r="C387" s="2" t="s">
        <v>134</v>
      </c>
      <c r="D387" s="2" t="s">
        <v>412</v>
      </c>
      <c r="E387" s="3" t="s">
        <v>522</v>
      </c>
      <c r="F387" s="2" t="s">
        <v>527</v>
      </c>
      <c r="G387" s="12"/>
      <c r="H387" s="12" t="str" cm="1">
        <f t="array" ref="H3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8" spans="1:8" ht="28.8" x14ac:dyDescent="0.3">
      <c r="A388" s="2" t="s">
        <v>314</v>
      </c>
      <c r="B388" s="2">
        <v>133</v>
      </c>
      <c r="C388" s="2" t="s">
        <v>135</v>
      </c>
      <c r="D388" s="2" t="s">
        <v>412</v>
      </c>
      <c r="E388" s="3" t="s">
        <v>522</v>
      </c>
      <c r="F388" s="2" t="s">
        <v>527</v>
      </c>
      <c r="G388" s="12"/>
      <c r="H388" s="12" t="str" cm="1">
        <f t="array" ref="H3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9" spans="1:8" ht="28.8" x14ac:dyDescent="0.3">
      <c r="A389" s="2" t="s">
        <v>314</v>
      </c>
      <c r="B389" s="2">
        <v>134</v>
      </c>
      <c r="C389" s="2" t="s">
        <v>136</v>
      </c>
      <c r="D389" s="2" t="s">
        <v>412</v>
      </c>
      <c r="E389" s="3" t="s">
        <v>522</v>
      </c>
      <c r="F389" s="2" t="s">
        <v>527</v>
      </c>
      <c r="G389" s="12"/>
      <c r="H389" s="12" t="str" cm="1">
        <f t="array" ref="H3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0" spans="1:8" x14ac:dyDescent="0.3">
      <c r="A390" s="2" t="s">
        <v>314</v>
      </c>
      <c r="B390" s="2">
        <v>1</v>
      </c>
      <c r="C390" s="2" t="s">
        <v>1</v>
      </c>
      <c r="D390" s="2" t="s">
        <v>412</v>
      </c>
      <c r="E390" s="2" t="s">
        <v>301</v>
      </c>
      <c r="F390" s="2" t="s">
        <v>139</v>
      </c>
      <c r="G390" s="12" t="s">
        <v>262</v>
      </c>
      <c r="H390" s="12" t="str" cm="1">
        <f t="array" ref="H390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ambiant</v>
      </c>
    </row>
    <row r="391" spans="1:8" x14ac:dyDescent="0.3">
      <c r="A391" s="2" t="s">
        <v>314</v>
      </c>
      <c r="B391" s="2">
        <v>2</v>
      </c>
      <c r="C391" s="2" t="s">
        <v>3</v>
      </c>
      <c r="D391" s="2" t="s">
        <v>412</v>
      </c>
      <c r="E391" s="2" t="s">
        <v>301</v>
      </c>
      <c r="F391" s="2" t="s">
        <v>139</v>
      </c>
      <c r="G391" s="12" t="s">
        <v>262</v>
      </c>
      <c r="H391" s="12" t="str" cm="1">
        <f t="array" ref="H391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ambiant</v>
      </c>
    </row>
    <row r="392" spans="1:8" x14ac:dyDescent="0.3">
      <c r="A392" s="2" t="s">
        <v>314</v>
      </c>
      <c r="B392" s="2">
        <v>3</v>
      </c>
      <c r="C392" s="2" t="s">
        <v>4</v>
      </c>
      <c r="D392" s="2" t="s">
        <v>412</v>
      </c>
      <c r="E392" s="2" t="s">
        <v>301</v>
      </c>
      <c r="F392" s="2" t="s">
        <v>139</v>
      </c>
      <c r="G392" s="12" t="s">
        <v>262</v>
      </c>
      <c r="H392" s="12" t="str" cm="1">
        <f t="array" ref="H392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ambiant</v>
      </c>
    </row>
    <row r="393" spans="1:8" x14ac:dyDescent="0.3">
      <c r="A393" s="2" t="s">
        <v>314</v>
      </c>
      <c r="B393" s="2">
        <v>4</v>
      </c>
      <c r="C393" s="2" t="s">
        <v>5</v>
      </c>
      <c r="D393" s="2" t="s">
        <v>412</v>
      </c>
      <c r="E393" s="2" t="s">
        <v>301</v>
      </c>
      <c r="F393" s="2" t="s">
        <v>139</v>
      </c>
      <c r="G393" s="12" t="s">
        <v>264</v>
      </c>
      <c r="H393" s="12" t="str" cm="1">
        <f t="array" ref="H393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4" spans="1:8" x14ac:dyDescent="0.3">
      <c r="A394" s="2" t="s">
        <v>314</v>
      </c>
      <c r="B394" s="2">
        <v>5</v>
      </c>
      <c r="C394" s="2" t="s">
        <v>6</v>
      </c>
      <c r="D394" s="2" t="s">
        <v>412</v>
      </c>
      <c r="E394" s="2" t="s">
        <v>301</v>
      </c>
      <c r="F394" s="2" t="s">
        <v>139</v>
      </c>
      <c r="G394" s="12" t="s">
        <v>264</v>
      </c>
      <c r="H394" s="12" t="str" cm="1">
        <f t="array" ref="H394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5" spans="1:8" x14ac:dyDescent="0.3">
      <c r="A395" s="2" t="s">
        <v>314</v>
      </c>
      <c r="B395" s="2">
        <v>6</v>
      </c>
      <c r="C395" s="2" t="s">
        <v>7</v>
      </c>
      <c r="D395" s="2" t="s">
        <v>412</v>
      </c>
      <c r="E395" s="2" t="s">
        <v>301</v>
      </c>
      <c r="F395" s="2" t="s">
        <v>139</v>
      </c>
      <c r="G395" s="12" t="s">
        <v>264</v>
      </c>
      <c r="H395" s="12" t="str" cm="1">
        <f t="array" ref="H395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6" spans="1:8" x14ac:dyDescent="0.3">
      <c r="A396" s="2" t="s">
        <v>314</v>
      </c>
      <c r="B396" s="2">
        <v>7</v>
      </c>
      <c r="C396" s="2" t="s">
        <v>8</v>
      </c>
      <c r="D396" s="2" t="s">
        <v>412</v>
      </c>
      <c r="E396" s="2" t="s">
        <v>301</v>
      </c>
      <c r="F396" s="2" t="s">
        <v>139</v>
      </c>
      <c r="G396" s="12" t="s">
        <v>264</v>
      </c>
      <c r="H396" s="12" t="str" cm="1">
        <f t="array" ref="H396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7" spans="1:8" x14ac:dyDescent="0.3">
      <c r="A397" s="2" t="s">
        <v>314</v>
      </c>
      <c r="B397" s="2">
        <v>8</v>
      </c>
      <c r="C397" s="2" t="s">
        <v>9</v>
      </c>
      <c r="D397" s="2" t="s">
        <v>412</v>
      </c>
      <c r="E397" s="2" t="s">
        <v>301</v>
      </c>
      <c r="F397" s="2" t="s">
        <v>139</v>
      </c>
      <c r="G397" s="12" t="s">
        <v>264</v>
      </c>
      <c r="H397" s="12" t="str" cm="1">
        <f t="array" ref="H397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8" spans="1:8" x14ac:dyDescent="0.3">
      <c r="A398" s="2" t="s">
        <v>314</v>
      </c>
      <c r="B398" s="2">
        <v>9</v>
      </c>
      <c r="C398" s="2" t="s">
        <v>10</v>
      </c>
      <c r="D398" s="2" t="s">
        <v>412</v>
      </c>
      <c r="E398" s="2" t="s">
        <v>301</v>
      </c>
      <c r="F398" s="2" t="s">
        <v>139</v>
      </c>
      <c r="G398" s="12" t="s">
        <v>264</v>
      </c>
      <c r="H398" s="12" t="str" cm="1">
        <f t="array" ref="H398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9" spans="1:8" x14ac:dyDescent="0.3">
      <c r="A399" s="2" t="s">
        <v>314</v>
      </c>
      <c r="B399" s="2">
        <v>10</v>
      </c>
      <c r="C399" s="2" t="s">
        <v>11</v>
      </c>
      <c r="D399" s="2" t="s">
        <v>412</v>
      </c>
      <c r="E399" s="2" t="s">
        <v>301</v>
      </c>
      <c r="F399" s="2" t="s">
        <v>139</v>
      </c>
      <c r="G399" s="12" t="s">
        <v>281</v>
      </c>
      <c r="H399" s="12" t="str" cm="1">
        <f t="array" ref="H399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400" spans="1:8" x14ac:dyDescent="0.3">
      <c r="A400" s="2" t="s">
        <v>314</v>
      </c>
      <c r="B400" s="2">
        <v>11</v>
      </c>
      <c r="C400" s="2" t="s">
        <v>12</v>
      </c>
      <c r="D400" s="2" t="s">
        <v>412</v>
      </c>
      <c r="E400" s="2" t="s">
        <v>301</v>
      </c>
      <c r="F400" s="2" t="s">
        <v>139</v>
      </c>
      <c r="G400" s="12" t="s">
        <v>281</v>
      </c>
      <c r="H400" s="12" t="str" cm="1">
        <f t="array" ref="H400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401" spans="1:8" x14ac:dyDescent="0.3">
      <c r="A401" s="2" t="s">
        <v>314</v>
      </c>
      <c r="B401" s="2">
        <v>12</v>
      </c>
      <c r="C401" s="2" t="s">
        <v>13</v>
      </c>
      <c r="D401" s="2" t="s">
        <v>412</v>
      </c>
      <c r="E401" s="2" t="s">
        <v>301</v>
      </c>
      <c r="F401" s="2" t="s">
        <v>139</v>
      </c>
      <c r="G401" s="12" t="s">
        <v>281</v>
      </c>
      <c r="H401" s="12" t="str" cm="1">
        <f t="array" ref="H401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402" spans="1:8" x14ac:dyDescent="0.3">
      <c r="A402" s="2" t="s">
        <v>314</v>
      </c>
      <c r="B402" s="2">
        <v>13</v>
      </c>
      <c r="C402" s="2" t="s">
        <v>14</v>
      </c>
      <c r="D402" s="2" t="s">
        <v>412</v>
      </c>
      <c r="E402" s="2" t="s">
        <v>301</v>
      </c>
      <c r="F402" s="2" t="s">
        <v>139</v>
      </c>
      <c r="G402" s="3" t="s">
        <v>205</v>
      </c>
      <c r="H402" s="12" t="str" cm="1">
        <f t="array" ref="H402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403" spans="1:8" x14ac:dyDescent="0.3">
      <c r="A403" s="2" t="s">
        <v>314</v>
      </c>
      <c r="B403" s="2">
        <v>14</v>
      </c>
      <c r="C403" s="2" t="s">
        <v>15</v>
      </c>
      <c r="D403" s="2" t="s">
        <v>412</v>
      </c>
      <c r="E403" s="2" t="s">
        <v>301</v>
      </c>
      <c r="F403" s="2" t="s">
        <v>139</v>
      </c>
      <c r="G403" s="3" t="s">
        <v>205</v>
      </c>
      <c r="H403" s="12" t="str" cm="1">
        <f t="array" ref="H403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404" spans="1:8" x14ac:dyDescent="0.3">
      <c r="A404" s="2" t="s">
        <v>314</v>
      </c>
      <c r="B404" s="2">
        <v>15</v>
      </c>
      <c r="C404" s="2" t="s">
        <v>16</v>
      </c>
      <c r="D404" s="2" t="s">
        <v>412</v>
      </c>
      <c r="E404" s="2" t="s">
        <v>301</v>
      </c>
      <c r="F404" s="2" t="s">
        <v>139</v>
      </c>
      <c r="G404" s="12" t="s">
        <v>208</v>
      </c>
      <c r="H404" s="12" t="str" cm="1">
        <f t="array" ref="H40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5" spans="1:8" x14ac:dyDescent="0.3">
      <c r="A405" s="2" t="s">
        <v>314</v>
      </c>
      <c r="B405" s="2">
        <v>16</v>
      </c>
      <c r="C405" s="2" t="s">
        <v>18</v>
      </c>
      <c r="D405" s="2" t="s">
        <v>412</v>
      </c>
      <c r="E405" s="2" t="s">
        <v>301</v>
      </c>
      <c r="F405" s="2" t="s">
        <v>139</v>
      </c>
      <c r="G405" s="12" t="s">
        <v>208</v>
      </c>
      <c r="H405" s="12" t="str" cm="1">
        <f t="array" ref="H40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6" spans="1:8" x14ac:dyDescent="0.3">
      <c r="A406" s="2" t="s">
        <v>314</v>
      </c>
      <c r="B406" s="2">
        <v>17</v>
      </c>
      <c r="C406" s="2" t="s">
        <v>19</v>
      </c>
      <c r="D406" s="2" t="s">
        <v>412</v>
      </c>
      <c r="E406" s="2" t="s">
        <v>301</v>
      </c>
      <c r="F406" s="2" t="s">
        <v>139</v>
      </c>
      <c r="G406" s="12" t="s">
        <v>208</v>
      </c>
      <c r="H406" s="12" t="str" cm="1">
        <f t="array" ref="H40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7" spans="1:8" x14ac:dyDescent="0.3">
      <c r="A407" s="2" t="s">
        <v>314</v>
      </c>
      <c r="B407" s="2">
        <v>18</v>
      </c>
      <c r="C407" s="2" t="s">
        <v>20</v>
      </c>
      <c r="D407" s="2" t="s">
        <v>412</v>
      </c>
      <c r="E407" s="2" t="s">
        <v>301</v>
      </c>
      <c r="F407" s="2" t="s">
        <v>139</v>
      </c>
      <c r="G407" s="12" t="s">
        <v>208</v>
      </c>
      <c r="H407" s="12" t="str" cm="1">
        <f t="array" ref="H40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8" spans="1:8" x14ac:dyDescent="0.3">
      <c r="A408" s="2" t="s">
        <v>314</v>
      </c>
      <c r="B408" s="2">
        <v>19</v>
      </c>
      <c r="C408" s="2" t="s">
        <v>21</v>
      </c>
      <c r="D408" s="2" t="s">
        <v>412</v>
      </c>
      <c r="E408" s="2" t="s">
        <v>301</v>
      </c>
      <c r="F408" s="2" t="s">
        <v>139</v>
      </c>
      <c r="G408" s="12" t="s">
        <v>208</v>
      </c>
      <c r="H408" s="12" t="str" cm="1">
        <f t="array" ref="H40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9" spans="1:8" x14ac:dyDescent="0.3">
      <c r="A409" s="2" t="s">
        <v>314</v>
      </c>
      <c r="B409" s="2">
        <v>20</v>
      </c>
      <c r="C409" s="2" t="s">
        <v>22</v>
      </c>
      <c r="D409" s="2" t="s">
        <v>412</v>
      </c>
      <c r="E409" s="2" t="s">
        <v>301</v>
      </c>
      <c r="F409" s="2" t="s">
        <v>139</v>
      </c>
      <c r="G409" s="12" t="s">
        <v>208</v>
      </c>
      <c r="H409" s="12" t="str" cm="1">
        <f t="array" ref="H40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0" spans="1:8" x14ac:dyDescent="0.3">
      <c r="A410" s="2" t="s">
        <v>314</v>
      </c>
      <c r="B410" s="2">
        <v>21</v>
      </c>
      <c r="C410" s="2" t="s">
        <v>23</v>
      </c>
      <c r="D410" s="2" t="s">
        <v>412</v>
      </c>
      <c r="E410" s="2" t="s">
        <v>301</v>
      </c>
      <c r="F410" s="2" t="s">
        <v>139</v>
      </c>
      <c r="G410" s="12" t="s">
        <v>208</v>
      </c>
      <c r="H410" s="12" t="str" cm="1">
        <f t="array" ref="H41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1" spans="1:8" x14ac:dyDescent="0.3">
      <c r="A411" s="2" t="s">
        <v>314</v>
      </c>
      <c r="B411" s="2">
        <v>22</v>
      </c>
      <c r="C411" s="2" t="s">
        <v>24</v>
      </c>
      <c r="D411" s="2" t="s">
        <v>412</v>
      </c>
      <c r="E411" s="2" t="s">
        <v>301</v>
      </c>
      <c r="F411" s="2" t="s">
        <v>139</v>
      </c>
      <c r="G411" s="12" t="s">
        <v>208</v>
      </c>
      <c r="H411" s="12" t="str" cm="1">
        <f t="array" ref="H41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2" spans="1:8" x14ac:dyDescent="0.3">
      <c r="A412" s="2" t="s">
        <v>314</v>
      </c>
      <c r="B412" s="2">
        <v>23</v>
      </c>
      <c r="C412" s="2" t="s">
        <v>25</v>
      </c>
      <c r="D412" s="2" t="s">
        <v>412</v>
      </c>
      <c r="E412" s="2" t="s">
        <v>301</v>
      </c>
      <c r="F412" s="2" t="s">
        <v>139</v>
      </c>
      <c r="G412" s="12" t="s">
        <v>208</v>
      </c>
      <c r="H412" s="12" t="str" cm="1">
        <f t="array" ref="H41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3" spans="1:8" x14ac:dyDescent="0.3">
      <c r="A413" s="2" t="s">
        <v>314</v>
      </c>
      <c r="B413" s="2">
        <v>24</v>
      </c>
      <c r="C413" s="2" t="s">
        <v>26</v>
      </c>
      <c r="D413" s="2" t="s">
        <v>412</v>
      </c>
      <c r="E413" s="2" t="s">
        <v>301</v>
      </c>
      <c r="F413" s="2" t="s">
        <v>139</v>
      </c>
      <c r="G413" s="12" t="s">
        <v>208</v>
      </c>
      <c r="H413" s="12" t="str" cm="1">
        <f t="array" ref="H41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4" spans="1:8" x14ac:dyDescent="0.3">
      <c r="A414" s="2" t="s">
        <v>314</v>
      </c>
      <c r="B414" s="2">
        <v>25</v>
      </c>
      <c r="C414" s="2" t="s">
        <v>27</v>
      </c>
      <c r="D414" s="2" t="s">
        <v>412</v>
      </c>
      <c r="E414" s="2" t="s">
        <v>301</v>
      </c>
      <c r="F414" s="2" t="s">
        <v>139</v>
      </c>
      <c r="G414" s="12" t="s">
        <v>208</v>
      </c>
      <c r="H414" s="12" t="str" cm="1">
        <f t="array" ref="H41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5" spans="1:8" x14ac:dyDescent="0.3">
      <c r="A415" s="2" t="s">
        <v>314</v>
      </c>
      <c r="B415" s="2">
        <v>26</v>
      </c>
      <c r="C415" s="2" t="s">
        <v>28</v>
      </c>
      <c r="D415" s="2" t="s">
        <v>412</v>
      </c>
      <c r="E415" s="2" t="s">
        <v>301</v>
      </c>
      <c r="F415" s="2" t="s">
        <v>139</v>
      </c>
      <c r="G415" s="12" t="s">
        <v>208</v>
      </c>
      <c r="H415" s="12" t="str" cm="1">
        <f t="array" ref="H41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6" spans="1:8" x14ac:dyDescent="0.3">
      <c r="A416" s="2" t="s">
        <v>314</v>
      </c>
      <c r="B416" s="2">
        <v>27</v>
      </c>
      <c r="C416" s="2" t="s">
        <v>29</v>
      </c>
      <c r="D416" s="2" t="s">
        <v>412</v>
      </c>
      <c r="E416" s="2" t="s">
        <v>301</v>
      </c>
      <c r="F416" s="2" t="s">
        <v>139</v>
      </c>
      <c r="G416" s="12" t="s">
        <v>208</v>
      </c>
      <c r="H416" s="12" t="str" cm="1">
        <f t="array" ref="H41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7" spans="1:8" x14ac:dyDescent="0.3">
      <c r="A417" s="2" t="s">
        <v>314</v>
      </c>
      <c r="B417" s="2">
        <v>28</v>
      </c>
      <c r="C417" s="2" t="s">
        <v>30</v>
      </c>
      <c r="D417" s="2" t="s">
        <v>412</v>
      </c>
      <c r="E417" s="2" t="s">
        <v>301</v>
      </c>
      <c r="F417" s="2" t="s">
        <v>139</v>
      </c>
      <c r="G417" s="12" t="s">
        <v>208</v>
      </c>
      <c r="H417" s="12" t="str" cm="1">
        <f t="array" ref="H41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8" spans="1:8" x14ac:dyDescent="0.3">
      <c r="A418" s="2" t="s">
        <v>314</v>
      </c>
      <c r="B418" s="2">
        <v>29</v>
      </c>
      <c r="C418" s="2" t="s">
        <v>31</v>
      </c>
      <c r="D418" s="2" t="s">
        <v>412</v>
      </c>
      <c r="E418" s="2" t="s">
        <v>301</v>
      </c>
      <c r="F418" s="2" t="s">
        <v>139</v>
      </c>
      <c r="G418" s="12" t="s">
        <v>208</v>
      </c>
      <c r="H418" s="12" t="str" cm="1">
        <f t="array" ref="H41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9" spans="1:8" x14ac:dyDescent="0.3">
      <c r="A419" s="2" t="s">
        <v>314</v>
      </c>
      <c r="B419" s="2">
        <v>30</v>
      </c>
      <c r="C419" s="2" t="s">
        <v>32</v>
      </c>
      <c r="D419" s="2" t="s">
        <v>412</v>
      </c>
      <c r="E419" s="2" t="s">
        <v>301</v>
      </c>
      <c r="F419" s="2" t="s">
        <v>139</v>
      </c>
      <c r="G419" s="12" t="s">
        <v>208</v>
      </c>
      <c r="H419" s="12" t="str" cm="1">
        <f t="array" ref="H41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0" spans="1:8" x14ac:dyDescent="0.3">
      <c r="A420" s="2" t="s">
        <v>314</v>
      </c>
      <c r="B420" s="2">
        <v>31</v>
      </c>
      <c r="C420" s="2" t="s">
        <v>33</v>
      </c>
      <c r="D420" s="2" t="s">
        <v>412</v>
      </c>
      <c r="E420" s="2" t="s">
        <v>301</v>
      </c>
      <c r="F420" s="2" t="s">
        <v>139</v>
      </c>
      <c r="G420" s="12" t="s">
        <v>208</v>
      </c>
      <c r="H420" s="12" t="str" cm="1">
        <f t="array" ref="H42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1" spans="1:8" x14ac:dyDescent="0.3">
      <c r="A421" s="2" t="s">
        <v>314</v>
      </c>
      <c r="B421" s="2">
        <v>32</v>
      </c>
      <c r="C421" s="2" t="s">
        <v>34</v>
      </c>
      <c r="D421" s="2" t="s">
        <v>412</v>
      </c>
      <c r="E421" s="2" t="s">
        <v>301</v>
      </c>
      <c r="F421" s="2" t="s">
        <v>139</v>
      </c>
      <c r="G421" s="12" t="s">
        <v>208</v>
      </c>
      <c r="H421" s="12" t="str" cm="1">
        <f t="array" ref="H42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2" spans="1:8" x14ac:dyDescent="0.3">
      <c r="A422" s="2" t="s">
        <v>314</v>
      </c>
      <c r="B422" s="2">
        <v>33</v>
      </c>
      <c r="C422" s="2" t="s">
        <v>35</v>
      </c>
      <c r="D422" s="2" t="s">
        <v>412</v>
      </c>
      <c r="E422" s="2" t="s">
        <v>301</v>
      </c>
      <c r="F422" s="2" t="s">
        <v>139</v>
      </c>
      <c r="G422" s="12" t="s">
        <v>208</v>
      </c>
      <c r="H422" s="12" t="str" cm="1">
        <f t="array" ref="H42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3" spans="1:8" x14ac:dyDescent="0.3">
      <c r="A423" s="2" t="s">
        <v>314</v>
      </c>
      <c r="B423" s="2">
        <v>34</v>
      </c>
      <c r="C423" s="2" t="s">
        <v>36</v>
      </c>
      <c r="D423" s="2" t="s">
        <v>412</v>
      </c>
      <c r="E423" s="2" t="s">
        <v>301</v>
      </c>
      <c r="F423" s="2" t="s">
        <v>139</v>
      </c>
      <c r="G423" s="12" t="s">
        <v>208</v>
      </c>
      <c r="H423" s="12" t="str" cm="1">
        <f t="array" ref="H42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4" spans="1:8" x14ac:dyDescent="0.3">
      <c r="A424" s="2" t="s">
        <v>314</v>
      </c>
      <c r="B424" s="2">
        <v>35</v>
      </c>
      <c r="C424" s="2" t="s">
        <v>37</v>
      </c>
      <c r="D424" s="2" t="s">
        <v>412</v>
      </c>
      <c r="E424" s="2" t="s">
        <v>301</v>
      </c>
      <c r="F424" s="2" t="s">
        <v>139</v>
      </c>
      <c r="G424" s="12" t="s">
        <v>208</v>
      </c>
      <c r="H424" s="12" t="str" cm="1">
        <f t="array" ref="H42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5" spans="1:8" x14ac:dyDescent="0.3">
      <c r="A425" s="2" t="s">
        <v>314</v>
      </c>
      <c r="B425" s="2">
        <v>36</v>
      </c>
      <c r="C425" s="2" t="s">
        <v>38</v>
      </c>
      <c r="D425" s="2" t="s">
        <v>412</v>
      </c>
      <c r="E425" s="2" t="s">
        <v>301</v>
      </c>
      <c r="F425" s="2" t="s">
        <v>139</v>
      </c>
      <c r="G425" s="12" t="s">
        <v>208</v>
      </c>
      <c r="H425" s="12" t="str" cm="1">
        <f t="array" ref="H42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6" spans="1:8" x14ac:dyDescent="0.3">
      <c r="A426" s="2" t="s">
        <v>314</v>
      </c>
      <c r="B426" s="2">
        <v>37</v>
      </c>
      <c r="C426" s="2" t="s">
        <v>39</v>
      </c>
      <c r="D426" s="2" t="s">
        <v>412</v>
      </c>
      <c r="E426" s="2" t="s">
        <v>301</v>
      </c>
      <c r="F426" s="2" t="s">
        <v>139</v>
      </c>
      <c r="G426" s="12" t="s">
        <v>208</v>
      </c>
      <c r="H426" s="12" t="str" cm="1">
        <f t="array" ref="H42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7" spans="1:8" x14ac:dyDescent="0.3">
      <c r="A427" s="2" t="s">
        <v>314</v>
      </c>
      <c r="B427" s="2">
        <v>38</v>
      </c>
      <c r="C427" s="2" t="s">
        <v>40</v>
      </c>
      <c r="D427" s="2" t="s">
        <v>412</v>
      </c>
      <c r="E427" s="2" t="s">
        <v>301</v>
      </c>
      <c r="F427" s="2" t="s">
        <v>139</v>
      </c>
      <c r="G427" s="12" t="s">
        <v>208</v>
      </c>
      <c r="H427" s="12" t="str" cm="1">
        <f t="array" ref="H42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8" spans="1:8" x14ac:dyDescent="0.3">
      <c r="A428" s="2" t="s">
        <v>314</v>
      </c>
      <c r="B428" s="2">
        <v>39</v>
      </c>
      <c r="C428" s="2" t="s">
        <v>41</v>
      </c>
      <c r="D428" s="2" t="s">
        <v>412</v>
      </c>
      <c r="E428" s="2" t="s">
        <v>301</v>
      </c>
      <c r="F428" s="2" t="s">
        <v>139</v>
      </c>
      <c r="G428" s="12" t="s">
        <v>208</v>
      </c>
      <c r="H428" s="12" t="str" cm="1">
        <f t="array" ref="H42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9" spans="1:8" x14ac:dyDescent="0.3">
      <c r="A429" s="2" t="s">
        <v>314</v>
      </c>
      <c r="B429" s="2">
        <v>40</v>
      </c>
      <c r="C429" s="2" t="s">
        <v>42</v>
      </c>
      <c r="D429" s="2" t="s">
        <v>412</v>
      </c>
      <c r="E429" s="2" t="s">
        <v>301</v>
      </c>
      <c r="F429" s="2" t="s">
        <v>139</v>
      </c>
      <c r="G429" s="12" t="s">
        <v>208</v>
      </c>
      <c r="H429" s="12" t="str" cm="1">
        <f t="array" ref="H42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0" spans="1:8" x14ac:dyDescent="0.3">
      <c r="A430" s="2" t="s">
        <v>314</v>
      </c>
      <c r="B430" s="2">
        <v>41</v>
      </c>
      <c r="C430" s="2" t="s">
        <v>43</v>
      </c>
      <c r="D430" s="2" t="s">
        <v>412</v>
      </c>
      <c r="E430" s="2" t="s">
        <v>301</v>
      </c>
      <c r="F430" s="2" t="s">
        <v>139</v>
      </c>
      <c r="G430" s="12" t="s">
        <v>211</v>
      </c>
      <c r="H430" s="12" t="str" cm="1">
        <f t="array" ref="H430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31" spans="1:8" x14ac:dyDescent="0.3">
      <c r="A431" s="2" t="s">
        <v>314</v>
      </c>
      <c r="B431" s="2">
        <v>42</v>
      </c>
      <c r="C431" s="2" t="s">
        <v>44</v>
      </c>
      <c r="D431" s="2" t="s">
        <v>412</v>
      </c>
      <c r="E431" s="2" t="s">
        <v>301</v>
      </c>
      <c r="F431" s="2" t="s">
        <v>139</v>
      </c>
      <c r="G431" s="12" t="s">
        <v>211</v>
      </c>
      <c r="H431" s="12" t="str" cm="1">
        <f t="array" ref="H431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32" spans="1:8" x14ac:dyDescent="0.3">
      <c r="A432" s="2" t="s">
        <v>314</v>
      </c>
      <c r="B432" s="2">
        <v>43</v>
      </c>
      <c r="C432" s="2" t="s">
        <v>45</v>
      </c>
      <c r="D432" s="2" t="s">
        <v>412</v>
      </c>
      <c r="E432" s="2" t="s">
        <v>301</v>
      </c>
      <c r="F432" s="2" t="s">
        <v>139</v>
      </c>
      <c r="G432" s="12" t="s">
        <v>210</v>
      </c>
      <c r="H432" s="12" t="str" cm="1">
        <f t="array" ref="H43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33" spans="1:8" x14ac:dyDescent="0.3">
      <c r="A433" s="2" t="s">
        <v>314</v>
      </c>
      <c r="B433" s="2">
        <v>44</v>
      </c>
      <c r="C433" s="2" t="s">
        <v>46</v>
      </c>
      <c r="D433" s="2" t="s">
        <v>412</v>
      </c>
      <c r="E433" s="2" t="s">
        <v>301</v>
      </c>
      <c r="F433" s="2" t="s">
        <v>139</v>
      </c>
      <c r="G433" s="12" t="s">
        <v>210</v>
      </c>
      <c r="H433" s="12" t="str" cm="1">
        <f t="array" ref="H43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34" spans="1:8" x14ac:dyDescent="0.3">
      <c r="A434" s="2" t="s">
        <v>314</v>
      </c>
      <c r="B434" s="2">
        <v>45</v>
      </c>
      <c r="C434" s="2" t="s">
        <v>47</v>
      </c>
      <c r="D434" s="2" t="s">
        <v>412</v>
      </c>
      <c r="E434" s="2" t="s">
        <v>301</v>
      </c>
      <c r="F434" s="2" t="s">
        <v>139</v>
      </c>
      <c r="G434" s="12" t="s">
        <v>208</v>
      </c>
      <c r="H434" s="12" t="str" cm="1">
        <f t="array" ref="H43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5" spans="1:8" x14ac:dyDescent="0.3">
      <c r="A435" s="2" t="s">
        <v>314</v>
      </c>
      <c r="B435" s="2">
        <v>46</v>
      </c>
      <c r="C435" s="2" t="s">
        <v>48</v>
      </c>
      <c r="D435" s="2" t="s">
        <v>412</v>
      </c>
      <c r="E435" s="2" t="s">
        <v>301</v>
      </c>
      <c r="F435" s="2" t="s">
        <v>139</v>
      </c>
      <c r="G435" s="12" t="s">
        <v>208</v>
      </c>
      <c r="H435" s="12" t="str" cm="1">
        <f t="array" ref="H43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6" spans="1:8" x14ac:dyDescent="0.3">
      <c r="A436" s="2" t="s">
        <v>314</v>
      </c>
      <c r="B436" s="2">
        <v>47</v>
      </c>
      <c r="C436" s="2" t="s">
        <v>49</v>
      </c>
      <c r="D436" s="2" t="s">
        <v>412</v>
      </c>
      <c r="E436" s="2" t="s">
        <v>301</v>
      </c>
      <c r="F436" s="2" t="s">
        <v>139</v>
      </c>
      <c r="G436" s="12" t="s">
        <v>208</v>
      </c>
      <c r="H436" s="12" t="str" cm="1">
        <f t="array" ref="H43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7" spans="1:8" x14ac:dyDescent="0.3">
      <c r="A437" s="2" t="s">
        <v>314</v>
      </c>
      <c r="B437" s="2">
        <v>48</v>
      </c>
      <c r="C437" s="2" t="s">
        <v>50</v>
      </c>
      <c r="D437" s="2" t="s">
        <v>412</v>
      </c>
      <c r="E437" s="2" t="s">
        <v>301</v>
      </c>
      <c r="F437" s="2" t="s">
        <v>139</v>
      </c>
      <c r="G437" s="12" t="s">
        <v>208</v>
      </c>
      <c r="H437" s="12" t="str" cm="1">
        <f t="array" ref="H43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8" spans="1:8" x14ac:dyDescent="0.3">
      <c r="A438" s="2" t="s">
        <v>314</v>
      </c>
      <c r="B438" s="2">
        <v>49</v>
      </c>
      <c r="C438" s="2" t="s">
        <v>51</v>
      </c>
      <c r="D438" s="2" t="s">
        <v>412</v>
      </c>
      <c r="E438" s="2" t="s">
        <v>301</v>
      </c>
      <c r="F438" s="2" t="s">
        <v>139</v>
      </c>
      <c r="G438" s="12" t="s">
        <v>208</v>
      </c>
      <c r="H438" s="12" t="str" cm="1">
        <f t="array" ref="H43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9" spans="1:8" x14ac:dyDescent="0.3">
      <c r="A439" s="2" t="s">
        <v>314</v>
      </c>
      <c r="B439" s="2">
        <v>50</v>
      </c>
      <c r="C439" s="2" t="s">
        <v>52</v>
      </c>
      <c r="D439" s="2" t="s">
        <v>412</v>
      </c>
      <c r="E439" s="2" t="s">
        <v>301</v>
      </c>
      <c r="F439" s="2" t="s">
        <v>139</v>
      </c>
      <c r="G439" s="12" t="s">
        <v>208</v>
      </c>
      <c r="H439" s="12" t="str" cm="1">
        <f t="array" ref="H43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40" spans="1:8" x14ac:dyDescent="0.3">
      <c r="A440" s="2" t="s">
        <v>314</v>
      </c>
      <c r="B440" s="2">
        <v>51</v>
      </c>
      <c r="C440" s="2" t="s">
        <v>53</v>
      </c>
      <c r="D440" s="2" t="s">
        <v>412</v>
      </c>
      <c r="E440" s="2" t="s">
        <v>301</v>
      </c>
      <c r="F440" s="2" t="s">
        <v>139</v>
      </c>
      <c r="G440" s="12" t="s">
        <v>211</v>
      </c>
      <c r="H440" s="12" t="str" cm="1">
        <f t="array" ref="H440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41" spans="1:8" x14ac:dyDescent="0.3">
      <c r="A441" s="2" t="s">
        <v>314</v>
      </c>
      <c r="B441" s="2">
        <v>52</v>
      </c>
      <c r="C441" s="2" t="s">
        <v>54</v>
      </c>
      <c r="D441" s="2" t="s">
        <v>412</v>
      </c>
      <c r="E441" s="2" t="s">
        <v>301</v>
      </c>
      <c r="F441" s="2" t="s">
        <v>139</v>
      </c>
      <c r="G441" s="12" t="s">
        <v>211</v>
      </c>
      <c r="H441" s="12" t="str" cm="1">
        <f t="array" ref="H441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42" spans="1:8" x14ac:dyDescent="0.3">
      <c r="A442" s="2" t="s">
        <v>314</v>
      </c>
      <c r="B442" s="2">
        <v>53</v>
      </c>
      <c r="C442" s="2" t="s">
        <v>55</v>
      </c>
      <c r="D442" s="2" t="s">
        <v>412</v>
      </c>
      <c r="E442" s="2" t="s">
        <v>301</v>
      </c>
      <c r="F442" s="2" t="s">
        <v>139</v>
      </c>
      <c r="G442" s="12" t="s">
        <v>211</v>
      </c>
      <c r="H442" s="12" t="str" cm="1">
        <f t="array" ref="H442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43" spans="1:8" x14ac:dyDescent="0.3">
      <c r="A443" s="2" t="s">
        <v>314</v>
      </c>
      <c r="B443" s="2">
        <v>54</v>
      </c>
      <c r="C443" s="2" t="s">
        <v>56</v>
      </c>
      <c r="D443" s="2" t="s">
        <v>412</v>
      </c>
      <c r="E443" s="2" t="s">
        <v>301</v>
      </c>
      <c r="F443" s="2" t="s">
        <v>139</v>
      </c>
      <c r="G443" s="12" t="s">
        <v>210</v>
      </c>
      <c r="H443" s="12" t="str" cm="1">
        <f t="array" ref="H44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4" spans="1:8" x14ac:dyDescent="0.3">
      <c r="A444" s="2" t="s">
        <v>314</v>
      </c>
      <c r="B444" s="2">
        <v>55</v>
      </c>
      <c r="C444" s="2" t="s">
        <v>57</v>
      </c>
      <c r="D444" s="2" t="s">
        <v>412</v>
      </c>
      <c r="E444" s="2" t="s">
        <v>301</v>
      </c>
      <c r="F444" s="2" t="s">
        <v>139</v>
      </c>
      <c r="G444" s="12" t="s">
        <v>210</v>
      </c>
      <c r="H444" s="12" t="str" cm="1">
        <f t="array" ref="H444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5" spans="1:8" x14ac:dyDescent="0.3">
      <c r="A445" s="2" t="s">
        <v>314</v>
      </c>
      <c r="B445" s="2">
        <v>56</v>
      </c>
      <c r="C445" s="2" t="s">
        <v>58</v>
      </c>
      <c r="D445" s="2" t="s">
        <v>412</v>
      </c>
      <c r="E445" s="2" t="s">
        <v>301</v>
      </c>
      <c r="F445" s="2" t="s">
        <v>139</v>
      </c>
      <c r="G445" s="12" t="s">
        <v>210</v>
      </c>
      <c r="H445" s="12" t="str" cm="1">
        <f t="array" ref="H445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6" spans="1:8" x14ac:dyDescent="0.3">
      <c r="A446" s="2" t="s">
        <v>314</v>
      </c>
      <c r="B446" s="2">
        <v>57</v>
      </c>
      <c r="C446" s="2" t="s">
        <v>59</v>
      </c>
      <c r="D446" s="2" t="s">
        <v>412</v>
      </c>
      <c r="E446" s="2" t="s">
        <v>301</v>
      </c>
      <c r="F446" s="2" t="s">
        <v>139</v>
      </c>
      <c r="G446" s="12" t="s">
        <v>210</v>
      </c>
      <c r="H446" s="12" t="str" cm="1">
        <f t="array" ref="H446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7" spans="1:8" x14ac:dyDescent="0.3">
      <c r="A447" s="2" t="s">
        <v>314</v>
      </c>
      <c r="B447" s="2">
        <v>58</v>
      </c>
      <c r="C447" s="2" t="s">
        <v>60</v>
      </c>
      <c r="D447" s="2" t="s">
        <v>412</v>
      </c>
      <c r="E447" s="2" t="s">
        <v>301</v>
      </c>
      <c r="F447" s="2" t="s">
        <v>139</v>
      </c>
      <c r="G447" s="12" t="s">
        <v>208</v>
      </c>
      <c r="H447" s="12" t="str" cm="1">
        <f t="array" ref="H44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48" spans="1:8" x14ac:dyDescent="0.3">
      <c r="A448" s="2" t="s">
        <v>314</v>
      </c>
      <c r="B448" s="2">
        <v>59</v>
      </c>
      <c r="C448" s="2" t="s">
        <v>61</v>
      </c>
      <c r="D448" s="2" t="s">
        <v>412</v>
      </c>
      <c r="E448" s="2" t="s">
        <v>301</v>
      </c>
      <c r="F448" s="2" t="s">
        <v>139</v>
      </c>
      <c r="G448" s="12" t="s">
        <v>208</v>
      </c>
      <c r="H448" s="12" t="str" cm="1">
        <f t="array" ref="H44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49" spans="1:8" x14ac:dyDescent="0.3">
      <c r="A449" s="2" t="s">
        <v>314</v>
      </c>
      <c r="B449" s="2">
        <v>60</v>
      </c>
      <c r="C449" s="2" t="s">
        <v>62</v>
      </c>
      <c r="D449" s="2" t="s">
        <v>412</v>
      </c>
      <c r="E449" s="2" t="s">
        <v>301</v>
      </c>
      <c r="F449" s="2" t="s">
        <v>139</v>
      </c>
      <c r="G449" s="12" t="s">
        <v>208</v>
      </c>
      <c r="H449" s="12" t="str" cm="1">
        <f t="array" ref="H44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50" spans="1:8" x14ac:dyDescent="0.3">
      <c r="A450" s="2" t="s">
        <v>314</v>
      </c>
      <c r="B450" s="2">
        <v>61</v>
      </c>
      <c r="C450" s="2" t="s">
        <v>63</v>
      </c>
      <c r="D450" s="2" t="s">
        <v>412</v>
      </c>
      <c r="E450" s="2" t="s">
        <v>301</v>
      </c>
      <c r="F450" s="2" t="s">
        <v>139</v>
      </c>
      <c r="G450" s="12" t="s">
        <v>210</v>
      </c>
      <c r="H450" s="12" t="str" cm="1">
        <f t="array" ref="H45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51" spans="1:8" x14ac:dyDescent="0.3">
      <c r="A451" s="2" t="s">
        <v>314</v>
      </c>
      <c r="B451" s="2">
        <v>62</v>
      </c>
      <c r="C451" s="2" t="s">
        <v>64</v>
      </c>
      <c r="D451" s="2" t="s">
        <v>412</v>
      </c>
      <c r="E451" s="2" t="s">
        <v>301</v>
      </c>
      <c r="F451" s="2" t="s">
        <v>139</v>
      </c>
      <c r="G451" s="12" t="s">
        <v>210</v>
      </c>
      <c r="H451" s="12" t="str" cm="1">
        <f t="array" ref="H45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52" spans="1:8" x14ac:dyDescent="0.3">
      <c r="A452" s="2" t="s">
        <v>314</v>
      </c>
      <c r="B452" s="2">
        <v>63</v>
      </c>
      <c r="C452" s="2" t="s">
        <v>65</v>
      </c>
      <c r="D452" s="2" t="s">
        <v>412</v>
      </c>
      <c r="E452" s="2" t="s">
        <v>301</v>
      </c>
      <c r="F452" s="2" t="s">
        <v>139</v>
      </c>
      <c r="G452" s="3" t="s">
        <v>270</v>
      </c>
      <c r="H452" s="12" t="str" cm="1">
        <f t="array" ref="H452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3" spans="1:8" x14ac:dyDescent="0.3">
      <c r="A453" s="2" t="s">
        <v>314</v>
      </c>
      <c r="B453" s="2">
        <v>64</v>
      </c>
      <c r="C453" s="2" t="s">
        <v>66</v>
      </c>
      <c r="D453" s="2" t="s">
        <v>412</v>
      </c>
      <c r="E453" s="2" t="s">
        <v>301</v>
      </c>
      <c r="F453" s="2" t="s">
        <v>139</v>
      </c>
      <c r="G453" s="3" t="s">
        <v>270</v>
      </c>
      <c r="H453" s="12" t="str" cm="1">
        <f t="array" ref="H453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4" spans="1:8" x14ac:dyDescent="0.3">
      <c r="A454" s="2" t="s">
        <v>314</v>
      </c>
      <c r="B454" s="2">
        <v>65</v>
      </c>
      <c r="C454" s="2" t="s">
        <v>67</v>
      </c>
      <c r="D454" s="2" t="s">
        <v>412</v>
      </c>
      <c r="E454" s="2" t="s">
        <v>301</v>
      </c>
      <c r="F454" s="2" t="s">
        <v>139</v>
      </c>
      <c r="G454" s="3" t="s">
        <v>270</v>
      </c>
      <c r="H454" s="12" t="str" cm="1">
        <f t="array" ref="H454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5" spans="1:8" x14ac:dyDescent="0.3">
      <c r="A455" s="2" t="s">
        <v>314</v>
      </c>
      <c r="B455" s="2">
        <v>66</v>
      </c>
      <c r="C455" s="2" t="s">
        <v>68</v>
      </c>
      <c r="D455" s="2" t="s">
        <v>412</v>
      </c>
      <c r="E455" s="2" t="s">
        <v>301</v>
      </c>
      <c r="F455" s="2" t="s">
        <v>139</v>
      </c>
      <c r="G455" s="3" t="s">
        <v>270</v>
      </c>
      <c r="H455" s="12" t="str" cm="1">
        <f t="array" ref="H455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6" spans="1:8" x14ac:dyDescent="0.3">
      <c r="A456" s="2" t="s">
        <v>314</v>
      </c>
      <c r="B456" s="2">
        <v>67</v>
      </c>
      <c r="C456" s="2" t="s">
        <v>69</v>
      </c>
      <c r="D456" s="2" t="s">
        <v>412</v>
      </c>
      <c r="E456" s="2" t="s">
        <v>301</v>
      </c>
      <c r="F456" s="2" t="s">
        <v>139</v>
      </c>
      <c r="G456" s="3" t="s">
        <v>270</v>
      </c>
      <c r="H456" s="12" t="str" cm="1">
        <f t="array" ref="H456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7" spans="1:8" x14ac:dyDescent="0.3">
      <c r="A457" s="2" t="s">
        <v>314</v>
      </c>
      <c r="B457" s="2">
        <v>68</v>
      </c>
      <c r="C457" s="2" t="s">
        <v>70</v>
      </c>
      <c r="D457" s="2" t="s">
        <v>412</v>
      </c>
      <c r="E457" s="2" t="s">
        <v>301</v>
      </c>
      <c r="F457" s="2" t="s">
        <v>139</v>
      </c>
      <c r="G457" s="3" t="s">
        <v>515</v>
      </c>
      <c r="H457" s="12" t="str" cm="1">
        <f t="array" ref="H457">IF(OR(ISBLANK(correspondance[[#This Row],[enum]]),ISBLANK(correspondance[[#This Row],[valeur]])),"",INDEX(enums[description],MATCH(1,(enums[enum]=correspondance[[#This Row],[enum]])*(enums[const]=correspondance[[#This Row],[valeur]]),0),1))</f>
        <v>Ballon électrique horizontal à accumulation</v>
      </c>
    </row>
    <row r="458" spans="1:8" x14ac:dyDescent="0.3">
      <c r="A458" s="2" t="s">
        <v>314</v>
      </c>
      <c r="B458" s="2">
        <v>69</v>
      </c>
      <c r="C458" s="2" t="s">
        <v>71</v>
      </c>
      <c r="D458" s="2" t="s">
        <v>412</v>
      </c>
      <c r="E458" s="2" t="s">
        <v>301</v>
      </c>
      <c r="F458" s="2" t="s">
        <v>139</v>
      </c>
      <c r="G458" s="3" t="s">
        <v>516</v>
      </c>
      <c r="H458" s="12" t="str" cm="1">
        <f t="array" ref="H458">IF(OR(ISBLANK(correspondance[[#This Row],[enum]]),ISBLANK(correspondance[[#This Row],[valeur]])),"",INDEX(enums[description],MATCH(1,(enums[enum]=correspondance[[#This Row],[enum]])*(enums[const]=correspondance[[#This Row],[valeur]]),0),1))</f>
        <v>Ballon électrique vertical à accumulation</v>
      </c>
    </row>
    <row r="459" spans="1:8" x14ac:dyDescent="0.3">
      <c r="A459" s="2" t="s">
        <v>314</v>
      </c>
      <c r="B459" s="2">
        <v>70</v>
      </c>
      <c r="C459" s="2" t="s">
        <v>72</v>
      </c>
      <c r="D459" s="2" t="s">
        <v>412</v>
      </c>
      <c r="E459" s="2" t="s">
        <v>301</v>
      </c>
      <c r="F459" s="2" t="s">
        <v>139</v>
      </c>
      <c r="G459" s="3" t="s">
        <v>516</v>
      </c>
      <c r="H459" s="12" t="str" cm="1">
        <f t="array" ref="H459">IF(OR(ISBLANK(correspondance[[#This Row],[enum]]),ISBLANK(correspondance[[#This Row],[valeur]])),"",INDEX(enums[description],MATCH(1,(enums[enum]=correspondance[[#This Row],[enum]])*(enums[const]=correspondance[[#This Row],[valeur]]),0),1))</f>
        <v>Ballon électrique vertical à accumulation</v>
      </c>
    </row>
    <row r="460" spans="1:8" x14ac:dyDescent="0.3">
      <c r="A460" s="2" t="s">
        <v>314</v>
      </c>
      <c r="B460" s="2">
        <v>71</v>
      </c>
      <c r="C460" s="2" t="s">
        <v>73</v>
      </c>
      <c r="D460" s="2" t="s">
        <v>412</v>
      </c>
      <c r="E460" s="2" t="s">
        <v>301</v>
      </c>
      <c r="F460" s="2" t="s">
        <v>139</v>
      </c>
      <c r="G460" s="3" t="s">
        <v>516</v>
      </c>
      <c r="H460" s="12" t="str" cm="1">
        <f t="array" ref="H460">IF(OR(ISBLANK(correspondance[[#This Row],[enum]]),ISBLANK(correspondance[[#This Row],[valeur]])),"",INDEX(enums[description],MATCH(1,(enums[enum]=correspondance[[#This Row],[enum]])*(enums[const]=correspondance[[#This Row],[valeur]]),0),1))</f>
        <v>Ballon électrique vertical à accumulation</v>
      </c>
    </row>
    <row r="461" spans="1:8" x14ac:dyDescent="0.3">
      <c r="A461" s="2" t="s">
        <v>314</v>
      </c>
      <c r="B461" s="2">
        <v>72</v>
      </c>
      <c r="C461" s="2" t="s">
        <v>74</v>
      </c>
      <c r="D461" s="2" t="s">
        <v>412</v>
      </c>
      <c r="E461" s="2" t="s">
        <v>301</v>
      </c>
      <c r="F461" s="2" t="s">
        <v>139</v>
      </c>
      <c r="G461" s="12" t="s">
        <v>204</v>
      </c>
      <c r="H461" s="12" t="str" cm="1">
        <f t="array" ref="H461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462" spans="1:8" x14ac:dyDescent="0.3">
      <c r="A462" s="2" t="s">
        <v>314</v>
      </c>
      <c r="B462" s="2">
        <v>73</v>
      </c>
      <c r="C462" s="2" t="s">
        <v>75</v>
      </c>
      <c r="D462" s="2" t="s">
        <v>412</v>
      </c>
      <c r="E462" s="2" t="s">
        <v>301</v>
      </c>
      <c r="F462" s="2" t="s">
        <v>139</v>
      </c>
      <c r="G462" s="12" t="s">
        <v>204</v>
      </c>
      <c r="H462" s="12" t="str" cm="1">
        <f t="array" ref="H462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463" spans="1:8" x14ac:dyDescent="0.3">
      <c r="A463" s="2" t="s">
        <v>314</v>
      </c>
      <c r="B463" s="2">
        <v>74</v>
      </c>
      <c r="C463" s="2" t="s">
        <v>76</v>
      </c>
      <c r="D463" s="2" t="s">
        <v>412</v>
      </c>
      <c r="E463" s="2" t="s">
        <v>301</v>
      </c>
      <c r="F463" s="2" t="s">
        <v>139</v>
      </c>
      <c r="G463" s="3" t="s">
        <v>209</v>
      </c>
      <c r="H463" s="12" t="str" cm="1">
        <f t="array" ref="H463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464" spans="1:8" x14ac:dyDescent="0.3">
      <c r="A464" s="2" t="s">
        <v>314</v>
      </c>
      <c r="B464" s="2">
        <v>75</v>
      </c>
      <c r="C464" s="2" t="s">
        <v>77</v>
      </c>
      <c r="D464" s="2" t="s">
        <v>412</v>
      </c>
      <c r="E464" s="2" t="s">
        <v>301</v>
      </c>
      <c r="F464" s="2" t="s">
        <v>139</v>
      </c>
      <c r="G464" s="3" t="s">
        <v>209</v>
      </c>
      <c r="H464" s="12" t="str" cm="1">
        <f t="array" ref="H464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465" spans="1:8" x14ac:dyDescent="0.3">
      <c r="A465" s="2" t="s">
        <v>314</v>
      </c>
      <c r="B465" s="2">
        <v>76</v>
      </c>
      <c r="C465" s="2" t="s">
        <v>78</v>
      </c>
      <c r="D465" s="2" t="s">
        <v>412</v>
      </c>
      <c r="E465" s="2" t="s">
        <v>301</v>
      </c>
      <c r="F465" s="2" t="s">
        <v>139</v>
      </c>
      <c r="G465" s="3" t="s">
        <v>209</v>
      </c>
      <c r="H465" s="12" t="str" cm="1">
        <f t="array" ref="H465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466" spans="1:8" x14ac:dyDescent="0.3">
      <c r="A466" s="2" t="s">
        <v>314</v>
      </c>
      <c r="B466" s="2">
        <v>77</v>
      </c>
      <c r="C466" s="2" t="s">
        <v>79</v>
      </c>
      <c r="D466" s="2" t="s">
        <v>412</v>
      </c>
      <c r="E466" s="2" t="s">
        <v>301</v>
      </c>
      <c r="F466" s="2" t="s">
        <v>139</v>
      </c>
      <c r="G466" s="12" t="s">
        <v>207</v>
      </c>
      <c r="H466" s="12" t="str" cm="1">
        <f t="array" ref="H466">IF(OR(ISBLANK(correspondance[[#This Row],[enum]]),ISBLANK(correspondance[[#This Row],[valeur]])),"",INDEX(enums[description],MATCH(1,(enums[enum]=correspondance[[#This Row],[enum]])*(enums[const]=correspondance[[#This Row],[valeur]]),0),1))</f>
        <v>Pompe(s) à chaleur multi bâtiment modelisee comme un reseau de chaleur</v>
      </c>
    </row>
    <row r="467" spans="1:8" x14ac:dyDescent="0.3">
      <c r="A467" s="2" t="s">
        <v>314</v>
      </c>
      <c r="B467" s="2">
        <v>78</v>
      </c>
      <c r="C467" s="2" t="s">
        <v>80</v>
      </c>
      <c r="D467" s="2" t="s">
        <v>412</v>
      </c>
      <c r="E467" s="2" t="s">
        <v>301</v>
      </c>
      <c r="F467" s="2" t="s">
        <v>139</v>
      </c>
      <c r="G467" s="12"/>
      <c r="H467" s="12" t="str" cm="1">
        <f t="array" ref="H4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8" spans="1:8" x14ac:dyDescent="0.3">
      <c r="A468" s="2" t="s">
        <v>314</v>
      </c>
      <c r="B468" s="2">
        <v>79</v>
      </c>
      <c r="C468" s="2" t="s">
        <v>81</v>
      </c>
      <c r="D468" s="2" t="s">
        <v>412</v>
      </c>
      <c r="E468" s="2" t="s">
        <v>301</v>
      </c>
      <c r="F468" s="2" t="s">
        <v>139</v>
      </c>
      <c r="G468" s="12"/>
      <c r="H468" s="12" t="str" cm="1">
        <f t="array" ref="H4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9" spans="1:8" x14ac:dyDescent="0.3">
      <c r="A469" s="2" t="s">
        <v>314</v>
      </c>
      <c r="B469" s="2">
        <v>80</v>
      </c>
      <c r="C469" s="2" t="s">
        <v>82</v>
      </c>
      <c r="D469" s="2" t="s">
        <v>412</v>
      </c>
      <c r="E469" s="2" t="s">
        <v>301</v>
      </c>
      <c r="F469" s="2" t="s">
        <v>139</v>
      </c>
      <c r="G469" s="12"/>
      <c r="H469" s="12" t="str" cm="1">
        <f t="array" ref="H4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0" spans="1:8" x14ac:dyDescent="0.3">
      <c r="A470" s="2" t="s">
        <v>314</v>
      </c>
      <c r="B470" s="2">
        <v>81</v>
      </c>
      <c r="C470" s="2" t="s">
        <v>83</v>
      </c>
      <c r="D470" s="2" t="s">
        <v>412</v>
      </c>
      <c r="E470" s="2" t="s">
        <v>301</v>
      </c>
      <c r="F470" s="2" t="s">
        <v>139</v>
      </c>
      <c r="G470" s="12"/>
      <c r="H470" s="12" t="str" cm="1">
        <f t="array" ref="H4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1" spans="1:8" x14ac:dyDescent="0.3">
      <c r="A471" s="2" t="s">
        <v>314</v>
      </c>
      <c r="B471" s="2">
        <v>82</v>
      </c>
      <c r="C471" s="2" t="s">
        <v>84</v>
      </c>
      <c r="D471" s="2" t="s">
        <v>412</v>
      </c>
      <c r="E471" s="2" t="s">
        <v>301</v>
      </c>
      <c r="F471" s="2" t="s">
        <v>139</v>
      </c>
      <c r="G471" s="12"/>
      <c r="H471" s="12" t="str" cm="1">
        <f t="array" ref="H4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2" spans="1:8" x14ac:dyDescent="0.3">
      <c r="A472" s="2" t="s">
        <v>314</v>
      </c>
      <c r="B472" s="2">
        <v>83</v>
      </c>
      <c r="C472" s="2" t="s">
        <v>85</v>
      </c>
      <c r="D472" s="2" t="s">
        <v>412</v>
      </c>
      <c r="E472" s="2" t="s">
        <v>301</v>
      </c>
      <c r="F472" s="2" t="s">
        <v>139</v>
      </c>
      <c r="G472" s="12"/>
      <c r="H472" s="12" t="str" cm="1">
        <f t="array" ref="H4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3" spans="1:8" ht="28.8" x14ac:dyDescent="0.3">
      <c r="A473" s="2" t="s">
        <v>314</v>
      </c>
      <c r="B473" s="2">
        <v>84</v>
      </c>
      <c r="C473" s="2" t="s">
        <v>86</v>
      </c>
      <c r="D473" s="2" t="s">
        <v>412</v>
      </c>
      <c r="E473" s="2" t="s">
        <v>301</v>
      </c>
      <c r="F473" s="2" t="s">
        <v>139</v>
      </c>
      <c r="G473" s="12" t="s">
        <v>203</v>
      </c>
      <c r="H473" s="12" t="str" cm="1">
        <f t="array" ref="H473">IF(OR(ISBLANK(correspondance[[#This Row],[enum]]),ISBLANK(correspondance[[#This Row],[valeur]])),"",INDEX(enums[description],MATCH(1,(enums[enum]=correspondance[[#This Row],[enum]])*(enums[const]=correspondance[[#This Row],[valeur]]),0),1))</f>
        <v>Systeme collectif par defaut en abscence d'information : chaudiere fioul penalisante</v>
      </c>
    </row>
    <row r="474" spans="1:8" x14ac:dyDescent="0.3">
      <c r="A474" s="2" t="s">
        <v>314</v>
      </c>
      <c r="B474" s="2">
        <v>85</v>
      </c>
      <c r="C474" s="2" t="s">
        <v>87</v>
      </c>
      <c r="D474" s="2" t="s">
        <v>412</v>
      </c>
      <c r="E474" s="2" t="s">
        <v>301</v>
      </c>
      <c r="F474" s="2" t="s">
        <v>139</v>
      </c>
      <c r="G474" s="12" t="s">
        <v>208</v>
      </c>
      <c r="H474" s="12" t="str" cm="1">
        <f t="array" ref="H47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5" spans="1:8" x14ac:dyDescent="0.3">
      <c r="A475" s="2" t="s">
        <v>314</v>
      </c>
      <c r="B475" s="2">
        <v>86</v>
      </c>
      <c r="C475" s="2" t="s">
        <v>88</v>
      </c>
      <c r="D475" s="2" t="s">
        <v>412</v>
      </c>
      <c r="E475" s="2" t="s">
        <v>301</v>
      </c>
      <c r="F475" s="2" t="s">
        <v>139</v>
      </c>
      <c r="G475" s="12" t="s">
        <v>208</v>
      </c>
      <c r="H475" s="12" t="str" cm="1">
        <f t="array" ref="H47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6" spans="1:8" x14ac:dyDescent="0.3">
      <c r="A476" s="2" t="s">
        <v>314</v>
      </c>
      <c r="B476" s="2">
        <v>87</v>
      </c>
      <c r="C476" s="2" t="s">
        <v>89</v>
      </c>
      <c r="D476" s="2" t="s">
        <v>412</v>
      </c>
      <c r="E476" s="2" t="s">
        <v>301</v>
      </c>
      <c r="F476" s="2" t="s">
        <v>139</v>
      </c>
      <c r="G476" s="12" t="s">
        <v>208</v>
      </c>
      <c r="H476" s="12" t="str" cm="1">
        <f t="array" ref="H47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7" spans="1:8" x14ac:dyDescent="0.3">
      <c r="A477" s="2" t="s">
        <v>314</v>
      </c>
      <c r="B477" s="2">
        <v>88</v>
      </c>
      <c r="C477" s="2" t="s">
        <v>90</v>
      </c>
      <c r="D477" s="2" t="s">
        <v>412</v>
      </c>
      <c r="E477" s="2" t="s">
        <v>301</v>
      </c>
      <c r="F477" s="2" t="s">
        <v>139</v>
      </c>
      <c r="G477" s="12" t="s">
        <v>208</v>
      </c>
      <c r="H477" s="12" t="str" cm="1">
        <f t="array" ref="H47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8" spans="1:8" x14ac:dyDescent="0.3">
      <c r="A478" s="2" t="s">
        <v>314</v>
      </c>
      <c r="B478" s="2">
        <v>89</v>
      </c>
      <c r="C478" s="2" t="s">
        <v>91</v>
      </c>
      <c r="D478" s="2" t="s">
        <v>412</v>
      </c>
      <c r="E478" s="2" t="s">
        <v>301</v>
      </c>
      <c r="F478" s="2" t="s">
        <v>139</v>
      </c>
      <c r="G478" s="12" t="s">
        <v>208</v>
      </c>
      <c r="H478" s="12" t="str" cm="1">
        <f t="array" ref="H47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9" spans="1:8" x14ac:dyDescent="0.3">
      <c r="A479" s="2" t="s">
        <v>314</v>
      </c>
      <c r="B479" s="2">
        <v>90</v>
      </c>
      <c r="C479" s="2" t="s">
        <v>92</v>
      </c>
      <c r="D479" s="2" t="s">
        <v>412</v>
      </c>
      <c r="E479" s="2" t="s">
        <v>301</v>
      </c>
      <c r="F479" s="2" t="s">
        <v>139</v>
      </c>
      <c r="G479" s="12" t="s">
        <v>208</v>
      </c>
      <c r="H479" s="12" t="str" cm="1">
        <f t="array" ref="H47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0" spans="1:8" x14ac:dyDescent="0.3">
      <c r="A480" s="2" t="s">
        <v>314</v>
      </c>
      <c r="B480" s="2">
        <v>91</v>
      </c>
      <c r="C480" s="2" t="s">
        <v>93</v>
      </c>
      <c r="D480" s="2" t="s">
        <v>412</v>
      </c>
      <c r="E480" s="2" t="s">
        <v>301</v>
      </c>
      <c r="F480" s="2" t="s">
        <v>139</v>
      </c>
      <c r="G480" s="12" t="s">
        <v>208</v>
      </c>
      <c r="H480" s="12" t="str" cm="1">
        <f t="array" ref="H48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1" spans="1:8" x14ac:dyDescent="0.3">
      <c r="A481" s="2" t="s">
        <v>314</v>
      </c>
      <c r="B481" s="2">
        <v>92</v>
      </c>
      <c r="C481" s="2" t="s">
        <v>94</v>
      </c>
      <c r="D481" s="2" t="s">
        <v>412</v>
      </c>
      <c r="E481" s="2" t="s">
        <v>301</v>
      </c>
      <c r="F481" s="2" t="s">
        <v>139</v>
      </c>
      <c r="G481" s="12" t="s">
        <v>208</v>
      </c>
      <c r="H481" s="12" t="str" cm="1">
        <f t="array" ref="H48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2" spans="1:8" x14ac:dyDescent="0.3">
      <c r="A482" s="2" t="s">
        <v>314</v>
      </c>
      <c r="B482" s="2">
        <v>93</v>
      </c>
      <c r="C482" s="2" t="s">
        <v>95</v>
      </c>
      <c r="D482" s="2" t="s">
        <v>412</v>
      </c>
      <c r="E482" s="2" t="s">
        <v>301</v>
      </c>
      <c r="F482" s="2" t="s">
        <v>139</v>
      </c>
      <c r="G482" s="12" t="s">
        <v>208</v>
      </c>
      <c r="H482" s="12" t="str" cm="1">
        <f t="array" ref="H48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3" spans="1:8" x14ac:dyDescent="0.3">
      <c r="A483" s="2" t="s">
        <v>314</v>
      </c>
      <c r="B483" s="2">
        <v>94</v>
      </c>
      <c r="C483" s="2" t="s">
        <v>96</v>
      </c>
      <c r="D483" s="2" t="s">
        <v>412</v>
      </c>
      <c r="E483" s="2" t="s">
        <v>301</v>
      </c>
      <c r="F483" s="2" t="s">
        <v>139</v>
      </c>
      <c r="G483" s="12" t="s">
        <v>208</v>
      </c>
      <c r="H483" s="12" t="str" cm="1">
        <f t="array" ref="H48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4" spans="1:8" x14ac:dyDescent="0.3">
      <c r="A484" s="2" t="s">
        <v>314</v>
      </c>
      <c r="B484" s="2">
        <v>95</v>
      </c>
      <c r="C484" s="2" t="s">
        <v>97</v>
      </c>
      <c r="D484" s="2" t="s">
        <v>412</v>
      </c>
      <c r="E484" s="2" t="s">
        <v>301</v>
      </c>
      <c r="F484" s="2" t="s">
        <v>139</v>
      </c>
      <c r="G484" s="12" t="s">
        <v>208</v>
      </c>
      <c r="H484" s="12" t="str" cm="1">
        <f t="array" ref="H48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5" spans="1:8" x14ac:dyDescent="0.3">
      <c r="A485" s="2" t="s">
        <v>314</v>
      </c>
      <c r="B485" s="2">
        <v>96</v>
      </c>
      <c r="C485" s="2" t="s">
        <v>98</v>
      </c>
      <c r="D485" s="2" t="s">
        <v>412</v>
      </c>
      <c r="E485" s="2" t="s">
        <v>301</v>
      </c>
      <c r="F485" s="2" t="s">
        <v>139</v>
      </c>
      <c r="G485" s="12" t="s">
        <v>208</v>
      </c>
      <c r="H485" s="12" t="str" cm="1">
        <f t="array" ref="H48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6" spans="1:8" x14ac:dyDescent="0.3">
      <c r="A486" s="2" t="s">
        <v>314</v>
      </c>
      <c r="B486" s="2">
        <v>97</v>
      </c>
      <c r="C486" s="2" t="s">
        <v>99</v>
      </c>
      <c r="D486" s="2" t="s">
        <v>412</v>
      </c>
      <c r="E486" s="2" t="s">
        <v>301</v>
      </c>
      <c r="F486" s="2" t="s">
        <v>139</v>
      </c>
      <c r="G486" s="12" t="s">
        <v>208</v>
      </c>
      <c r="H486" s="12" t="str" cm="1">
        <f t="array" ref="H48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7" spans="1:8" x14ac:dyDescent="0.3">
      <c r="A487" s="2" t="s">
        <v>314</v>
      </c>
      <c r="B487" s="2">
        <v>98</v>
      </c>
      <c r="C487" s="2" t="s">
        <v>100</v>
      </c>
      <c r="D487" s="2" t="s">
        <v>412</v>
      </c>
      <c r="E487" s="2" t="s">
        <v>301</v>
      </c>
      <c r="F487" s="2" t="s">
        <v>139</v>
      </c>
      <c r="G487" s="12" t="s">
        <v>211</v>
      </c>
      <c r="H487" s="12" t="str" cm="1">
        <f t="array" ref="H487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88" spans="1:8" x14ac:dyDescent="0.3">
      <c r="A488" s="2" t="s">
        <v>314</v>
      </c>
      <c r="B488" s="2">
        <v>99</v>
      </c>
      <c r="C488" s="2" t="s">
        <v>101</v>
      </c>
      <c r="D488" s="2" t="s">
        <v>412</v>
      </c>
      <c r="E488" s="2" t="s">
        <v>301</v>
      </c>
      <c r="F488" s="2" t="s">
        <v>139</v>
      </c>
      <c r="G488" s="12" t="s">
        <v>211</v>
      </c>
      <c r="H488" s="12" t="str" cm="1">
        <f t="array" ref="H488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89" spans="1:8" x14ac:dyDescent="0.3">
      <c r="A489" s="2" t="s">
        <v>314</v>
      </c>
      <c r="B489" s="2">
        <v>100</v>
      </c>
      <c r="C489" s="2" t="s">
        <v>102</v>
      </c>
      <c r="D489" s="2" t="s">
        <v>412</v>
      </c>
      <c r="E489" s="2" t="s">
        <v>301</v>
      </c>
      <c r="F489" s="2" t="s">
        <v>139</v>
      </c>
      <c r="G489" s="12" t="s">
        <v>211</v>
      </c>
      <c r="H489" s="12" t="str" cm="1">
        <f t="array" ref="H489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90" spans="1:8" x14ac:dyDescent="0.3">
      <c r="A490" s="2" t="s">
        <v>314</v>
      </c>
      <c r="B490" s="2">
        <v>101</v>
      </c>
      <c r="C490" s="2" t="s">
        <v>103</v>
      </c>
      <c r="D490" s="2" t="s">
        <v>412</v>
      </c>
      <c r="E490" s="2" t="s">
        <v>301</v>
      </c>
      <c r="F490" s="2" t="s">
        <v>139</v>
      </c>
      <c r="G490" s="12" t="s">
        <v>210</v>
      </c>
      <c r="H490" s="12" t="str" cm="1">
        <f t="array" ref="H49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1" spans="1:8" x14ac:dyDescent="0.3">
      <c r="A491" s="2" t="s">
        <v>314</v>
      </c>
      <c r="B491" s="2">
        <v>102</v>
      </c>
      <c r="C491" s="2" t="s">
        <v>104</v>
      </c>
      <c r="D491" s="2" t="s">
        <v>412</v>
      </c>
      <c r="E491" s="2" t="s">
        <v>301</v>
      </c>
      <c r="F491" s="2" t="s">
        <v>139</v>
      </c>
      <c r="G491" s="12" t="s">
        <v>210</v>
      </c>
      <c r="H491" s="12" t="str" cm="1">
        <f t="array" ref="H49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2" spans="1:8" x14ac:dyDescent="0.3">
      <c r="A492" s="2" t="s">
        <v>314</v>
      </c>
      <c r="B492" s="2">
        <v>103</v>
      </c>
      <c r="C492" s="2" t="s">
        <v>105</v>
      </c>
      <c r="D492" s="2" t="s">
        <v>412</v>
      </c>
      <c r="E492" s="2" t="s">
        <v>301</v>
      </c>
      <c r="F492" s="2" t="s">
        <v>139</v>
      </c>
      <c r="G492" s="12" t="s">
        <v>210</v>
      </c>
      <c r="H492" s="12" t="str" cm="1">
        <f t="array" ref="H49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3" spans="1:8" x14ac:dyDescent="0.3">
      <c r="A493" s="2" t="s">
        <v>314</v>
      </c>
      <c r="B493" s="2">
        <v>104</v>
      </c>
      <c r="C493" s="2" t="s">
        <v>106</v>
      </c>
      <c r="D493" s="2" t="s">
        <v>412</v>
      </c>
      <c r="E493" s="2" t="s">
        <v>301</v>
      </c>
      <c r="F493" s="2" t="s">
        <v>139</v>
      </c>
      <c r="G493" s="12" t="s">
        <v>210</v>
      </c>
      <c r="H493" s="12" t="str" cm="1">
        <f t="array" ref="H49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4" spans="1:8" x14ac:dyDescent="0.3">
      <c r="A494" s="2" t="s">
        <v>314</v>
      </c>
      <c r="B494" s="2">
        <v>105</v>
      </c>
      <c r="C494" s="2" t="s">
        <v>107</v>
      </c>
      <c r="D494" s="2" t="s">
        <v>412</v>
      </c>
      <c r="E494" s="2" t="s">
        <v>301</v>
      </c>
      <c r="F494" s="2" t="s">
        <v>139</v>
      </c>
      <c r="G494" s="12" t="s">
        <v>208</v>
      </c>
      <c r="H494" s="12" t="str" cm="1">
        <f t="array" ref="H49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95" spans="1:8" x14ac:dyDescent="0.3">
      <c r="A495" s="2" t="s">
        <v>314</v>
      </c>
      <c r="B495" s="2">
        <v>106</v>
      </c>
      <c r="C495" s="2" t="s">
        <v>108</v>
      </c>
      <c r="D495" s="2" t="s">
        <v>412</v>
      </c>
      <c r="E495" s="2" t="s">
        <v>301</v>
      </c>
      <c r="F495" s="2" t="s">
        <v>139</v>
      </c>
      <c r="G495" s="12" t="s">
        <v>208</v>
      </c>
      <c r="H495" s="12" t="str" cm="1">
        <f t="array" ref="H49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96" spans="1:8" x14ac:dyDescent="0.3">
      <c r="A496" s="2" t="s">
        <v>314</v>
      </c>
      <c r="B496" s="2">
        <v>107</v>
      </c>
      <c r="C496" s="2" t="s">
        <v>109</v>
      </c>
      <c r="D496" s="2" t="s">
        <v>412</v>
      </c>
      <c r="E496" s="2" t="s">
        <v>301</v>
      </c>
      <c r="F496" s="2" t="s">
        <v>139</v>
      </c>
      <c r="G496" s="12" t="s">
        <v>208</v>
      </c>
      <c r="H496" s="12" t="str" cm="1">
        <f t="array" ref="H49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97" spans="1:8" x14ac:dyDescent="0.3">
      <c r="A497" s="2" t="s">
        <v>314</v>
      </c>
      <c r="B497" s="2">
        <v>108</v>
      </c>
      <c r="C497" s="2" t="s">
        <v>110</v>
      </c>
      <c r="D497" s="2" t="s">
        <v>412</v>
      </c>
      <c r="E497" s="2" t="s">
        <v>301</v>
      </c>
      <c r="F497" s="2" t="s">
        <v>139</v>
      </c>
      <c r="G497" s="12" t="s">
        <v>210</v>
      </c>
      <c r="H497" s="12" t="str" cm="1">
        <f t="array" ref="H497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8" spans="1:8" x14ac:dyDescent="0.3">
      <c r="A498" s="2" t="s">
        <v>314</v>
      </c>
      <c r="B498" s="2">
        <v>109</v>
      </c>
      <c r="C498" s="2" t="s">
        <v>111</v>
      </c>
      <c r="D498" s="2" t="s">
        <v>412</v>
      </c>
      <c r="E498" s="2" t="s">
        <v>301</v>
      </c>
      <c r="F498" s="2" t="s">
        <v>139</v>
      </c>
      <c r="G498" s="12" t="s">
        <v>210</v>
      </c>
      <c r="H498" s="12" t="str" cm="1">
        <f t="array" ref="H49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9" spans="1:8" x14ac:dyDescent="0.3">
      <c r="A499" s="2" t="s">
        <v>314</v>
      </c>
      <c r="B499" s="2">
        <v>110</v>
      </c>
      <c r="C499" s="2" t="s">
        <v>112</v>
      </c>
      <c r="D499" s="2" t="s">
        <v>412</v>
      </c>
      <c r="E499" s="2" t="s">
        <v>301</v>
      </c>
      <c r="F499" s="2" t="s">
        <v>139</v>
      </c>
      <c r="G499" s="3" t="s">
        <v>270</v>
      </c>
      <c r="H499" s="12" t="str" cm="1">
        <f t="array" ref="H499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0" spans="1:8" x14ac:dyDescent="0.3">
      <c r="A500" s="2" t="s">
        <v>314</v>
      </c>
      <c r="B500" s="2">
        <v>111</v>
      </c>
      <c r="C500" s="2" t="s">
        <v>113</v>
      </c>
      <c r="D500" s="2" t="s">
        <v>412</v>
      </c>
      <c r="E500" s="2" t="s">
        <v>301</v>
      </c>
      <c r="F500" s="2" t="s">
        <v>139</v>
      </c>
      <c r="G500" s="3" t="s">
        <v>270</v>
      </c>
      <c r="H500" s="12" t="str" cm="1">
        <f t="array" ref="H500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1" spans="1:8" x14ac:dyDescent="0.3">
      <c r="A501" s="2" t="s">
        <v>314</v>
      </c>
      <c r="B501" s="2">
        <v>112</v>
      </c>
      <c r="C501" s="2" t="s">
        <v>114</v>
      </c>
      <c r="D501" s="2" t="s">
        <v>412</v>
      </c>
      <c r="E501" s="2" t="s">
        <v>301</v>
      </c>
      <c r="F501" s="2" t="s">
        <v>139</v>
      </c>
      <c r="G501" s="3" t="s">
        <v>270</v>
      </c>
      <c r="H501" s="12" t="str" cm="1">
        <f t="array" ref="H501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2" spans="1:8" x14ac:dyDescent="0.3">
      <c r="A502" s="2" t="s">
        <v>314</v>
      </c>
      <c r="B502" s="2">
        <v>113</v>
      </c>
      <c r="C502" s="2" t="s">
        <v>115</v>
      </c>
      <c r="D502" s="2" t="s">
        <v>412</v>
      </c>
      <c r="E502" s="2" t="s">
        <v>301</v>
      </c>
      <c r="F502" s="2" t="s">
        <v>139</v>
      </c>
      <c r="G502" s="3" t="s">
        <v>270</v>
      </c>
      <c r="H502" s="12" t="str" cm="1">
        <f t="array" ref="H502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3" spans="1:8" x14ac:dyDescent="0.3">
      <c r="A503" s="2" t="s">
        <v>314</v>
      </c>
      <c r="B503" s="2">
        <v>114</v>
      </c>
      <c r="C503" s="2" t="s">
        <v>116</v>
      </c>
      <c r="D503" s="2" t="s">
        <v>412</v>
      </c>
      <c r="E503" s="2" t="s">
        <v>301</v>
      </c>
      <c r="F503" s="2" t="s">
        <v>139</v>
      </c>
      <c r="G503" s="3" t="s">
        <v>270</v>
      </c>
      <c r="H503" s="12" t="str" cm="1">
        <f t="array" ref="H503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4" spans="1:8" x14ac:dyDescent="0.3">
      <c r="A504" s="2" t="s">
        <v>314</v>
      </c>
      <c r="B504" s="2">
        <v>115</v>
      </c>
      <c r="C504" s="2" t="s">
        <v>117</v>
      </c>
      <c r="D504" s="2" t="s">
        <v>412</v>
      </c>
      <c r="E504" s="2" t="s">
        <v>301</v>
      </c>
      <c r="F504" s="2" t="s">
        <v>139</v>
      </c>
      <c r="G504" s="3" t="s">
        <v>205</v>
      </c>
      <c r="H504" s="12" t="str" cm="1">
        <f t="array" ref="H504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505" spans="1:8" x14ac:dyDescent="0.3">
      <c r="A505" s="2" t="s">
        <v>314</v>
      </c>
      <c r="B505" s="2">
        <v>116</v>
      </c>
      <c r="C505" s="2" t="s">
        <v>118</v>
      </c>
      <c r="D505" s="2" t="s">
        <v>412</v>
      </c>
      <c r="E505" s="2" t="s">
        <v>301</v>
      </c>
      <c r="F505" s="2" t="s">
        <v>139</v>
      </c>
      <c r="G505" s="3" t="s">
        <v>205</v>
      </c>
      <c r="H505" s="12" t="str" cm="1">
        <f t="array" ref="H505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506" spans="1:8" x14ac:dyDescent="0.3">
      <c r="A506" s="2" t="s">
        <v>314</v>
      </c>
      <c r="B506" s="2">
        <v>117</v>
      </c>
      <c r="C506" s="2" t="s">
        <v>119</v>
      </c>
      <c r="D506" s="2" t="s">
        <v>412</v>
      </c>
      <c r="E506" s="2" t="s">
        <v>301</v>
      </c>
      <c r="F506" s="2" t="s">
        <v>139</v>
      </c>
      <c r="G506" s="3" t="s">
        <v>270</v>
      </c>
      <c r="H506" s="12" t="str" cm="1">
        <f t="array" ref="H506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7" spans="1:8" x14ac:dyDescent="0.3">
      <c r="A507" s="2" t="s">
        <v>314</v>
      </c>
      <c r="B507" s="2">
        <v>118</v>
      </c>
      <c r="C507" s="2" t="s">
        <v>120</v>
      </c>
      <c r="D507" s="2" t="s">
        <v>412</v>
      </c>
      <c r="E507" s="2" t="s">
        <v>301</v>
      </c>
      <c r="F507" s="2" t="s">
        <v>139</v>
      </c>
      <c r="G507" s="12" t="s">
        <v>208</v>
      </c>
      <c r="H507" s="12" t="str" cm="1">
        <f t="array" ref="H50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508" spans="1:8" x14ac:dyDescent="0.3">
      <c r="A508" s="2" t="s">
        <v>314</v>
      </c>
      <c r="B508" s="2">
        <v>119</v>
      </c>
      <c r="C508" s="2" t="s">
        <v>121</v>
      </c>
      <c r="D508" s="2" t="s">
        <v>412</v>
      </c>
      <c r="E508" s="2" t="s">
        <v>301</v>
      </c>
      <c r="F508" s="2" t="s">
        <v>139</v>
      </c>
      <c r="G508" s="12" t="s">
        <v>204</v>
      </c>
      <c r="H508" s="12" t="str" cm="1">
        <f t="array" ref="H508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509" spans="1:8" ht="28.8" x14ac:dyDescent="0.3">
      <c r="A509" s="2" t="s">
        <v>314</v>
      </c>
      <c r="B509" s="2">
        <v>120</v>
      </c>
      <c r="C509" s="2" t="s">
        <v>122</v>
      </c>
      <c r="D509" s="2" t="s">
        <v>412</v>
      </c>
      <c r="E509" s="2" t="s">
        <v>301</v>
      </c>
      <c r="F509" s="2" t="s">
        <v>139</v>
      </c>
      <c r="G509" s="12" t="s">
        <v>281</v>
      </c>
      <c r="H509" s="12" t="str" cm="1">
        <f t="array" ref="H509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0" spans="1:8" ht="28.8" x14ac:dyDescent="0.3">
      <c r="A510" s="2" t="s">
        <v>314</v>
      </c>
      <c r="B510" s="2">
        <v>121</v>
      </c>
      <c r="C510" s="2" t="s">
        <v>123</v>
      </c>
      <c r="D510" s="2" t="s">
        <v>412</v>
      </c>
      <c r="E510" s="2" t="s">
        <v>301</v>
      </c>
      <c r="F510" s="2" t="s">
        <v>139</v>
      </c>
      <c r="G510" s="12" t="s">
        <v>281</v>
      </c>
      <c r="H510" s="12" t="str" cm="1">
        <f t="array" ref="H510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1" spans="1:8" ht="28.8" x14ac:dyDescent="0.3">
      <c r="A511" s="2" t="s">
        <v>314</v>
      </c>
      <c r="B511" s="2">
        <v>122</v>
      </c>
      <c r="C511" s="2" t="s">
        <v>124</v>
      </c>
      <c r="D511" s="2" t="s">
        <v>412</v>
      </c>
      <c r="E511" s="2" t="s">
        <v>301</v>
      </c>
      <c r="F511" s="2" t="s">
        <v>139</v>
      </c>
      <c r="G511" s="12" t="s">
        <v>281</v>
      </c>
      <c r="H511" s="12" t="str" cm="1">
        <f t="array" ref="H511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2" spans="1:8" ht="28.8" x14ac:dyDescent="0.3">
      <c r="A512" s="2" t="s">
        <v>314</v>
      </c>
      <c r="B512" s="2">
        <v>123</v>
      </c>
      <c r="C512" s="2" t="s">
        <v>125</v>
      </c>
      <c r="D512" s="2" t="s">
        <v>412</v>
      </c>
      <c r="E512" s="2" t="s">
        <v>301</v>
      </c>
      <c r="F512" s="2" t="s">
        <v>139</v>
      </c>
      <c r="G512" s="12" t="s">
        <v>281</v>
      </c>
      <c r="H512" s="12" t="str" cm="1">
        <f t="array" ref="H512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3" spans="1:8" ht="28.8" x14ac:dyDescent="0.3">
      <c r="A513" s="2" t="s">
        <v>314</v>
      </c>
      <c r="B513" s="2">
        <v>124</v>
      </c>
      <c r="C513" s="2" t="s">
        <v>126</v>
      </c>
      <c r="D513" s="2" t="s">
        <v>412</v>
      </c>
      <c r="E513" s="2" t="s">
        <v>301</v>
      </c>
      <c r="F513" s="2" t="s">
        <v>139</v>
      </c>
      <c r="G513" s="12" t="s">
        <v>281</v>
      </c>
      <c r="H513" s="12" t="str" cm="1">
        <f t="array" ref="H513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4" spans="1:8" ht="28.8" x14ac:dyDescent="0.3">
      <c r="A514" s="2" t="s">
        <v>314</v>
      </c>
      <c r="B514" s="2">
        <v>125</v>
      </c>
      <c r="C514" s="2" t="s">
        <v>127</v>
      </c>
      <c r="D514" s="2" t="s">
        <v>412</v>
      </c>
      <c r="E514" s="2" t="s">
        <v>301</v>
      </c>
      <c r="F514" s="2" t="s">
        <v>139</v>
      </c>
      <c r="G514" s="12" t="s">
        <v>281</v>
      </c>
      <c r="H514" s="12" t="str" cm="1">
        <f t="array" ref="H514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5" spans="1:8" x14ac:dyDescent="0.3">
      <c r="A515" s="2" t="s">
        <v>314</v>
      </c>
      <c r="B515" s="2">
        <v>126</v>
      </c>
      <c r="C515" s="2" t="s">
        <v>128</v>
      </c>
      <c r="D515" s="2" t="s">
        <v>412</v>
      </c>
      <c r="E515" s="2" t="s">
        <v>301</v>
      </c>
      <c r="F515" s="2" t="s">
        <v>139</v>
      </c>
      <c r="G515" s="12" t="s">
        <v>281</v>
      </c>
      <c r="H515" s="12" t="str" cm="1">
        <f t="array" ref="H515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6" spans="1:8" x14ac:dyDescent="0.3">
      <c r="A516" s="2" t="s">
        <v>314</v>
      </c>
      <c r="B516" s="2">
        <v>127</v>
      </c>
      <c r="C516" s="2" t="s">
        <v>129</v>
      </c>
      <c r="D516" s="2" t="s">
        <v>412</v>
      </c>
      <c r="E516" s="2" t="s">
        <v>301</v>
      </c>
      <c r="F516" s="2" t="s">
        <v>139</v>
      </c>
      <c r="G516" s="12" t="s">
        <v>281</v>
      </c>
      <c r="H516" s="12" t="str" cm="1">
        <f t="array" ref="H516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7" spans="1:8" x14ac:dyDescent="0.3">
      <c r="A517" s="2" t="s">
        <v>314</v>
      </c>
      <c r="B517" s="2">
        <v>128</v>
      </c>
      <c r="C517" s="2" t="s">
        <v>130</v>
      </c>
      <c r="D517" s="2" t="s">
        <v>412</v>
      </c>
      <c r="E517" s="2" t="s">
        <v>301</v>
      </c>
      <c r="F517" s="2" t="s">
        <v>139</v>
      </c>
      <c r="G517" s="12" t="s">
        <v>281</v>
      </c>
      <c r="H517" s="12" t="str" cm="1">
        <f t="array" ref="H517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8" spans="1:8" ht="28.8" x14ac:dyDescent="0.3">
      <c r="A518" s="2" t="s">
        <v>314</v>
      </c>
      <c r="B518" s="2">
        <v>129</v>
      </c>
      <c r="C518" s="2" t="s">
        <v>131</v>
      </c>
      <c r="D518" s="2" t="s">
        <v>412</v>
      </c>
      <c r="E518" s="2" t="s">
        <v>301</v>
      </c>
      <c r="F518" s="2" t="s">
        <v>139</v>
      </c>
      <c r="G518" s="12" t="s">
        <v>281</v>
      </c>
      <c r="H518" s="12" t="str" cm="1">
        <f t="array" ref="H518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9" spans="1:8" ht="28.8" x14ac:dyDescent="0.3">
      <c r="A519" s="2" t="s">
        <v>314</v>
      </c>
      <c r="B519" s="2">
        <v>130</v>
      </c>
      <c r="C519" s="2" t="s">
        <v>132</v>
      </c>
      <c r="D519" s="2" t="s">
        <v>412</v>
      </c>
      <c r="E519" s="2" t="s">
        <v>301</v>
      </c>
      <c r="F519" s="2" t="s">
        <v>139</v>
      </c>
      <c r="G519" s="12" t="s">
        <v>281</v>
      </c>
      <c r="H519" s="12" t="str" cm="1">
        <f t="array" ref="H519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0" spans="1:8" ht="28.8" x14ac:dyDescent="0.3">
      <c r="A520" s="2" t="s">
        <v>314</v>
      </c>
      <c r="B520" s="2">
        <v>131</v>
      </c>
      <c r="C520" s="2" t="s">
        <v>133</v>
      </c>
      <c r="D520" s="2" t="s">
        <v>412</v>
      </c>
      <c r="E520" s="2" t="s">
        <v>301</v>
      </c>
      <c r="F520" s="2" t="s">
        <v>139</v>
      </c>
      <c r="G520" s="12" t="s">
        <v>281</v>
      </c>
      <c r="H520" s="12" t="str" cm="1">
        <f t="array" ref="H520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1" spans="1:8" ht="28.8" x14ac:dyDescent="0.3">
      <c r="A521" s="2" t="s">
        <v>314</v>
      </c>
      <c r="B521" s="2">
        <v>132</v>
      </c>
      <c r="C521" s="2" t="s">
        <v>134</v>
      </c>
      <c r="D521" s="2" t="s">
        <v>412</v>
      </c>
      <c r="E521" s="2" t="s">
        <v>301</v>
      </c>
      <c r="F521" s="2" t="s">
        <v>139</v>
      </c>
      <c r="G521" s="12" t="s">
        <v>281</v>
      </c>
      <c r="H521" s="12" t="str" cm="1">
        <f t="array" ref="H521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2" spans="1:8" ht="28.8" x14ac:dyDescent="0.3">
      <c r="A522" s="2" t="s">
        <v>314</v>
      </c>
      <c r="B522" s="2">
        <v>133</v>
      </c>
      <c r="C522" s="2" t="s">
        <v>135</v>
      </c>
      <c r="D522" s="2" t="s">
        <v>412</v>
      </c>
      <c r="E522" s="2" t="s">
        <v>301</v>
      </c>
      <c r="F522" s="2" t="s">
        <v>139</v>
      </c>
      <c r="G522" s="12" t="s">
        <v>281</v>
      </c>
      <c r="H522" s="12" t="str" cm="1">
        <f t="array" ref="H522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3" spans="1:8" ht="28.8" x14ac:dyDescent="0.3">
      <c r="A523" s="2" t="s">
        <v>314</v>
      </c>
      <c r="B523" s="2">
        <v>134</v>
      </c>
      <c r="C523" s="2" t="s">
        <v>136</v>
      </c>
      <c r="D523" s="2" t="s">
        <v>412</v>
      </c>
      <c r="E523" s="2" t="s">
        <v>301</v>
      </c>
      <c r="F523" s="2" t="s">
        <v>139</v>
      </c>
      <c r="G523" s="12" t="s">
        <v>209</v>
      </c>
      <c r="H523" s="12" t="str" cm="1">
        <f t="array" ref="H523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524" spans="1:8" x14ac:dyDescent="0.3">
      <c r="A524" s="2" t="s">
        <v>145</v>
      </c>
      <c r="B524" s="2">
        <v>1</v>
      </c>
      <c r="C524" s="2" t="s">
        <v>318</v>
      </c>
      <c r="D524" s="2" t="s">
        <v>465</v>
      </c>
      <c r="F524" s="2" t="s">
        <v>142</v>
      </c>
      <c r="G524" s="12">
        <v>1</v>
      </c>
      <c r="H524" s="12" t="str" cm="1">
        <f t="array" ref="H5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5" spans="1:8" x14ac:dyDescent="0.3">
      <c r="A525" s="2" t="s">
        <v>145</v>
      </c>
      <c r="B525" s="2">
        <v>2</v>
      </c>
      <c r="C525" s="2" t="s">
        <v>319</v>
      </c>
      <c r="D525" s="2" t="s">
        <v>465</v>
      </c>
      <c r="F525" s="2" t="s">
        <v>142</v>
      </c>
      <c r="G525" s="12">
        <v>0</v>
      </c>
      <c r="H525" s="12" t="str" cm="1">
        <f t="array" ref="H5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6" spans="1:8" x14ac:dyDescent="0.3">
      <c r="A526" s="2" t="s">
        <v>145</v>
      </c>
      <c r="B526" s="2">
        <v>3</v>
      </c>
      <c r="C526" s="2" t="s">
        <v>320</v>
      </c>
      <c r="D526" s="2" t="s">
        <v>465</v>
      </c>
      <c r="F526" s="2" t="s">
        <v>142</v>
      </c>
      <c r="G526" s="12">
        <v>0</v>
      </c>
      <c r="H526" s="12" t="str" cm="1">
        <f t="array" ref="H5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7" spans="1:8" x14ac:dyDescent="0.3">
      <c r="A527" s="2" t="s">
        <v>145</v>
      </c>
      <c r="B527" s="2">
        <v>4</v>
      </c>
      <c r="C527" s="2" t="s">
        <v>321</v>
      </c>
      <c r="D527" s="2" t="s">
        <v>465</v>
      </c>
      <c r="F527" s="2" t="s">
        <v>142</v>
      </c>
      <c r="G527" s="12">
        <v>1</v>
      </c>
      <c r="H527" s="12" t="str" cm="1">
        <f t="array" ref="H5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8" spans="1:8" x14ac:dyDescent="0.3">
      <c r="A528" s="2" t="s">
        <v>145</v>
      </c>
      <c r="B528" s="2">
        <v>5</v>
      </c>
      <c r="C528" s="2" t="s">
        <v>322</v>
      </c>
      <c r="D528" s="2" t="s">
        <v>465</v>
      </c>
      <c r="F528" s="2" t="s">
        <v>142</v>
      </c>
      <c r="G528" s="12">
        <v>0</v>
      </c>
      <c r="H528" s="12" t="str" cm="1">
        <f t="array" ref="H5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9" spans="1:8" x14ac:dyDescent="0.3">
      <c r="A529" s="2" t="s">
        <v>145</v>
      </c>
      <c r="B529" s="2">
        <v>6</v>
      </c>
      <c r="C529" s="2" t="s">
        <v>321</v>
      </c>
      <c r="D529" s="2" t="s">
        <v>465</v>
      </c>
      <c r="F529" s="2" t="s">
        <v>142</v>
      </c>
      <c r="G529" s="12">
        <v>1</v>
      </c>
      <c r="H529" s="12" t="str" cm="1">
        <f t="array" ref="H5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0" spans="1:8" x14ac:dyDescent="0.3">
      <c r="A530" s="2" t="s">
        <v>145</v>
      </c>
      <c r="B530" s="2">
        <v>7</v>
      </c>
      <c r="C530" s="2" t="s">
        <v>322</v>
      </c>
      <c r="D530" s="2" t="s">
        <v>465</v>
      </c>
      <c r="F530" s="2" t="s">
        <v>142</v>
      </c>
      <c r="G530" s="12">
        <v>0</v>
      </c>
      <c r="H530" s="12" t="str" cm="1">
        <f t="array" ref="H5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1" spans="1:8" ht="28.8" x14ac:dyDescent="0.3">
      <c r="A531" s="2" t="s">
        <v>145</v>
      </c>
      <c r="B531" s="2">
        <v>8</v>
      </c>
      <c r="C531" s="2" t="s">
        <v>323</v>
      </c>
      <c r="D531" s="2" t="s">
        <v>465</v>
      </c>
      <c r="F531" s="2" t="s">
        <v>142</v>
      </c>
      <c r="G531" s="12">
        <v>0</v>
      </c>
      <c r="H531" s="12" t="str" cm="1">
        <f t="array" ref="H5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2" spans="1:8" x14ac:dyDescent="0.3">
      <c r="A532" s="2" t="s">
        <v>314</v>
      </c>
      <c r="B532" s="2">
        <v>72</v>
      </c>
      <c r="C532" s="2" t="s">
        <v>74</v>
      </c>
      <c r="D532" s="2" t="s">
        <v>465</v>
      </c>
      <c r="F532" s="2" t="s">
        <v>313</v>
      </c>
      <c r="G532" s="12">
        <v>0</v>
      </c>
      <c r="H532" s="12" t="str" cm="1">
        <f t="array" ref="H5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3" spans="1:8" x14ac:dyDescent="0.3">
      <c r="A533" s="2" t="s">
        <v>314</v>
      </c>
      <c r="B533" s="2">
        <v>73</v>
      </c>
      <c r="C533" s="2" t="s">
        <v>75</v>
      </c>
      <c r="D533" s="2" t="s">
        <v>465</v>
      </c>
      <c r="F533" s="2" t="s">
        <v>313</v>
      </c>
      <c r="G533" s="12">
        <v>1</v>
      </c>
      <c r="H533" s="12" t="str" cm="1">
        <f t="array" ref="H5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4" spans="1:8" x14ac:dyDescent="0.3">
      <c r="A534" s="2" t="s">
        <v>507</v>
      </c>
      <c r="B534" s="2">
        <v>1</v>
      </c>
      <c r="C534" s="2" t="s">
        <v>508</v>
      </c>
      <c r="D534" s="2" t="s">
        <v>465</v>
      </c>
      <c r="F534" s="2" t="s">
        <v>461</v>
      </c>
      <c r="G534" s="12">
        <v>0</v>
      </c>
      <c r="H534" s="12" t="str" cm="1">
        <f t="array" ref="H5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5" spans="1:8" x14ac:dyDescent="0.3">
      <c r="A535" s="2" t="s">
        <v>507</v>
      </c>
      <c r="B535" s="2">
        <v>2</v>
      </c>
      <c r="C535" s="2" t="s">
        <v>509</v>
      </c>
      <c r="D535" s="2" t="s">
        <v>465</v>
      </c>
      <c r="F535" s="2" t="s">
        <v>461</v>
      </c>
      <c r="G535" s="12">
        <v>1</v>
      </c>
      <c r="H535" s="12" t="str" cm="1">
        <f t="array" ref="H5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6" spans="1:8" ht="28.8" x14ac:dyDescent="0.3">
      <c r="A536" s="2" t="s">
        <v>507</v>
      </c>
      <c r="B536" s="2">
        <v>3</v>
      </c>
      <c r="C536" s="2" t="s">
        <v>510</v>
      </c>
      <c r="D536" s="2" t="s">
        <v>465</v>
      </c>
      <c r="F536" s="2" t="s">
        <v>461</v>
      </c>
      <c r="G536" s="12">
        <v>1</v>
      </c>
      <c r="H536" s="12" t="str" cm="1">
        <f t="array" ref="H5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7" spans="1:8" ht="28.8" x14ac:dyDescent="0.3">
      <c r="A537" s="2" t="s">
        <v>507</v>
      </c>
      <c r="B537" s="2">
        <v>4</v>
      </c>
      <c r="C537" s="2" t="s">
        <v>511</v>
      </c>
      <c r="D537" s="2" t="s">
        <v>465</v>
      </c>
      <c r="F537" s="2" t="s">
        <v>461</v>
      </c>
      <c r="G537" s="12">
        <v>1</v>
      </c>
      <c r="H537" s="12" t="str" cm="1">
        <f t="array" ref="H5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8" spans="1:8" x14ac:dyDescent="0.3">
      <c r="A538" s="2" t="s">
        <v>315</v>
      </c>
      <c r="B538" s="2">
        <v>1</v>
      </c>
      <c r="C538" s="2" t="s">
        <v>241</v>
      </c>
      <c r="D538" s="2" t="s">
        <v>465</v>
      </c>
      <c r="E538" s="2" t="s">
        <v>303</v>
      </c>
      <c r="F538" s="2" t="s">
        <v>310</v>
      </c>
      <c r="G538" s="2" t="s">
        <v>247</v>
      </c>
      <c r="H538" s="2" t="str" cm="1">
        <f t="array" ref="H538">IF(OR(ISBLANK(correspondance[[#This Row],[enum]]),ISBLANK(correspondance[[#This Row],[valeur]])),"",INDEX(enums[description],MATCH(1,(enums[enum]=correspondance[[#This Row],[enum]])*(enums[const]=correspondance[[#This Row],[valeur]]),0),1))</f>
        <v>Réseau non bouclé</v>
      </c>
    </row>
    <row r="539" spans="1:8" x14ac:dyDescent="0.3">
      <c r="A539" s="2" t="s">
        <v>315</v>
      </c>
      <c r="B539" s="2">
        <v>2</v>
      </c>
      <c r="C539" s="2" t="s">
        <v>242</v>
      </c>
      <c r="D539" s="2" t="s">
        <v>465</v>
      </c>
      <c r="E539" s="2" t="s">
        <v>303</v>
      </c>
      <c r="F539" s="2" t="s">
        <v>310</v>
      </c>
      <c r="G539" s="2" t="s">
        <v>248</v>
      </c>
      <c r="H539" s="2" t="str" cm="1">
        <f t="array" ref="H539">IF(OR(ISBLANK(correspondance[[#This Row],[enum]]),ISBLANK(correspondance[[#This Row],[valeur]])),"",INDEX(enums[description],MATCH(1,(enums[enum]=correspondance[[#This Row],[enum]])*(enums[const]=correspondance[[#This Row],[valeur]]),0),1))</f>
        <v>Réseau bouclé</v>
      </c>
    </row>
    <row r="540" spans="1:8" x14ac:dyDescent="0.3">
      <c r="A540" s="2" t="s">
        <v>315</v>
      </c>
      <c r="B540" s="2">
        <v>3</v>
      </c>
      <c r="C540" s="2" t="s">
        <v>243</v>
      </c>
      <c r="D540" s="2" t="s">
        <v>465</v>
      </c>
      <c r="E540" s="2" t="s">
        <v>303</v>
      </c>
      <c r="F540" s="2" t="s">
        <v>310</v>
      </c>
      <c r="G540" s="2" t="s">
        <v>271</v>
      </c>
      <c r="H540" s="2" t="str" cm="1">
        <f t="array" ref="H540">IF(OR(ISBLANK(correspondance[[#This Row],[enum]]),ISBLANK(correspondance[[#This Row],[valeur]])),"",INDEX(enums[description],MATCH(1,(enums[enum]=correspondance[[#This Row],[enum]])*(enums[const]=correspondance[[#This Row],[valeur]]),0),1))</f>
        <v>Réseau avec présence d'un traceur chauffant</v>
      </c>
    </row>
    <row r="541" spans="1:8" x14ac:dyDescent="0.3">
      <c r="A541" s="2" t="s">
        <v>317</v>
      </c>
      <c r="B541" s="2">
        <v>1</v>
      </c>
      <c r="C541" s="2" t="s">
        <v>249</v>
      </c>
      <c r="D541" s="2" t="s">
        <v>466</v>
      </c>
      <c r="E541" s="2" t="s">
        <v>304</v>
      </c>
      <c r="F541" s="2" t="s">
        <v>306</v>
      </c>
      <c r="G541" s="3" t="s">
        <v>253</v>
      </c>
      <c r="H541" s="12" t="e" cm="1">
        <f t="array" ref="H541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542" spans="1:8" x14ac:dyDescent="0.3">
      <c r="A542" s="2" t="s">
        <v>317</v>
      </c>
      <c r="B542" s="2">
        <v>2</v>
      </c>
      <c r="C542" s="2" t="s">
        <v>250</v>
      </c>
      <c r="D542" s="2" t="s">
        <v>466</v>
      </c>
      <c r="E542" s="2" t="s">
        <v>304</v>
      </c>
      <c r="F542" s="2" t="s">
        <v>306</v>
      </c>
      <c r="G542" s="3" t="s">
        <v>254</v>
      </c>
      <c r="H542" s="12" t="e" cm="1">
        <f t="array" ref="H542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543" spans="1:8" x14ac:dyDescent="0.3">
      <c r="A543" s="2" t="s">
        <v>317</v>
      </c>
      <c r="B543" s="2">
        <v>3</v>
      </c>
      <c r="C543" s="2" t="s">
        <v>251</v>
      </c>
      <c r="D543" s="2" t="s">
        <v>466</v>
      </c>
      <c r="E543" s="2" t="s">
        <v>304</v>
      </c>
      <c r="F543" s="2" t="s">
        <v>306</v>
      </c>
      <c r="G543" s="3" t="s">
        <v>255</v>
      </c>
      <c r="H543" s="12" t="e" cm="1">
        <f t="array" ref="H543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544" spans="1:8" x14ac:dyDescent="0.3">
      <c r="A544" s="2" t="s">
        <v>316</v>
      </c>
      <c r="B544" s="2">
        <v>1</v>
      </c>
      <c r="C544" s="2" t="s">
        <v>272</v>
      </c>
      <c r="D544" s="2" t="s">
        <v>478</v>
      </c>
      <c r="F544" s="2" t="s">
        <v>140</v>
      </c>
      <c r="G544" s="12"/>
      <c r="H544" s="12" t="str" cm="1">
        <f t="array" ref="H5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5" spans="1:8" x14ac:dyDescent="0.3">
      <c r="A545" s="2" t="s">
        <v>316</v>
      </c>
      <c r="B545" s="2">
        <v>2</v>
      </c>
      <c r="C545" s="2" t="s">
        <v>200</v>
      </c>
      <c r="D545" s="2" t="s">
        <v>478</v>
      </c>
      <c r="F545" s="2" t="s">
        <v>140</v>
      </c>
      <c r="G545" s="12"/>
      <c r="H545" s="12" t="str" cm="1">
        <f t="array" ref="H5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6" spans="1:8" x14ac:dyDescent="0.3">
      <c r="A546" s="2" t="s">
        <v>316</v>
      </c>
      <c r="B546" s="2">
        <v>3</v>
      </c>
      <c r="C546" s="2" t="s">
        <v>201</v>
      </c>
      <c r="D546" s="2" t="s">
        <v>478</v>
      </c>
      <c r="F546" s="2" t="s">
        <v>140</v>
      </c>
      <c r="G546" s="12" t="s">
        <v>311</v>
      </c>
      <c r="H546" s="12" t="str" cm="1">
        <f t="array" ref="H5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7" spans="1:8" x14ac:dyDescent="0.3">
      <c r="A547" s="2" t="s">
        <v>316</v>
      </c>
      <c r="B547" s="2">
        <v>4</v>
      </c>
      <c r="C547" s="2" t="s">
        <v>138</v>
      </c>
      <c r="D547" s="2" t="s">
        <v>478</v>
      </c>
      <c r="F547" s="2" t="s">
        <v>140</v>
      </c>
      <c r="G547" s="12"/>
      <c r="H547" s="12" t="str" cm="1">
        <f t="array" ref="H5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8" spans="1:8" x14ac:dyDescent="0.3">
      <c r="A548" s="2" t="s">
        <v>356</v>
      </c>
      <c r="B548" s="2">
        <v>1</v>
      </c>
      <c r="C548" s="2" t="s">
        <v>261</v>
      </c>
      <c r="D548" s="2" t="s">
        <v>478</v>
      </c>
      <c r="E548" s="3" t="s">
        <v>477</v>
      </c>
      <c r="F548" s="2" t="s">
        <v>389</v>
      </c>
      <c r="G548" s="12"/>
      <c r="H548" s="12" t="str" cm="1">
        <f t="array" ref="H5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9" spans="1:8" x14ac:dyDescent="0.3">
      <c r="A549" s="2" t="s">
        <v>356</v>
      </c>
      <c r="B549" s="2">
        <v>2</v>
      </c>
      <c r="C549" s="2" t="s">
        <v>354</v>
      </c>
      <c r="D549" s="2" t="s">
        <v>478</v>
      </c>
      <c r="E549" s="3" t="s">
        <v>477</v>
      </c>
      <c r="F549" s="2" t="s">
        <v>389</v>
      </c>
      <c r="G549" s="12" t="s">
        <v>137</v>
      </c>
      <c r="H549" s="12" t="str" cm="1">
        <f t="array" ref="H549">IF(OR(ISBLANK(correspondance[[#This Row],[enum]]),ISBLANK(correspondance[[#This Row],[valeur]])),"",INDEX(enums[description],MATCH(1,(enums[enum]=correspondance[[#This Row],[enum]])*(enums[const]=correspondance[[#This Row],[valeur]]),0),1))</f>
        <v>ECS seule</v>
      </c>
    </row>
    <row r="550" spans="1:8" x14ac:dyDescent="0.3">
      <c r="A550" s="2" t="s">
        <v>356</v>
      </c>
      <c r="B550" s="2">
        <v>3</v>
      </c>
      <c r="C550" s="2" t="s">
        <v>355</v>
      </c>
      <c r="D550" s="2" t="s">
        <v>478</v>
      </c>
      <c r="E550" s="3" t="s">
        <v>477</v>
      </c>
      <c r="F550" s="2" t="s">
        <v>389</v>
      </c>
      <c r="G550" s="3" t="s">
        <v>202</v>
      </c>
      <c r="H550" s="12" t="str" cm="1">
        <f t="array" ref="H550">IF(OR(ISBLANK(correspondance[[#This Row],[enum]]),ISBLANK(correspondance[[#This Row],[valeur]])),"",INDEX(enums[description],MATCH(1,(enums[enum]=correspondance[[#This Row],[enum]])*(enums[const]=correspondance[[#This Row],[valeur]]),0),1))</f>
        <v>Chauffage et ECS</v>
      </c>
    </row>
    <row r="551" spans="1:8" x14ac:dyDescent="0.3">
      <c r="A551" s="2" t="s">
        <v>316</v>
      </c>
      <c r="B551" s="2">
        <v>1</v>
      </c>
      <c r="C551" s="2" t="s">
        <v>272</v>
      </c>
      <c r="D551" s="2"/>
      <c r="E551" s="3" t="s">
        <v>477</v>
      </c>
      <c r="G551" s="12"/>
      <c r="H551" s="12" t="str" cm="1">
        <f t="array" ref="H5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2" spans="1:8" x14ac:dyDescent="0.3">
      <c r="A552" s="2" t="s">
        <v>316</v>
      </c>
      <c r="B552" s="2">
        <v>2</v>
      </c>
      <c r="C552" s="2" t="s">
        <v>200</v>
      </c>
      <c r="D552" s="2"/>
      <c r="E552" s="3" t="s">
        <v>477</v>
      </c>
      <c r="G552" s="12" t="s">
        <v>137</v>
      </c>
      <c r="H552" s="12" t="str" cm="1">
        <f t="array" ref="H552">IF(OR(ISBLANK(correspondance[[#This Row],[enum]]),ISBLANK(correspondance[[#This Row],[valeur]])),"",INDEX(enums[description],MATCH(1,(enums[enum]=correspondance[[#This Row],[enum]])*(enums[const]=correspondance[[#This Row],[valeur]]),0),1))</f>
        <v>ECS seule</v>
      </c>
    </row>
    <row r="553" spans="1:8" x14ac:dyDescent="0.3">
      <c r="A553" s="2" t="s">
        <v>316</v>
      </c>
      <c r="B553" s="2">
        <v>3</v>
      </c>
      <c r="C553" s="2" t="s">
        <v>201</v>
      </c>
      <c r="D553" s="2"/>
      <c r="E553" s="3" t="s">
        <v>477</v>
      </c>
      <c r="G553" s="12" t="s">
        <v>137</v>
      </c>
      <c r="H553" s="12" t="str" cm="1">
        <f t="array" ref="H553">IF(OR(ISBLANK(correspondance[[#This Row],[enum]]),ISBLANK(correspondance[[#This Row],[valeur]])),"",INDEX(enums[description],MATCH(1,(enums[enum]=correspondance[[#This Row],[enum]])*(enums[const]=correspondance[[#This Row],[valeur]]),0),1))</f>
        <v>ECS seule</v>
      </c>
    </row>
    <row r="554" spans="1:8" x14ac:dyDescent="0.3">
      <c r="A554" s="2" t="s">
        <v>316</v>
      </c>
      <c r="B554" s="2">
        <v>4</v>
      </c>
      <c r="C554" s="2" t="s">
        <v>138</v>
      </c>
      <c r="D554" s="2"/>
      <c r="E554" s="3" t="s">
        <v>477</v>
      </c>
      <c r="G554" s="3" t="s">
        <v>202</v>
      </c>
      <c r="H554" s="12" t="str" cm="1">
        <f t="array" ref="H554">IF(OR(ISBLANK(correspondance[[#This Row],[enum]]),ISBLANK(correspondance[[#This Row],[valeur]])),"",INDEX(enums[description],MATCH(1,(enums[enum]=correspondance[[#This Row],[enum]])*(enums[const]=correspondance[[#This Row],[valeur]]),0),1))</f>
        <v>Chauffage et ECS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51C4-F299-4537-A879-DD13DC8EA03D}">
  <dimension ref="A1:L14"/>
  <sheetViews>
    <sheetView tabSelected="1" workbookViewId="0">
      <selection activeCell="L11" sqref="L11"/>
    </sheetView>
  </sheetViews>
  <sheetFormatPr baseColWidth="10" defaultRowHeight="14.4" x14ac:dyDescent="0.3"/>
  <cols>
    <col min="1" max="1" width="13.109375" bestFit="1" customWidth="1"/>
    <col min="2" max="2" width="11.5546875" style="3"/>
    <col min="3" max="3" width="4" customWidth="1"/>
    <col min="4" max="9" width="11.5546875" style="3"/>
    <col min="10" max="10" width="16.21875" style="3" bestFit="1" customWidth="1"/>
    <col min="11" max="11" width="21.44140625" style="3" bestFit="1" customWidth="1"/>
    <col min="12" max="12" width="27.33203125" style="3" bestFit="1" customWidth="1"/>
  </cols>
  <sheetData>
    <row r="1" spans="1:12" x14ac:dyDescent="0.3">
      <c r="D1" s="19" t="s">
        <v>391</v>
      </c>
      <c r="E1" s="4" t="s">
        <v>571</v>
      </c>
      <c r="F1" s="4" t="s">
        <v>572</v>
      </c>
      <c r="G1" s="4" t="s">
        <v>579</v>
      </c>
      <c r="H1" s="4" t="s">
        <v>580</v>
      </c>
      <c r="I1" s="4" t="s">
        <v>574</v>
      </c>
      <c r="J1" s="4" t="s">
        <v>575</v>
      </c>
      <c r="K1" s="4" t="s">
        <v>562</v>
      </c>
      <c r="L1" s="4" t="s">
        <v>581</v>
      </c>
    </row>
    <row r="2" spans="1:12" x14ac:dyDescent="0.3">
      <c r="A2" s="6" t="s">
        <v>573</v>
      </c>
      <c r="B2" s="3">
        <v>1.9790000000000001</v>
      </c>
      <c r="D2" s="20">
        <v>1</v>
      </c>
      <c r="E2" s="3">
        <v>6.1</v>
      </c>
      <c r="F2" s="3">
        <v>31</v>
      </c>
      <c r="G2" s="21">
        <v>741</v>
      </c>
      <c r="H2" s="21">
        <v>744</v>
      </c>
      <c r="I2" s="22">
        <f>1.163 * $B$2 * 56 * (40 - simulation_becs[[#This Row],[tefs]]) * simulation_becs[[#This Row],[nj]] / 1000</f>
        <v>135.44872708079998</v>
      </c>
      <c r="J2" s="22">
        <f>1.163 * $B$2 * 79 * (40 - simulation_becs[[#This Row],[tefs]]) * simulation_becs[[#This Row],[nj]] / 1000</f>
        <v>191.07945427469997</v>
      </c>
      <c r="K2" s="22">
        <f>((0.5 * $B$4) / $B$3)  * (simulation_becs[[#This Row],[becs]] * 1000)</f>
        <v>13544.87270808</v>
      </c>
      <c r="L2" s="22">
        <f>0.48 * simulation_becs[[#This Row],[nref19]] * (simulation_becs[[#This Row],[pertes_distribution]] / 8760)</f>
        <v>549.95894118834406</v>
      </c>
    </row>
    <row r="3" spans="1:12" x14ac:dyDescent="0.3">
      <c r="A3" s="6" t="s">
        <v>577</v>
      </c>
      <c r="B3" s="3">
        <v>100.5</v>
      </c>
      <c r="D3" s="20">
        <v>2</v>
      </c>
      <c r="E3" s="3">
        <v>4.4000000000000004</v>
      </c>
      <c r="F3" s="3">
        <v>28</v>
      </c>
      <c r="G3" s="21">
        <v>672</v>
      </c>
      <c r="H3" s="21">
        <v>672</v>
      </c>
      <c r="I3" s="22">
        <f>1.163 * $B$2 * 56 * (40 - simulation_becs[[#This Row],[tefs]]) * simulation_becs[[#This Row],[nj]] / 1000</f>
        <v>128.47586940160002</v>
      </c>
      <c r="J3" s="22">
        <f>1.163 * $B$2 * 79 * (40 - simulation_becs[[#This Row],[tefs]]) * simulation_becs[[#This Row],[nj]] / 1000</f>
        <v>181.24274433439999</v>
      </c>
      <c r="K3" s="22">
        <f>((0.5 * $B$4) / $B$3)  * (simulation_becs[[#This Row],[becs]] * 1000)</f>
        <v>12847.586940160003</v>
      </c>
      <c r="L3" s="22">
        <f>0.48 * simulation_becs[[#This Row],[nref19]] * (simulation_becs[[#This Row],[pertes_distribution]] / 8760)</f>
        <v>473.07279034452176</v>
      </c>
    </row>
    <row r="4" spans="1:12" x14ac:dyDescent="0.3">
      <c r="A4" s="6" t="s">
        <v>578</v>
      </c>
      <c r="B4" s="3">
        <f>0.2*B3</f>
        <v>20.100000000000001</v>
      </c>
      <c r="D4" s="20">
        <v>3</v>
      </c>
      <c r="E4" s="3">
        <v>8.5</v>
      </c>
      <c r="F4" s="3">
        <v>31</v>
      </c>
      <c r="G4" s="21">
        <v>730</v>
      </c>
      <c r="H4" s="21">
        <v>743</v>
      </c>
      <c r="I4" s="22">
        <f>1.163 * $B$2 * 56 * (40 - simulation_becs[[#This Row],[tefs]]) * simulation_becs[[#This Row],[nj]] / 1000</f>
        <v>125.85943666799999</v>
      </c>
      <c r="J4" s="22">
        <f>1.163 * $B$2 * 79 * (40 - simulation_becs[[#This Row],[tefs]]) * simulation_becs[[#This Row],[nj]] / 1000</f>
        <v>177.55170529949999</v>
      </c>
      <c r="K4" s="22">
        <f>((0.5 * $B$4) / $B$3)  * (simulation_becs[[#This Row],[becs]] * 1000)</f>
        <v>12585.943666799998</v>
      </c>
      <c r="L4" s="22">
        <f>0.48 * simulation_becs[[#This Row],[nref19]] * (simulation_becs[[#This Row],[pertes_distribution]] / 8760)</f>
        <v>503.43774667199989</v>
      </c>
    </row>
    <row r="5" spans="1:12" x14ac:dyDescent="0.3">
      <c r="D5" s="20">
        <v>4</v>
      </c>
      <c r="E5" s="3">
        <v>9</v>
      </c>
      <c r="F5" s="3">
        <v>30</v>
      </c>
      <c r="G5" s="21">
        <v>640</v>
      </c>
      <c r="H5" s="21">
        <v>680</v>
      </c>
      <c r="I5" s="22">
        <f>1.163 * $B$2 * 56 * (40 - simulation_becs[[#This Row],[tefs]]) * simulation_becs[[#This Row],[nj]] / 1000</f>
        <v>119.86613015999998</v>
      </c>
      <c r="J5" s="22">
        <f>1.163 * $B$2 * 79 * (40 - simulation_becs[[#This Row],[tefs]]) * simulation_becs[[#This Row],[nj]] / 1000</f>
        <v>169.09686219000002</v>
      </c>
      <c r="K5" s="22">
        <f>((0.5 * $B$4) / $B$3)  * (simulation_becs[[#This Row],[becs]] * 1000)</f>
        <v>11986.613015999999</v>
      </c>
      <c r="L5" s="22">
        <f>0.48 * simulation_becs[[#This Row],[nref19]] * (simulation_becs[[#This Row],[pertes_distribution]] / 8760)</f>
        <v>420.35245645150684</v>
      </c>
    </row>
    <row r="6" spans="1:12" x14ac:dyDescent="0.3">
      <c r="D6" s="20">
        <v>5</v>
      </c>
      <c r="E6" s="3">
        <v>14.1</v>
      </c>
      <c r="F6" s="3">
        <v>31</v>
      </c>
      <c r="G6" s="21">
        <v>499</v>
      </c>
      <c r="H6" s="21">
        <v>582</v>
      </c>
      <c r="I6" s="22">
        <f>1.163 * $B$2 * 56 * (40 - simulation_becs[[#This Row],[tefs]]) * simulation_becs[[#This Row],[nj]] / 1000</f>
        <v>103.48442570479999</v>
      </c>
      <c r="J6" s="22">
        <f>1.163 * $B$2 * 79 * (40 - simulation_becs[[#This Row],[tefs]]) * simulation_becs[[#This Row],[nj]] / 1000</f>
        <v>145.9869576907</v>
      </c>
      <c r="K6" s="22">
        <f>((0.5 * $B$4) / $B$3)  * (simulation_becs[[#This Row],[becs]] * 1000)</f>
        <v>10348.44257048</v>
      </c>
      <c r="L6" s="22">
        <f>0.48 * simulation_becs[[#This Row],[nref19]] * (simulation_becs[[#This Row],[pertes_distribution]] / 8760)</f>
        <v>282.9519365846312</v>
      </c>
    </row>
    <row r="7" spans="1:12" x14ac:dyDescent="0.3">
      <c r="D7" s="20">
        <v>6</v>
      </c>
      <c r="E7" s="3">
        <v>15.7</v>
      </c>
      <c r="F7" s="3">
        <v>30</v>
      </c>
      <c r="G7" s="21">
        <v>71</v>
      </c>
      <c r="H7" s="21">
        <v>86</v>
      </c>
      <c r="I7" s="22">
        <f>1.163 * $B$2 * 56 * (40 - simulation_becs[[#This Row],[tefs]]) * simulation_becs[[#This Row],[nj]] / 1000</f>
        <v>93.959579447999985</v>
      </c>
      <c r="J7" s="22">
        <f>1.163 * $B$2 * 79 * (40 - simulation_becs[[#This Row],[tefs]]) * simulation_becs[[#This Row],[nj]] / 1000</f>
        <v>132.550121007</v>
      </c>
      <c r="K7" s="22">
        <f>((0.5 * $B$4) / $B$3)  * (simulation_becs[[#This Row],[becs]] * 1000)</f>
        <v>9395.9579447999986</v>
      </c>
      <c r="L7" s="22">
        <f>0.48 * simulation_becs[[#This Row],[nref19]] * (simulation_becs[[#This Row],[pertes_distribution]] / 8760)</f>
        <v>36.554137757852047</v>
      </c>
    </row>
    <row r="8" spans="1:12" x14ac:dyDescent="0.3">
      <c r="D8" s="20">
        <v>7</v>
      </c>
      <c r="E8" s="3">
        <v>18.2</v>
      </c>
      <c r="F8" s="3">
        <v>31</v>
      </c>
      <c r="G8" s="21">
        <v>0</v>
      </c>
      <c r="H8" s="21">
        <v>0</v>
      </c>
      <c r="I8" s="22">
        <f>1.163 * $B$2 * 56 * (40 - simulation_becs[[#This Row],[tefs]]) * simulation_becs[[#This Row],[nj]] / 1000</f>
        <v>87.102721249599981</v>
      </c>
      <c r="J8" s="22">
        <f>1.163 * $B$2 * 79 * (40 - simulation_becs[[#This Row],[tefs]]) * simulation_becs[[#This Row],[nj]] / 1000</f>
        <v>122.87705319139999</v>
      </c>
      <c r="K8" s="22">
        <f>((0.5 * $B$4) / $B$3)  * (simulation_becs[[#This Row],[becs]] * 1000)</f>
        <v>8710.2721249599981</v>
      </c>
      <c r="L8" s="22">
        <f>0.48 * simulation_becs[[#This Row],[nref19]] * (simulation_becs[[#This Row],[pertes_distribution]] / 8760)</f>
        <v>0</v>
      </c>
    </row>
    <row r="9" spans="1:12" x14ac:dyDescent="0.3">
      <c r="D9" s="20">
        <v>8</v>
      </c>
      <c r="E9" s="3">
        <v>18.8</v>
      </c>
      <c r="F9" s="3">
        <v>31</v>
      </c>
      <c r="G9" s="21">
        <v>0</v>
      </c>
      <c r="H9" s="21">
        <v>0</v>
      </c>
      <c r="I9" s="22">
        <f>1.163 * $B$2 * 56 * (40 - simulation_becs[[#This Row],[tefs]]) * simulation_becs[[#This Row],[nj]] / 1000</f>
        <v>84.705398646399985</v>
      </c>
      <c r="J9" s="22">
        <f>1.163 * $B$2 * 79 * (40 - simulation_becs[[#This Row],[tefs]]) * simulation_becs[[#This Row],[nj]] / 1000</f>
        <v>119.49511594759998</v>
      </c>
      <c r="K9" s="22">
        <f>((0.5 * $B$4) / $B$3)  * (simulation_becs[[#This Row],[becs]] * 1000)</f>
        <v>8470.539864639999</v>
      </c>
      <c r="L9" s="22">
        <f>0.48 * simulation_becs[[#This Row],[nref19]] * (simulation_becs[[#This Row],[pertes_distribution]] / 8760)</f>
        <v>0</v>
      </c>
    </row>
    <row r="10" spans="1:12" x14ac:dyDescent="0.3">
      <c r="D10" s="20">
        <v>9</v>
      </c>
      <c r="E10" s="3">
        <v>18</v>
      </c>
      <c r="F10" s="3">
        <v>30</v>
      </c>
      <c r="G10" s="21">
        <v>0</v>
      </c>
      <c r="H10" s="21">
        <v>0</v>
      </c>
      <c r="I10" s="22">
        <f>1.163 * $B$2 * 56 * (40 - simulation_becs[[#This Row],[tefs]]) * simulation_becs[[#This Row],[nj]] / 1000</f>
        <v>85.066285919999984</v>
      </c>
      <c r="J10" s="22">
        <f>1.163 * $B$2 * 79 * (40 - simulation_becs[[#This Row],[tefs]]) * simulation_becs[[#This Row],[nj]] / 1000</f>
        <v>120.00422477999999</v>
      </c>
      <c r="K10" s="22">
        <f>((0.5 * $B$4) / $B$3)  * (simulation_becs[[#This Row],[becs]] * 1000)</f>
        <v>8506.6285919999991</v>
      </c>
      <c r="L10" s="22">
        <f>0.48 * simulation_becs[[#This Row],[nref19]] * (simulation_becs[[#This Row],[pertes_distribution]] / 8760)</f>
        <v>0</v>
      </c>
    </row>
    <row r="11" spans="1:12" x14ac:dyDescent="0.3">
      <c r="D11" s="20">
        <v>10</v>
      </c>
      <c r="E11" s="3">
        <v>15.8</v>
      </c>
      <c r="F11" s="3">
        <v>31</v>
      </c>
      <c r="G11" s="21">
        <v>396</v>
      </c>
      <c r="H11" s="21">
        <v>428</v>
      </c>
      <c r="I11" s="22">
        <f>1.163 * $B$2 * 56 * (40 - simulation_becs[[#This Row],[tefs]]) * simulation_becs[[#This Row],[nj]] / 1000</f>
        <v>96.692011662399977</v>
      </c>
      <c r="J11" s="22">
        <f>1.163 * $B$2 * 79 * (40 - simulation_becs[[#This Row],[tefs]]) * simulation_becs[[#This Row],[nj]] / 1000</f>
        <v>136.40480216659998</v>
      </c>
      <c r="K11" s="22">
        <f>((0.5 * $B$4) / $B$3)  * (simulation_becs[[#This Row],[becs]] * 1000)</f>
        <v>9669.2011662399982</v>
      </c>
      <c r="L11" s="22">
        <f>0.48 * simulation_becs[[#This Row],[nref19]] * (simulation_becs[[#This Row],[pertes_distribution]] / 8760)</f>
        <v>209.80841982635832</v>
      </c>
    </row>
    <row r="12" spans="1:12" x14ac:dyDescent="0.3">
      <c r="D12" s="20">
        <v>11</v>
      </c>
      <c r="E12" s="3">
        <v>11.3</v>
      </c>
      <c r="F12" s="3">
        <v>30</v>
      </c>
      <c r="G12" s="21">
        <v>717</v>
      </c>
      <c r="H12" s="21">
        <v>718</v>
      </c>
      <c r="I12" s="22">
        <f>1.163 * $B$2 * 56 * (40 - simulation_becs[[#This Row],[tefs]]) * simulation_becs[[#This Row],[nj]] / 1000</f>
        <v>110.972836632</v>
      </c>
      <c r="J12" s="22">
        <f>1.163 * $B$2 * 79 * (40 - simulation_becs[[#This Row],[tefs]]) * simulation_becs[[#This Row],[nj]] / 1000</f>
        <v>156.55096596299998</v>
      </c>
      <c r="K12" s="22">
        <f>((0.5 * $B$4) / $B$3)  * (simulation_becs[[#This Row],[becs]] * 1000)</f>
        <v>11097.2836632</v>
      </c>
      <c r="L12" s="22">
        <f>0.48 * simulation_becs[[#This Row],[nref19]] * (simulation_becs[[#This Row],[pertes_distribution]] / 8760)</f>
        <v>435.98643213777524</v>
      </c>
    </row>
    <row r="13" spans="1:12" x14ac:dyDescent="0.3">
      <c r="D13" s="20">
        <v>12</v>
      </c>
      <c r="E13" s="3">
        <v>7.3</v>
      </c>
      <c r="F13" s="3">
        <v>24</v>
      </c>
      <c r="G13" s="21">
        <v>744</v>
      </c>
      <c r="H13" s="21">
        <v>744</v>
      </c>
      <c r="I13" s="22">
        <f>1.163 * $B$2 * 56 * (40 - simulation_becs[[#This Row],[tefs]]) * simulation_becs[[#This Row],[nj]] / 1000</f>
        <v>101.1515472576</v>
      </c>
      <c r="J13" s="22">
        <f>1.163 * $B$2 * 79 * (40 - simulation_becs[[#This Row],[tefs]]) * simulation_becs[[#This Row],[nj]] / 1000</f>
        <v>142.69593273840002</v>
      </c>
      <c r="K13" s="22">
        <f>((0.5 * $B$4) / $B$3)  * (simulation_becs[[#This Row],[becs]] * 1000)</f>
        <v>10115.154725760001</v>
      </c>
      <c r="L13" s="22">
        <f>0.48 * simulation_becs[[#This Row],[nref19]] * (simulation_becs[[#This Row],[pertes_distribution]] / 8760)</f>
        <v>412.36575977892829</v>
      </c>
    </row>
    <row r="14" spans="1:12" x14ac:dyDescent="0.3">
      <c r="D14" s="23" t="s">
        <v>576</v>
      </c>
      <c r="E14" s="4"/>
      <c r="F14" s="4"/>
      <c r="G14" s="4"/>
      <c r="H14" s="4"/>
      <c r="I14" s="24">
        <f>SUBTOTAL(109,simulation_becs[becs])</f>
        <v>1272.7849698312</v>
      </c>
      <c r="J14" s="24">
        <f>SUBTOTAL(109,simulation_becs[becs_depensier])</f>
        <v>1795.5359395832998</v>
      </c>
      <c r="K14" s="24">
        <f>SUBTOTAL(109,simulation_becs[pertes_distribution])</f>
        <v>127278.49698311999</v>
      </c>
      <c r="L14" s="24">
        <f>SUBTOTAL(109,simulation_becs[pertes_distribution_recup])</f>
        <v>3324.4886207419177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2C9F-4C85-48D4-A64C-6C58E0987C56}">
  <dimension ref="A1:L97"/>
  <sheetViews>
    <sheetView zoomScale="70" zoomScaleNormal="70" workbookViewId="0">
      <selection activeCell="G22" sqref="G22:G46"/>
    </sheetView>
  </sheetViews>
  <sheetFormatPr baseColWidth="10" defaultRowHeight="14.4" x14ac:dyDescent="0.3"/>
  <cols>
    <col min="1" max="1" width="11" style="3" bestFit="1" customWidth="1"/>
    <col min="2" max="2" width="38.109375" customWidth="1"/>
    <col min="3" max="3" width="43.77734375" customWidth="1"/>
    <col min="4" max="4" width="16.88671875" bestFit="1" customWidth="1"/>
    <col min="5" max="5" width="33.44140625" bestFit="1" customWidth="1"/>
    <col min="6" max="6" width="33.44140625" customWidth="1"/>
    <col min="7" max="7" width="22.21875" bestFit="1" customWidth="1"/>
    <col min="8" max="8" width="15.77734375" bestFit="1" customWidth="1"/>
    <col min="9" max="10" width="15.77734375" customWidth="1"/>
    <col min="11" max="11" width="19.6640625" bestFit="1" customWidth="1"/>
    <col min="12" max="12" width="17.88671875" bestFit="1" customWidth="1"/>
    <col min="13" max="13" width="18.33203125" bestFit="1" customWidth="1"/>
  </cols>
  <sheetData>
    <row r="1" spans="1:12" x14ac:dyDescent="0.3">
      <c r="A1" s="4" t="s">
        <v>256</v>
      </c>
      <c r="B1" s="4" t="s">
        <v>139</v>
      </c>
      <c r="C1" s="4" t="s">
        <v>513</v>
      </c>
      <c r="D1" s="4" t="s">
        <v>257</v>
      </c>
      <c r="E1" s="4" t="s">
        <v>184</v>
      </c>
      <c r="F1" s="4" t="s">
        <v>514</v>
      </c>
      <c r="G1" s="4" t="s">
        <v>538</v>
      </c>
      <c r="H1" s="4" t="s">
        <v>258</v>
      </c>
      <c r="I1" s="4" t="s">
        <v>259</v>
      </c>
      <c r="J1" s="4" t="s">
        <v>260</v>
      </c>
      <c r="K1" s="4" t="s">
        <v>533</v>
      </c>
      <c r="L1" s="4" t="s">
        <v>532</v>
      </c>
    </row>
    <row r="2" spans="1:12" hidden="1" x14ac:dyDescent="0.3">
      <c r="A2" s="3">
        <v>37</v>
      </c>
      <c r="B2" s="2" t="s">
        <v>266</v>
      </c>
      <c r="C2" s="2" t="str" cm="1">
        <f t="array" ref="C2">INDEX(enums[description],MATCH(1,(enums[enum]="TypeGenerateur")*(enums[const]=categorie_generation3[[#This Row],[type_generateur]]),0),1)</f>
        <v>Accumulateur à condensation</v>
      </c>
      <c r="D2" s="2" t="s">
        <v>232</v>
      </c>
      <c r="E2" s="3" t="s">
        <v>267</v>
      </c>
      <c r="F2" s="3" t="str" cm="1">
        <f t="array" ref="F2">INDEX(enums[description],MATCH(1,(enums[enum]="CategorieGenerateur")*(enums[const]=categorie_generation3[[#This Row],[categorie]]),0),1)</f>
        <v>Accumulateur</v>
      </c>
      <c r="G2" s="3">
        <v>1</v>
      </c>
      <c r="H2" s="3">
        <v>0</v>
      </c>
      <c r="I2" s="3">
        <v>0</v>
      </c>
      <c r="J2" s="3"/>
      <c r="K2" s="3" t="s">
        <v>196</v>
      </c>
      <c r="L2" s="3">
        <v>0</v>
      </c>
    </row>
    <row r="3" spans="1:12" hidden="1" x14ac:dyDescent="0.3">
      <c r="A3" s="3">
        <v>38</v>
      </c>
      <c r="B3" s="2" t="s">
        <v>268</v>
      </c>
      <c r="C3" s="2" t="str" cm="1">
        <f t="array" ref="C3">INDEX(enums[description],MATCH(1,(enums[enum]="TypeGenerateur")*(enums[const]=categorie_generation3[[#This Row],[type_generateur]]),0),1)</f>
        <v>Accumulateur</v>
      </c>
      <c r="D3" s="2" t="s">
        <v>232</v>
      </c>
      <c r="E3" s="3" t="s">
        <v>267</v>
      </c>
      <c r="F3" s="3" t="str" cm="1">
        <f t="array" ref="F3">INDEX(enums[description],MATCH(1,(enums[enum]="CategorieGenerateur")*(enums[const]=categorie_generation3[[#This Row],[categorie]]),0),1)</f>
        <v>Accumulateur</v>
      </c>
      <c r="G3" s="3">
        <v>1</v>
      </c>
      <c r="H3" s="3">
        <v>0</v>
      </c>
      <c r="I3" s="3">
        <v>0</v>
      </c>
      <c r="J3" s="3"/>
      <c r="K3" s="3" t="s">
        <v>196</v>
      </c>
      <c r="L3" s="3">
        <v>0</v>
      </c>
    </row>
    <row r="4" spans="1:12" hidden="1" x14ac:dyDescent="0.3">
      <c r="A4" s="3">
        <v>37</v>
      </c>
      <c r="B4" s="2" t="s">
        <v>266</v>
      </c>
      <c r="C4" s="9" t="str" cm="1">
        <f t="array" ref="C4">INDEX(enums[description],MATCH(1,(enums[enum]="TypeGenerateur")*(enums[const]=categorie_generation3[[#This Row],[type_generateur]]),0),1)</f>
        <v>Accumulateur à condensation</v>
      </c>
      <c r="D4" s="3" t="s">
        <v>195</v>
      </c>
      <c r="E4" s="3" t="s">
        <v>267</v>
      </c>
      <c r="F4" s="9" t="str" cm="1">
        <f t="array" ref="F4">INDEX(enums[description],MATCH(1,(enums[enum]="CategorieGenerateur")*(enums[const]=categorie_generation3[[#This Row],[categorie]]),0),1)</f>
        <v>Accumulateur</v>
      </c>
      <c r="G4" s="3">
        <v>1</v>
      </c>
      <c r="H4" s="3">
        <v>0</v>
      </c>
      <c r="I4" s="3">
        <v>0</v>
      </c>
      <c r="J4" s="9"/>
      <c r="K4" s="3" t="s">
        <v>196</v>
      </c>
      <c r="L4" s="3">
        <v>0</v>
      </c>
    </row>
    <row r="5" spans="1:12" hidden="1" x14ac:dyDescent="0.3">
      <c r="A5" s="3">
        <v>38</v>
      </c>
      <c r="B5" s="2" t="s">
        <v>268</v>
      </c>
      <c r="C5" s="9" t="str" cm="1">
        <f t="array" ref="C5">INDEX(enums[description],MATCH(1,(enums[enum]="TypeGenerateur")*(enums[const]=categorie_generation3[[#This Row],[type_generateur]]),0),1)</f>
        <v>Accumulateur</v>
      </c>
      <c r="D5" s="3" t="s">
        <v>195</v>
      </c>
      <c r="E5" s="3" t="s">
        <v>267</v>
      </c>
      <c r="F5" s="9" t="str" cm="1">
        <f t="array" ref="F5">INDEX(enums[description],MATCH(1,(enums[enum]="CategorieGenerateur")*(enums[const]=categorie_generation3[[#This Row],[categorie]]),0),1)</f>
        <v>Accumulateur</v>
      </c>
      <c r="G5" s="3">
        <v>1</v>
      </c>
      <c r="H5" s="3">
        <v>0</v>
      </c>
      <c r="I5" s="3">
        <v>0</v>
      </c>
      <c r="J5" s="9"/>
      <c r="K5" s="3" t="s">
        <v>196</v>
      </c>
      <c r="L5" s="3">
        <v>0</v>
      </c>
    </row>
    <row r="6" spans="1:12" hidden="1" x14ac:dyDescent="0.3">
      <c r="A6" s="3">
        <v>13</v>
      </c>
      <c r="B6" s="3" t="s">
        <v>211</v>
      </c>
      <c r="C6" s="3" t="str" cm="1">
        <f t="array" ref="C6">INDEX(enums[description],MATCH(1,(enums[enum]="TypeGenerateur")*(enums[const]=categorie_generation3[[#This Row],[type_generateur]]),0),1)</f>
        <v>Chaudiere basse temperature</v>
      </c>
      <c r="D6" s="3" t="s">
        <v>233</v>
      </c>
      <c r="E6" s="3" t="s">
        <v>211</v>
      </c>
      <c r="F6" s="3" t="str" cm="1">
        <f t="array" ref="F6">INDEX(enums[description],MATCH(1,(enums[enum]="CategorieGenerateur")*(enums[const]=categorie_generation3[[#This Row],[categorie]]),0),1)</f>
        <v>Chaudière basse temperature</v>
      </c>
      <c r="G6" s="3"/>
      <c r="H6" s="3">
        <v>0</v>
      </c>
      <c r="I6" s="3">
        <v>0</v>
      </c>
      <c r="J6" s="3"/>
      <c r="K6" s="3" t="s">
        <v>535</v>
      </c>
      <c r="L6" s="3">
        <v>1</v>
      </c>
    </row>
    <row r="7" spans="1:12" hidden="1" x14ac:dyDescent="0.3">
      <c r="A7" s="3">
        <v>14</v>
      </c>
      <c r="B7" s="3" t="s">
        <v>211</v>
      </c>
      <c r="C7" s="3" t="str" cm="1">
        <f t="array" ref="C7">INDEX(enums[description],MATCH(1,(enums[enum]="TypeGenerateur")*(enums[const]=categorie_generation3[[#This Row],[type_generateur]]),0),1)</f>
        <v>Chaudiere basse temperature</v>
      </c>
      <c r="D7" s="3" t="s">
        <v>232</v>
      </c>
      <c r="E7" s="3" t="s">
        <v>211</v>
      </c>
      <c r="F7" s="3" t="str" cm="1">
        <f t="array" ref="F7">INDEX(enums[description],MATCH(1,(enums[enum]="CategorieGenerateur")*(enums[const]=categorie_generation3[[#This Row],[categorie]]),0),1)</f>
        <v>Chaudière basse temperature</v>
      </c>
      <c r="G7" s="3"/>
      <c r="H7" s="3">
        <v>0</v>
      </c>
      <c r="I7" s="3">
        <v>0</v>
      </c>
      <c r="J7" s="3"/>
      <c r="K7" s="3" t="s">
        <v>535</v>
      </c>
      <c r="L7" s="3">
        <v>1</v>
      </c>
    </row>
    <row r="8" spans="1:12" hidden="1" x14ac:dyDescent="0.3">
      <c r="A8" s="3">
        <v>15</v>
      </c>
      <c r="B8" s="3" t="s">
        <v>211</v>
      </c>
      <c r="C8" s="3" t="str" cm="1">
        <f t="array" ref="C8">INDEX(enums[description],MATCH(1,(enums[enum]="TypeGenerateur")*(enums[const]=categorie_generation3[[#This Row],[type_generateur]]),0),1)</f>
        <v>Chaudiere basse temperature</v>
      </c>
      <c r="D8" s="3" t="s">
        <v>195</v>
      </c>
      <c r="E8" s="3" t="s">
        <v>211</v>
      </c>
      <c r="F8" s="3" t="str" cm="1">
        <f t="array" ref="F8">INDEX(enums[description],MATCH(1,(enums[enum]="CategorieGenerateur")*(enums[const]=categorie_generation3[[#This Row],[categorie]]),0),1)</f>
        <v>Chaudière basse temperature</v>
      </c>
      <c r="G8" s="3"/>
      <c r="H8" s="3">
        <v>0</v>
      </c>
      <c r="I8" s="3">
        <v>0</v>
      </c>
      <c r="J8" s="3"/>
      <c r="K8" s="3" t="s">
        <v>535</v>
      </c>
      <c r="L8" s="3">
        <v>1</v>
      </c>
    </row>
    <row r="9" spans="1:12" hidden="1" x14ac:dyDescent="0.3">
      <c r="A9" s="3">
        <v>10</v>
      </c>
      <c r="B9" s="3" t="s">
        <v>211</v>
      </c>
      <c r="C9" s="3" t="str" cm="1">
        <f t="array" ref="C9">INDEX(enums[description],MATCH(1,(enums[enum]="TypeGenerateur")*(enums[const]=categorie_generation3[[#This Row],[type_generateur]]),0),1)</f>
        <v>Chaudiere basse temperature</v>
      </c>
      <c r="D9" s="3" t="s">
        <v>234</v>
      </c>
      <c r="E9" s="3" t="s">
        <v>218</v>
      </c>
      <c r="F9" s="3" t="str" cm="1">
        <f t="array" ref="F9">INDEX(enums[description],MATCH(1,(enums[enum]="CategorieGenerateur")*(enums[const]=categorie_generation3[[#This Row],[categorie]]),0),1)</f>
        <v>Chaudière bois</v>
      </c>
      <c r="G9" s="3"/>
      <c r="H9" s="3">
        <v>0</v>
      </c>
      <c r="I9" s="3">
        <v>0</v>
      </c>
      <c r="J9" s="3"/>
      <c r="K9" s="3" t="s">
        <v>535</v>
      </c>
      <c r="L9" s="3">
        <v>1</v>
      </c>
    </row>
    <row r="10" spans="1:12" hidden="1" x14ac:dyDescent="0.3">
      <c r="A10" s="3">
        <v>16</v>
      </c>
      <c r="B10" s="3" t="s">
        <v>210</v>
      </c>
      <c r="C10" s="3" t="str" cm="1">
        <f t="array" ref="C10">INDEX(enums[description],MATCH(1,(enums[enum]="TypeGenerateur")*(enums[const]=categorie_generation3[[#This Row],[type_generateur]]),0),1)</f>
        <v>Chaudiere à condensation</v>
      </c>
      <c r="D10" s="3" t="s">
        <v>234</v>
      </c>
      <c r="E10" s="3" t="s">
        <v>218</v>
      </c>
      <c r="F10" s="3" t="str" cm="1">
        <f t="array" ref="F10">INDEX(enums[description],MATCH(1,(enums[enum]="CategorieGenerateur")*(enums[const]=categorie_generation3[[#This Row],[categorie]]),0),1)</f>
        <v>Chaudière bois</v>
      </c>
      <c r="G10" s="3"/>
      <c r="H10" s="3">
        <v>0</v>
      </c>
      <c r="I10" s="3">
        <v>0</v>
      </c>
      <c r="J10" s="3"/>
      <c r="K10" s="3" t="s">
        <v>535</v>
      </c>
      <c r="L10" s="3">
        <v>1</v>
      </c>
    </row>
    <row r="11" spans="1:12" hidden="1" x14ac:dyDescent="0.3">
      <c r="A11" s="3">
        <v>2</v>
      </c>
      <c r="B11" s="3" t="s">
        <v>208</v>
      </c>
      <c r="C11" s="3" t="str" cm="1">
        <f t="array" ref="C11">INDEX(enums[description],MATCH(1,(enums[enum]="TypeGenerateur")*(enums[const]=categorie_generation3[[#This Row],[type_generateur]]),0),1)</f>
        <v>Chaudiere standard</v>
      </c>
      <c r="D11" s="3" t="s">
        <v>234</v>
      </c>
      <c r="E11" s="3" t="s">
        <v>218</v>
      </c>
      <c r="F11" s="3" t="str" cm="1">
        <f t="array" ref="F11">INDEX(enums[description],MATCH(1,(enums[enum]="CategorieGenerateur")*(enums[const]=categorie_generation3[[#This Row],[categorie]]),0),1)</f>
        <v>Chaudière bois</v>
      </c>
      <c r="G11" s="3"/>
      <c r="H11" s="3">
        <v>0</v>
      </c>
      <c r="I11" s="3">
        <v>0</v>
      </c>
      <c r="J11" s="3"/>
      <c r="K11" s="3" t="s">
        <v>535</v>
      </c>
      <c r="L11" s="3">
        <v>1</v>
      </c>
    </row>
    <row r="12" spans="1:12" hidden="1" x14ac:dyDescent="0.3">
      <c r="A12" s="3">
        <v>11</v>
      </c>
      <c r="B12" s="3" t="s">
        <v>211</v>
      </c>
      <c r="C12" s="3" t="str" cm="1">
        <f t="array" ref="C12">INDEX(enums[description],MATCH(1,(enums[enum]="TypeGenerateur")*(enums[const]=categorie_generation3[[#This Row],[type_generateur]]),0),1)</f>
        <v>Chaudiere basse temperature</v>
      </c>
      <c r="D12" s="3" t="s">
        <v>238</v>
      </c>
      <c r="E12" s="3" t="s">
        <v>218</v>
      </c>
      <c r="F12" s="3" t="str" cm="1">
        <f t="array" ref="F12">INDEX(enums[description],MATCH(1,(enums[enum]="CategorieGenerateur")*(enums[const]=categorie_generation3[[#This Row],[categorie]]),0),1)</f>
        <v>Chaudière bois</v>
      </c>
      <c r="G12" s="3"/>
      <c r="H12" s="3">
        <v>0</v>
      </c>
      <c r="I12" s="3">
        <v>0</v>
      </c>
      <c r="J12" s="3"/>
      <c r="K12" s="3" t="s">
        <v>535</v>
      </c>
      <c r="L12" s="3">
        <v>1</v>
      </c>
    </row>
    <row r="13" spans="1:12" hidden="1" x14ac:dyDescent="0.3">
      <c r="A13" s="3">
        <v>17</v>
      </c>
      <c r="B13" s="3" t="s">
        <v>210</v>
      </c>
      <c r="C13" s="3" t="str" cm="1">
        <f t="array" ref="C13">INDEX(enums[description],MATCH(1,(enums[enum]="TypeGenerateur")*(enums[const]=categorie_generation3[[#This Row],[type_generateur]]),0),1)</f>
        <v>Chaudiere à condensation</v>
      </c>
      <c r="D13" s="3" t="s">
        <v>238</v>
      </c>
      <c r="E13" s="3" t="s">
        <v>218</v>
      </c>
      <c r="F13" s="3" t="str" cm="1">
        <f t="array" ref="F13">INDEX(enums[description],MATCH(1,(enums[enum]="CategorieGenerateur")*(enums[const]=categorie_generation3[[#This Row],[categorie]]),0),1)</f>
        <v>Chaudière bois</v>
      </c>
      <c r="G13" s="3"/>
      <c r="H13" s="3">
        <v>0</v>
      </c>
      <c r="I13" s="3">
        <v>0</v>
      </c>
      <c r="J13" s="3"/>
      <c r="K13" s="3" t="s">
        <v>535</v>
      </c>
      <c r="L13" s="3">
        <v>1</v>
      </c>
    </row>
    <row r="14" spans="1:12" hidden="1" x14ac:dyDescent="0.3">
      <c r="A14" s="3">
        <v>3</v>
      </c>
      <c r="B14" s="3" t="s">
        <v>208</v>
      </c>
      <c r="C14" s="3" t="str" cm="1">
        <f t="array" ref="C14">INDEX(enums[description],MATCH(1,(enums[enum]="TypeGenerateur")*(enums[const]=categorie_generation3[[#This Row],[type_generateur]]),0),1)</f>
        <v>Chaudiere standard</v>
      </c>
      <c r="D14" s="3" t="s">
        <v>238</v>
      </c>
      <c r="E14" s="3" t="s">
        <v>218</v>
      </c>
      <c r="F14" s="3" t="str" cm="1">
        <f t="array" ref="F14">INDEX(enums[description],MATCH(1,(enums[enum]="CategorieGenerateur")*(enums[const]=categorie_generation3[[#This Row],[categorie]]),0),1)</f>
        <v>Chaudière bois</v>
      </c>
      <c r="G14" s="3"/>
      <c r="H14" s="3">
        <v>0</v>
      </c>
      <c r="I14" s="3">
        <v>0</v>
      </c>
      <c r="J14" s="3"/>
      <c r="K14" s="3" t="s">
        <v>535</v>
      </c>
      <c r="L14" s="3">
        <v>1</v>
      </c>
    </row>
    <row r="15" spans="1:12" hidden="1" x14ac:dyDescent="0.3">
      <c r="A15" s="3">
        <v>12</v>
      </c>
      <c r="B15" s="3" t="s">
        <v>211</v>
      </c>
      <c r="C15" s="3" t="str" cm="1">
        <f t="array" ref="C15">INDEX(enums[description],MATCH(1,(enums[enum]="TypeGenerateur")*(enums[const]=categorie_generation3[[#This Row],[type_generateur]]),0),1)</f>
        <v>Chaudiere basse temperature</v>
      </c>
      <c r="D15" s="3" t="s">
        <v>236</v>
      </c>
      <c r="E15" s="3" t="s">
        <v>218</v>
      </c>
      <c r="F15" s="3" t="str" cm="1">
        <f t="array" ref="F15">INDEX(enums[description],MATCH(1,(enums[enum]="CategorieGenerateur")*(enums[const]=categorie_generation3[[#This Row],[categorie]]),0),1)</f>
        <v>Chaudière bois</v>
      </c>
      <c r="G15" s="3"/>
      <c r="H15" s="3">
        <v>0</v>
      </c>
      <c r="I15" s="3">
        <v>0</v>
      </c>
      <c r="J15" s="3"/>
      <c r="K15" s="3" t="s">
        <v>535</v>
      </c>
      <c r="L15" s="3">
        <v>1</v>
      </c>
    </row>
    <row r="16" spans="1:12" hidden="1" x14ac:dyDescent="0.3">
      <c r="A16" s="3">
        <v>18</v>
      </c>
      <c r="B16" s="3" t="s">
        <v>210</v>
      </c>
      <c r="C16" s="3" t="str" cm="1">
        <f t="array" ref="C16">INDEX(enums[description],MATCH(1,(enums[enum]="TypeGenerateur")*(enums[const]=categorie_generation3[[#This Row],[type_generateur]]),0),1)</f>
        <v>Chaudiere à condensation</v>
      </c>
      <c r="D16" s="3" t="s">
        <v>236</v>
      </c>
      <c r="E16" s="3" t="s">
        <v>218</v>
      </c>
      <c r="F16" s="3" t="str" cm="1">
        <f t="array" ref="F16">INDEX(enums[description],MATCH(1,(enums[enum]="CategorieGenerateur")*(enums[const]=categorie_generation3[[#This Row],[categorie]]),0),1)</f>
        <v>Chaudière bois</v>
      </c>
      <c r="G16" s="3"/>
      <c r="H16" s="3">
        <v>0</v>
      </c>
      <c r="I16" s="3">
        <v>0</v>
      </c>
      <c r="J16" s="3"/>
      <c r="K16" s="3" t="s">
        <v>535</v>
      </c>
      <c r="L16" s="3">
        <v>1</v>
      </c>
    </row>
    <row r="17" spans="1:12" hidden="1" x14ac:dyDescent="0.3">
      <c r="A17" s="3">
        <v>4</v>
      </c>
      <c r="B17" s="3" t="s">
        <v>208</v>
      </c>
      <c r="C17" s="3" t="str" cm="1">
        <f t="array" ref="C17">INDEX(enums[description],MATCH(1,(enums[enum]="TypeGenerateur")*(enums[const]=categorie_generation3[[#This Row],[type_generateur]]),0),1)</f>
        <v>Chaudiere standard</v>
      </c>
      <c r="D17" s="3" t="s">
        <v>236</v>
      </c>
      <c r="E17" s="3" t="s">
        <v>218</v>
      </c>
      <c r="F17" s="3" t="str" cm="1">
        <f t="array" ref="F17">INDEX(enums[description],MATCH(1,(enums[enum]="CategorieGenerateur")*(enums[const]=categorie_generation3[[#This Row],[categorie]]),0),1)</f>
        <v>Chaudière bois</v>
      </c>
      <c r="G17" s="3"/>
      <c r="H17" s="3">
        <v>0</v>
      </c>
      <c r="I17" s="3">
        <v>0</v>
      </c>
      <c r="J17" s="3"/>
      <c r="K17" s="3" t="s">
        <v>535</v>
      </c>
      <c r="L17" s="3">
        <v>1</v>
      </c>
    </row>
    <row r="18" spans="1:12" hidden="1" x14ac:dyDescent="0.3">
      <c r="A18" s="3">
        <v>19</v>
      </c>
      <c r="B18" s="3" t="s">
        <v>210</v>
      </c>
      <c r="C18" s="3" t="str" cm="1">
        <f t="array" ref="C18">INDEX(enums[description],MATCH(1,(enums[enum]="TypeGenerateur")*(enums[const]=categorie_generation3[[#This Row],[type_generateur]]),0),1)</f>
        <v>Chaudiere à condensation</v>
      </c>
      <c r="D18" s="3" t="s">
        <v>233</v>
      </c>
      <c r="E18" s="3" t="s">
        <v>210</v>
      </c>
      <c r="F18" s="3" t="str" cm="1">
        <f t="array" ref="F18">INDEX(enums[description],MATCH(1,(enums[enum]="CategorieGenerateur")*(enums[const]=categorie_generation3[[#This Row],[categorie]]),0),1)</f>
        <v>Chaudière condensation</v>
      </c>
      <c r="G18" s="3"/>
      <c r="H18" s="3">
        <v>0</v>
      </c>
      <c r="I18" s="3">
        <v>0</v>
      </c>
      <c r="J18" s="3"/>
      <c r="K18" s="3" t="s">
        <v>535</v>
      </c>
      <c r="L18" s="3">
        <v>1</v>
      </c>
    </row>
    <row r="19" spans="1:12" hidden="1" x14ac:dyDescent="0.3">
      <c r="A19" s="3">
        <v>20</v>
      </c>
      <c r="B19" s="3" t="s">
        <v>210</v>
      </c>
      <c r="C19" s="3" t="str" cm="1">
        <f t="array" ref="C19">INDEX(enums[description],MATCH(1,(enums[enum]="TypeGenerateur")*(enums[const]=categorie_generation3[[#This Row],[type_generateur]]),0),1)</f>
        <v>Chaudiere à condensation</v>
      </c>
      <c r="D19" s="3" t="s">
        <v>232</v>
      </c>
      <c r="E19" s="3" t="s">
        <v>210</v>
      </c>
      <c r="F19" s="3" t="str" cm="1">
        <f t="array" ref="F19">INDEX(enums[description],MATCH(1,(enums[enum]="CategorieGenerateur")*(enums[const]=categorie_generation3[[#This Row],[categorie]]),0),1)</f>
        <v>Chaudière condensation</v>
      </c>
      <c r="G19" s="3"/>
      <c r="H19" s="3">
        <v>0</v>
      </c>
      <c r="I19" s="3">
        <v>0</v>
      </c>
      <c r="J19" s="3"/>
      <c r="K19" s="3" t="s">
        <v>535</v>
      </c>
      <c r="L19" s="3">
        <v>1</v>
      </c>
    </row>
    <row r="20" spans="1:12" hidden="1" x14ac:dyDescent="0.3">
      <c r="A20" s="3">
        <v>21</v>
      </c>
      <c r="B20" s="3" t="s">
        <v>210</v>
      </c>
      <c r="C20" s="3" t="str" cm="1">
        <f t="array" ref="C20">INDEX(enums[description],MATCH(1,(enums[enum]="TypeGenerateur")*(enums[const]=categorie_generation3[[#This Row],[type_generateur]]),0),1)</f>
        <v>Chaudiere à condensation</v>
      </c>
      <c r="D20" s="3" t="s">
        <v>195</v>
      </c>
      <c r="E20" s="3" t="s">
        <v>210</v>
      </c>
      <c r="F20" s="3" t="str" cm="1">
        <f t="array" ref="F20">INDEX(enums[description],MATCH(1,(enums[enum]="CategorieGenerateur")*(enums[const]=categorie_generation3[[#This Row],[categorie]]),0),1)</f>
        <v>Chaudière condensation</v>
      </c>
      <c r="G20" s="3"/>
      <c r="H20" s="3">
        <v>0</v>
      </c>
      <c r="I20" s="3">
        <v>0</v>
      </c>
      <c r="J20" s="3"/>
      <c r="K20" s="3" t="s">
        <v>535</v>
      </c>
      <c r="L20" s="3">
        <v>1</v>
      </c>
    </row>
    <row r="21" spans="1:12" hidden="1" x14ac:dyDescent="0.3">
      <c r="A21" s="3">
        <v>6</v>
      </c>
      <c r="B21" s="3" t="s">
        <v>208</v>
      </c>
      <c r="C21" s="3" t="str" cm="1">
        <f t="array" ref="C21">INDEX(enums[description],MATCH(1,(enums[enum]="TypeGenerateur")*(enums[const]=categorie_generation3[[#This Row],[type_generateur]]),0),1)</f>
        <v>Chaudiere standard</v>
      </c>
      <c r="D21" s="3" t="s">
        <v>231</v>
      </c>
      <c r="E21" s="3" t="s">
        <v>326</v>
      </c>
      <c r="F21" s="3" t="str" cm="1">
        <f t="array" ref="F21">INDEX(enums[description],MATCH(1,(enums[enum]="CategorieGenerateur")*(enums[const]=categorie_generation3[[#This Row],[categorie]]),0),1)</f>
        <v>Chaudière électrique</v>
      </c>
      <c r="G21" s="3"/>
      <c r="H21" s="3">
        <v>0</v>
      </c>
      <c r="I21" s="3">
        <v>0</v>
      </c>
      <c r="J21" s="3"/>
      <c r="K21" s="3" t="s">
        <v>539</v>
      </c>
      <c r="L21" s="3">
        <v>1</v>
      </c>
    </row>
    <row r="22" spans="1:12" x14ac:dyDescent="0.3">
      <c r="A22" s="3">
        <v>22</v>
      </c>
      <c r="B22" s="3" t="s">
        <v>209</v>
      </c>
      <c r="C22" s="3" t="str" cm="1">
        <f t="array" ref="C22">INDEX(enums[description],MATCH(1,(enums[enum]="TypeGenerateur")*(enums[const]=categorie_generation3[[#This Row],[type_generateur]]),0),1)</f>
        <v>Chaudiere multi bâtiment</v>
      </c>
      <c r="D22" s="3" t="s">
        <v>288</v>
      </c>
      <c r="E22" s="3" t="s">
        <v>209</v>
      </c>
      <c r="F22" s="3" t="str" cm="1">
        <f t="array" ref="F22">INDEX(enums[description],MATCH(1,(enums[enum]="CategorieGenerateur")*(enums[const]=categorie_generation3[[#This Row],[categorie]]),0),1)</f>
        <v>Chaudière multi bâtiment</v>
      </c>
      <c r="G22" s="3"/>
      <c r="H22" s="3">
        <v>0</v>
      </c>
      <c r="I22" s="3">
        <v>0</v>
      </c>
      <c r="J22" s="3">
        <v>1</v>
      </c>
      <c r="K22" s="3"/>
      <c r="L22" s="3">
        <v>1</v>
      </c>
    </row>
    <row r="23" spans="1:12" x14ac:dyDescent="0.3">
      <c r="A23" s="3">
        <v>23</v>
      </c>
      <c r="B23" s="3" t="s">
        <v>209</v>
      </c>
      <c r="C23" s="3" t="str" cm="1">
        <f t="array" ref="C23">INDEX(enums[description],MATCH(1,(enums[enum]="TypeGenerateur")*(enums[const]=categorie_generation3[[#This Row],[type_generateur]]),0),1)</f>
        <v>Chaudiere multi bâtiment</v>
      </c>
      <c r="D23" s="3" t="s">
        <v>240</v>
      </c>
      <c r="E23" s="3" t="s">
        <v>209</v>
      </c>
      <c r="F23" s="3" t="str" cm="1">
        <f t="array" ref="F23">INDEX(enums[description],MATCH(1,(enums[enum]="CategorieGenerateur")*(enums[const]=categorie_generation3[[#This Row],[categorie]]),0),1)</f>
        <v>Chaudière multi bâtiment</v>
      </c>
      <c r="G23" s="3"/>
      <c r="H23" s="3">
        <v>0</v>
      </c>
      <c r="I23" s="3">
        <v>0</v>
      </c>
      <c r="J23" s="3">
        <v>1</v>
      </c>
      <c r="K23" s="3"/>
      <c r="L23" s="3">
        <v>1</v>
      </c>
    </row>
    <row r="24" spans="1:12" x14ac:dyDescent="0.3">
      <c r="A24" s="3">
        <v>24</v>
      </c>
      <c r="B24" s="3" t="s">
        <v>209</v>
      </c>
      <c r="C24" s="3" t="str" cm="1">
        <f t="array" ref="C24">INDEX(enums[description],MATCH(1,(enums[enum]="TypeGenerateur")*(enums[const]=categorie_generation3[[#This Row],[type_generateur]]),0),1)</f>
        <v>Chaudiere multi bâtiment</v>
      </c>
      <c r="D24" s="3" t="s">
        <v>231</v>
      </c>
      <c r="E24" s="3" t="s">
        <v>209</v>
      </c>
      <c r="F24" s="3" t="str" cm="1">
        <f t="array" ref="F24">INDEX(enums[description],MATCH(1,(enums[enum]="CategorieGenerateur")*(enums[const]=categorie_generation3[[#This Row],[categorie]]),0),1)</f>
        <v>Chaudière multi bâtiment</v>
      </c>
      <c r="G24" s="3"/>
      <c r="H24" s="3">
        <v>0</v>
      </c>
      <c r="I24" s="3">
        <v>0</v>
      </c>
      <c r="J24" s="3">
        <v>1</v>
      </c>
      <c r="K24" s="3"/>
      <c r="L24" s="3">
        <v>1</v>
      </c>
    </row>
    <row r="25" spans="1:12" x14ac:dyDescent="0.3">
      <c r="A25" s="3">
        <v>25</v>
      </c>
      <c r="B25" s="3" t="s">
        <v>209</v>
      </c>
      <c r="C25" s="3" t="str" cm="1">
        <f t="array" ref="C25">INDEX(enums[description],MATCH(1,(enums[enum]="TypeGenerateur")*(enums[const]=categorie_generation3[[#This Row],[type_generateur]]),0),1)</f>
        <v>Chaudiere multi bâtiment</v>
      </c>
      <c r="D25" s="3" t="s">
        <v>233</v>
      </c>
      <c r="E25" s="3" t="s">
        <v>209</v>
      </c>
      <c r="F25" s="3" t="str" cm="1">
        <f t="array" ref="F25">INDEX(enums[description],MATCH(1,(enums[enum]="CategorieGenerateur")*(enums[const]=categorie_generation3[[#This Row],[categorie]]),0),1)</f>
        <v>Chaudière multi bâtiment</v>
      </c>
      <c r="G25" s="3"/>
      <c r="H25" s="3">
        <v>0</v>
      </c>
      <c r="I25" s="3">
        <v>0</v>
      </c>
      <c r="J25" s="3">
        <v>1</v>
      </c>
      <c r="K25" s="3"/>
      <c r="L25" s="3">
        <v>1</v>
      </c>
    </row>
    <row r="26" spans="1:12" x14ac:dyDescent="0.3">
      <c r="A26" s="3">
        <v>26</v>
      </c>
      <c r="B26" s="3" t="s">
        <v>209</v>
      </c>
      <c r="C26" s="3" t="str" cm="1">
        <f t="array" ref="C26">INDEX(enums[description],MATCH(1,(enums[enum]="TypeGenerateur")*(enums[const]=categorie_generation3[[#This Row],[type_generateur]]),0),1)</f>
        <v>Chaudiere multi bâtiment</v>
      </c>
      <c r="D26" s="3" t="s">
        <v>232</v>
      </c>
      <c r="E26" s="3" t="s">
        <v>209</v>
      </c>
      <c r="F26" s="3" t="str" cm="1">
        <f t="array" ref="F26">INDEX(enums[description],MATCH(1,(enums[enum]="CategorieGenerateur")*(enums[const]=categorie_generation3[[#This Row],[categorie]]),0),1)</f>
        <v>Chaudière multi bâtiment</v>
      </c>
      <c r="G26" s="3"/>
      <c r="H26" s="3">
        <v>0</v>
      </c>
      <c r="I26" s="3">
        <v>0</v>
      </c>
      <c r="J26" s="3">
        <v>1</v>
      </c>
      <c r="K26" s="3"/>
      <c r="L26" s="3">
        <v>1</v>
      </c>
    </row>
    <row r="27" spans="1:12" x14ac:dyDescent="0.3">
      <c r="A27" s="3">
        <v>27</v>
      </c>
      <c r="B27" s="3" t="s">
        <v>209</v>
      </c>
      <c r="C27" s="3" t="str" cm="1">
        <f t="array" ref="C27">INDEX(enums[description],MATCH(1,(enums[enum]="TypeGenerateur")*(enums[const]=categorie_generation3[[#This Row],[type_generateur]]),0),1)</f>
        <v>Chaudiere multi bâtiment</v>
      </c>
      <c r="D27" s="3" t="s">
        <v>195</v>
      </c>
      <c r="E27" s="3" t="s">
        <v>209</v>
      </c>
      <c r="F27" s="3" t="str" cm="1">
        <f t="array" ref="F27">INDEX(enums[description],MATCH(1,(enums[enum]="CategorieGenerateur")*(enums[const]=categorie_generation3[[#This Row],[categorie]]),0),1)</f>
        <v>Chaudière multi bâtiment</v>
      </c>
      <c r="G27" s="3"/>
      <c r="H27" s="3">
        <v>0</v>
      </c>
      <c r="I27" s="3">
        <v>0</v>
      </c>
      <c r="J27" s="3">
        <v>1</v>
      </c>
      <c r="K27" s="3"/>
      <c r="L27" s="3">
        <v>1</v>
      </c>
    </row>
    <row r="28" spans="1:12" hidden="1" x14ac:dyDescent="0.3">
      <c r="A28" s="3">
        <v>5</v>
      </c>
      <c r="B28" s="3" t="s">
        <v>208</v>
      </c>
      <c r="C28" s="3" t="str" cm="1">
        <f t="array" ref="C28">INDEX(enums[description],MATCH(1,(enums[enum]="TypeGenerateur")*(enums[const]=categorie_generation3[[#This Row],[type_generateur]]),0),1)</f>
        <v>Chaudiere standard</v>
      </c>
      <c r="D28" s="3" t="s">
        <v>240</v>
      </c>
      <c r="E28" s="3" t="s">
        <v>208</v>
      </c>
      <c r="F28" s="3" t="str" cm="1">
        <f t="array" ref="F28">INDEX(enums[description],MATCH(1,(enums[enum]="CategorieGenerateur")*(enums[const]=categorie_generation3[[#This Row],[categorie]]),0),1)</f>
        <v>Chaudière standard</v>
      </c>
      <c r="G28" s="3"/>
      <c r="H28" s="3">
        <v>0</v>
      </c>
      <c r="I28" s="3">
        <v>0</v>
      </c>
      <c r="J28" s="3"/>
      <c r="K28" s="3" t="s">
        <v>535</v>
      </c>
      <c r="L28" s="3">
        <v>1</v>
      </c>
    </row>
    <row r="29" spans="1:12" hidden="1" x14ac:dyDescent="0.3">
      <c r="A29" s="3">
        <v>7</v>
      </c>
      <c r="B29" s="3" t="s">
        <v>208</v>
      </c>
      <c r="C29" s="3" t="str" cm="1">
        <f t="array" ref="C29">INDEX(enums[description],MATCH(1,(enums[enum]="TypeGenerateur")*(enums[const]=categorie_generation3[[#This Row],[type_generateur]]),0),1)</f>
        <v>Chaudiere standard</v>
      </c>
      <c r="D29" s="3" t="s">
        <v>233</v>
      </c>
      <c r="E29" s="3" t="s">
        <v>208</v>
      </c>
      <c r="F29" s="3" t="str" cm="1">
        <f t="array" ref="F29">INDEX(enums[description],MATCH(1,(enums[enum]="CategorieGenerateur")*(enums[const]=categorie_generation3[[#This Row],[categorie]]),0),1)</f>
        <v>Chaudière standard</v>
      </c>
      <c r="G29" s="3"/>
      <c r="H29" s="3">
        <v>0</v>
      </c>
      <c r="I29" s="3">
        <v>0</v>
      </c>
      <c r="J29" s="3"/>
      <c r="K29" s="3" t="s">
        <v>535</v>
      </c>
      <c r="L29" s="3">
        <v>1</v>
      </c>
    </row>
    <row r="30" spans="1:12" x14ac:dyDescent="0.3">
      <c r="A30" s="3">
        <v>33</v>
      </c>
      <c r="B30" s="3" t="s">
        <v>203</v>
      </c>
      <c r="C30" s="3" t="str" cm="1">
        <f t="array" ref="C30">INDEX(enums[description],MATCH(1,(enums[enum]="TypeGenerateur")*(enums[const]=categorie_generation3[[#This Row],[type_generateur]]),0),1)</f>
        <v>Systeme collectif par defaut en abscence d'information : chaudiere fioul penalisante</v>
      </c>
      <c r="D30" s="3" t="s">
        <v>233</v>
      </c>
      <c r="E30" s="3" t="s">
        <v>208</v>
      </c>
      <c r="F30" s="3" t="str" cm="1">
        <f t="array" ref="F30">INDEX(enums[description],MATCH(1,(enums[enum]="CategorieGenerateur")*(enums[const]=categorie_generation3[[#This Row],[categorie]]),0),1)</f>
        <v>Chaudière standard</v>
      </c>
      <c r="G30" s="3"/>
      <c r="H30" s="3">
        <v>0</v>
      </c>
      <c r="I30" s="3">
        <v>0</v>
      </c>
      <c r="J30" s="3">
        <v>1</v>
      </c>
      <c r="K30" s="3"/>
      <c r="L30" s="3">
        <v>1</v>
      </c>
    </row>
    <row r="31" spans="1:12" hidden="1" x14ac:dyDescent="0.3">
      <c r="A31" s="3">
        <v>8</v>
      </c>
      <c r="B31" s="3" t="s">
        <v>208</v>
      </c>
      <c r="C31" s="3" t="str" cm="1">
        <f t="array" ref="C31">INDEX(enums[description],MATCH(1,(enums[enum]="TypeGenerateur")*(enums[const]=categorie_generation3[[#This Row],[type_generateur]]),0),1)</f>
        <v>Chaudiere standard</v>
      </c>
      <c r="D31" s="3" t="s">
        <v>232</v>
      </c>
      <c r="E31" s="3" t="s">
        <v>208</v>
      </c>
      <c r="F31" s="3" t="str" cm="1">
        <f t="array" ref="F31">INDEX(enums[description],MATCH(1,(enums[enum]="CategorieGenerateur")*(enums[const]=categorie_generation3[[#This Row],[categorie]]),0),1)</f>
        <v>Chaudière standard</v>
      </c>
      <c r="G31" s="3"/>
      <c r="H31" s="3">
        <v>0</v>
      </c>
      <c r="I31" s="3">
        <v>0</v>
      </c>
      <c r="J31" s="3"/>
      <c r="K31" s="3" t="s">
        <v>535</v>
      </c>
      <c r="L31" s="3">
        <v>1</v>
      </c>
    </row>
    <row r="32" spans="1:12" hidden="1" x14ac:dyDescent="0.3">
      <c r="A32" s="3">
        <v>9</v>
      </c>
      <c r="B32" s="3" t="s">
        <v>208</v>
      </c>
      <c r="C32" s="3" t="str" cm="1">
        <f t="array" ref="C32">INDEX(enums[description],MATCH(1,(enums[enum]="TypeGenerateur")*(enums[const]=categorie_generation3[[#This Row],[type_generateur]]),0),1)</f>
        <v>Chaudiere standard</v>
      </c>
      <c r="D32" s="3" t="s">
        <v>195</v>
      </c>
      <c r="E32" s="3" t="s">
        <v>208</v>
      </c>
      <c r="F32" s="3" t="str" cm="1">
        <f t="array" ref="F32">INDEX(enums[description],MATCH(1,(enums[enum]="CategorieGenerateur")*(enums[const]=categorie_generation3[[#This Row],[categorie]]),0),1)</f>
        <v>Chaudière standard</v>
      </c>
      <c r="G32" s="3"/>
      <c r="H32" s="3">
        <v>0</v>
      </c>
      <c r="I32" s="3">
        <v>0</v>
      </c>
      <c r="J32" s="3"/>
      <c r="K32" s="3" t="s">
        <v>535</v>
      </c>
      <c r="L32" s="3">
        <v>1</v>
      </c>
    </row>
    <row r="33" spans="1:12" hidden="1" x14ac:dyDescent="0.3">
      <c r="A33" s="3">
        <v>41</v>
      </c>
      <c r="B33" s="2" t="s">
        <v>270</v>
      </c>
      <c r="C33" s="2" t="str" cm="1">
        <f t="array" ref="C33">INDEX(enums[description],MATCH(1,(enums[enum]="TypeGenerateur")*(enums[const]=categorie_generation3[[#This Row],[type_generateur]]),0),1)</f>
        <v>Chauffe-eau instantané</v>
      </c>
      <c r="D33" s="2" t="s">
        <v>231</v>
      </c>
      <c r="E33" s="3" t="s">
        <v>269</v>
      </c>
      <c r="F33" s="3" t="str" cm="1">
        <f t="array" ref="F33">INDEX(enums[description],MATCH(1,(enums[enum]="CategorieGenerateur")*(enums[const]=categorie_generation3[[#This Row],[categorie]]),0),1)</f>
        <v>Chauffe-eau électrique</v>
      </c>
      <c r="G33" s="3">
        <v>0</v>
      </c>
      <c r="H33" s="3">
        <v>1</v>
      </c>
      <c r="I33" s="3">
        <v>0</v>
      </c>
      <c r="J33" s="3"/>
      <c r="K33" s="3" t="s">
        <v>536</v>
      </c>
      <c r="L33" s="3">
        <v>0</v>
      </c>
    </row>
    <row r="34" spans="1:12" hidden="1" x14ac:dyDescent="0.3">
      <c r="A34" s="3">
        <v>39</v>
      </c>
      <c r="B34" s="2" t="s">
        <v>515</v>
      </c>
      <c r="C34" s="2" t="str" cm="1">
        <f t="array" ref="C34">INDEX(enums[description],MATCH(1,(enums[enum]="TypeGenerateur")*(enums[const]=categorie_generation3[[#This Row],[type_generateur]]),0),1)</f>
        <v>Ballon électrique horizontal à accumulation</v>
      </c>
      <c r="D34" s="2" t="s">
        <v>231</v>
      </c>
      <c r="E34" s="3" t="s">
        <v>269</v>
      </c>
      <c r="F34" s="3" t="str" cm="1">
        <f t="array" ref="F34">INDEX(enums[description],MATCH(1,(enums[enum]="CategorieGenerateur")*(enums[const]=categorie_generation3[[#This Row],[categorie]]),0),1)</f>
        <v>Chauffe-eau électrique</v>
      </c>
      <c r="G34" s="3">
        <v>1</v>
      </c>
      <c r="H34" s="3">
        <v>1</v>
      </c>
      <c r="I34" s="3">
        <v>0</v>
      </c>
      <c r="J34" s="3"/>
      <c r="K34" s="3" t="s">
        <v>536</v>
      </c>
      <c r="L34" s="3">
        <v>0</v>
      </c>
    </row>
    <row r="35" spans="1:12" hidden="1" x14ac:dyDescent="0.3">
      <c r="A35" s="3">
        <v>40</v>
      </c>
      <c r="B35" s="2" t="s">
        <v>516</v>
      </c>
      <c r="C35" s="2" t="str" cm="1">
        <f t="array" ref="C35">INDEX(enums[description],MATCH(1,(enums[enum]="TypeGenerateur")*(enums[const]=categorie_generation3[[#This Row],[type_generateur]]),0),1)</f>
        <v>Ballon électrique vertical à accumulation</v>
      </c>
      <c r="D35" s="2" t="s">
        <v>231</v>
      </c>
      <c r="E35" s="3" t="s">
        <v>269</v>
      </c>
      <c r="F35" s="3" t="str" cm="1">
        <f t="array" ref="F35">INDEX(enums[description],MATCH(1,(enums[enum]="CategorieGenerateur")*(enums[const]=categorie_generation3[[#This Row],[categorie]]),0),1)</f>
        <v>Chauffe-eau électrique</v>
      </c>
      <c r="G35" s="3">
        <v>1</v>
      </c>
      <c r="H35" s="3">
        <v>1</v>
      </c>
      <c r="I35" s="3">
        <v>0</v>
      </c>
      <c r="J35" s="3"/>
      <c r="K35" s="3" t="s">
        <v>536</v>
      </c>
      <c r="L35" s="3">
        <v>0</v>
      </c>
    </row>
    <row r="36" spans="1:12" hidden="1" x14ac:dyDescent="0.3">
      <c r="A36" s="3">
        <v>42</v>
      </c>
      <c r="B36" s="2" t="s">
        <v>270</v>
      </c>
      <c r="C36" s="2" t="str" cm="1">
        <f t="array" ref="C36">INDEX(enums[description],MATCH(1,(enums[enum]="TypeGenerateur")*(enums[const]=categorie_generation3[[#This Row],[type_generateur]]),0),1)</f>
        <v>Chauffe-eau instantané</v>
      </c>
      <c r="D36" s="2" t="s">
        <v>232</v>
      </c>
      <c r="E36" s="2" t="s">
        <v>270</v>
      </c>
      <c r="F36" s="2" t="str" cm="1">
        <f t="array" ref="F36">INDEX(enums[description],MATCH(1,(enums[enum]="CategorieGenerateur")*(enums[const]=categorie_generation3[[#This Row],[categorie]]),0),1)</f>
        <v>Chauffe-eau instantané</v>
      </c>
      <c r="G36" s="2">
        <v>0</v>
      </c>
      <c r="H36" s="3">
        <v>0</v>
      </c>
      <c r="I36" s="3">
        <v>0</v>
      </c>
      <c r="J36" s="3"/>
      <c r="K36" s="3" t="s">
        <v>196</v>
      </c>
      <c r="L36" s="3">
        <v>0</v>
      </c>
    </row>
    <row r="37" spans="1:12" hidden="1" x14ac:dyDescent="0.3">
      <c r="A37" s="3">
        <v>43</v>
      </c>
      <c r="B37" s="3" t="s">
        <v>270</v>
      </c>
      <c r="C37" s="3" t="str" cm="1">
        <f t="array" ref="C37">INDEX(enums[description],MATCH(1,(enums[enum]="TypeGenerateur")*(enums[const]=categorie_generation3[[#This Row],[type_generateur]]),0),1)</f>
        <v>Chauffe-eau instantané</v>
      </c>
      <c r="D37" s="3" t="s">
        <v>195</v>
      </c>
      <c r="E37" s="2" t="s">
        <v>270</v>
      </c>
      <c r="F37" s="2" t="str" cm="1">
        <f t="array" ref="F37">INDEX(enums[description],MATCH(1,(enums[enum]="CategorieGenerateur")*(enums[const]=categorie_generation3[[#This Row],[categorie]]),0),1)</f>
        <v>Chauffe-eau instantané</v>
      </c>
      <c r="G37" s="2">
        <v>0</v>
      </c>
      <c r="H37" s="3">
        <v>0</v>
      </c>
      <c r="I37" s="3">
        <v>0</v>
      </c>
      <c r="J37" s="3"/>
      <c r="K37" s="3" t="s">
        <v>196</v>
      </c>
      <c r="L37" s="3">
        <v>0</v>
      </c>
    </row>
    <row r="38" spans="1:12" hidden="1" x14ac:dyDescent="0.3">
      <c r="A38" s="3">
        <v>34</v>
      </c>
      <c r="B38" s="2" t="s">
        <v>262</v>
      </c>
      <c r="C38" s="2" t="str" cm="1">
        <f t="array" ref="C38">INDEX(enums[description],MATCH(1,(enums[enum]="TypeGenerateur")*(enums[const]=categorie_generation3[[#This Row],[type_generateur]]),0),1)</f>
        <v>Chauffe-eau thermodynamique sur air ambiant</v>
      </c>
      <c r="D38" s="2" t="s">
        <v>231</v>
      </c>
      <c r="E38" s="3" t="s">
        <v>263</v>
      </c>
      <c r="F38" s="3" t="str" cm="1">
        <f t="array" ref="F38">INDEX(enums[description],MATCH(1,(enums[enum]="CategorieGenerateur")*(enums[const]=categorie_generation3[[#This Row],[categorie]]),0),1)</f>
        <v>Chauffe-eau thermodynamique</v>
      </c>
      <c r="G38" s="3"/>
      <c r="H38" s="3">
        <v>0</v>
      </c>
      <c r="I38" s="3">
        <v>1</v>
      </c>
      <c r="J38" s="3"/>
      <c r="K38" s="3" t="s">
        <v>534</v>
      </c>
      <c r="L38" s="3">
        <v>0</v>
      </c>
    </row>
    <row r="39" spans="1:12" hidden="1" x14ac:dyDescent="0.3">
      <c r="A39" s="3">
        <v>35</v>
      </c>
      <c r="B39" s="2" t="s">
        <v>264</v>
      </c>
      <c r="C39" s="2" t="str" cm="1">
        <f t="array" ref="C39">INDEX(enums[description],MATCH(1,(enums[enum]="TypeGenerateur")*(enums[const]=categorie_generation3[[#This Row],[type_generateur]]),0),1)</f>
        <v>Chauffe-eau thermodynamique sur air extérieur</v>
      </c>
      <c r="D39" s="2" t="s">
        <v>231</v>
      </c>
      <c r="E39" s="3" t="s">
        <v>263</v>
      </c>
      <c r="F39" s="3" t="str" cm="1">
        <f t="array" ref="F39">INDEX(enums[description],MATCH(1,(enums[enum]="CategorieGenerateur")*(enums[const]=categorie_generation3[[#This Row],[categorie]]),0),1)</f>
        <v>Chauffe-eau thermodynamique</v>
      </c>
      <c r="G39" s="3"/>
      <c r="H39" s="3">
        <v>0</v>
      </c>
      <c r="I39" s="3">
        <v>1</v>
      </c>
      <c r="J39" s="3"/>
      <c r="K39" s="3" t="s">
        <v>534</v>
      </c>
      <c r="L39" s="3">
        <v>0</v>
      </c>
    </row>
    <row r="40" spans="1:12" hidden="1" x14ac:dyDescent="0.3">
      <c r="A40" s="3">
        <v>36</v>
      </c>
      <c r="B40" s="2" t="s">
        <v>265</v>
      </c>
      <c r="C40" s="2" t="str" cm="1">
        <f t="array" ref="C40">INDEX(enums[description],MATCH(1,(enums[enum]="TypeGenerateur")*(enums[const]=categorie_generation3[[#This Row],[type_generateur]]),0),1)</f>
        <v>Chauffe-eau thermodynamique sur air extrait</v>
      </c>
      <c r="D40" s="2" t="s">
        <v>231</v>
      </c>
      <c r="E40" s="3" t="s">
        <v>263</v>
      </c>
      <c r="F40" s="3" t="str" cm="1">
        <f t="array" ref="F40">INDEX(enums[description],MATCH(1,(enums[enum]="CategorieGenerateur")*(enums[const]=categorie_generation3[[#This Row],[categorie]]),0),1)</f>
        <v>Chauffe-eau thermodynamique</v>
      </c>
      <c r="G40" s="3"/>
      <c r="H40" s="3">
        <v>0</v>
      </c>
      <c r="I40" s="3">
        <v>1</v>
      </c>
      <c r="J40" s="3"/>
      <c r="K40" s="3" t="s">
        <v>534</v>
      </c>
      <c r="L40" s="3">
        <v>0</v>
      </c>
    </row>
    <row r="41" spans="1:12" hidden="1" x14ac:dyDescent="0.3">
      <c r="A41" s="3">
        <v>1</v>
      </c>
      <c r="B41" s="3" t="s">
        <v>281</v>
      </c>
      <c r="C41" s="3" t="str" cm="1">
        <f t="array" ref="C41">INDEX(enums[description],MATCH(1,(enums[enum]="TypeGenerateur")*(enums[const]=categorie_generation3[[#This Row],[type_generateur]]),0),1)</f>
        <v>Pomple à chaleur double service</v>
      </c>
      <c r="D41" s="3" t="s">
        <v>231</v>
      </c>
      <c r="E41" s="3" t="s">
        <v>217</v>
      </c>
      <c r="F41" s="3" t="str" cm="1">
        <f t="array" ref="F41">INDEX(enums[description],MATCH(1,(enums[enum]="CategorieGenerateur")*(enums[const]=categorie_generation3[[#This Row],[categorie]]),0),1)</f>
        <v>Pompe à chaleur</v>
      </c>
      <c r="G41" s="3"/>
      <c r="H41" s="3">
        <v>0</v>
      </c>
      <c r="I41" s="3">
        <v>1</v>
      </c>
      <c r="J41" s="3"/>
      <c r="K41" s="3" t="s">
        <v>534</v>
      </c>
      <c r="L41" s="3">
        <v>1</v>
      </c>
    </row>
    <row r="42" spans="1:12" x14ac:dyDescent="0.3">
      <c r="A42" s="3">
        <v>28</v>
      </c>
      <c r="B42" s="3" t="s">
        <v>207</v>
      </c>
      <c r="C42" s="3" t="str" cm="1">
        <f t="array" ref="C42">INDEX(enums[description],MATCH(1,(enums[enum]="TypeGenerateur")*(enums[const]=categorie_generation3[[#This Row],[type_generateur]]),0),1)</f>
        <v>Pompe(s) à chaleur multi bâtiment modelisee comme un reseau de chaleur</v>
      </c>
      <c r="D42" s="3" t="s">
        <v>231</v>
      </c>
      <c r="E42" s="3" t="s">
        <v>207</v>
      </c>
      <c r="F42" s="3" t="str" cm="1">
        <f t="array" ref="F42">INDEX(enums[description],MATCH(1,(enums[enum]="CategorieGenerateur")*(enums[const]=categorie_generation3[[#This Row],[categorie]]),0),1)</f>
        <v>Pompe à chaleur multi bâtiment</v>
      </c>
      <c r="G42" s="3"/>
      <c r="H42" s="3">
        <v>0</v>
      </c>
      <c r="I42" s="3">
        <v>1</v>
      </c>
      <c r="J42" s="3">
        <v>1</v>
      </c>
      <c r="K42" s="3"/>
      <c r="L42" s="3">
        <v>1</v>
      </c>
    </row>
    <row r="43" spans="1:12" hidden="1" x14ac:dyDescent="0.3">
      <c r="A43" s="3">
        <v>29</v>
      </c>
      <c r="B43" s="3" t="s">
        <v>205</v>
      </c>
      <c r="C43" s="3" t="str" cm="1">
        <f t="array" ref="C43">INDEX(enums[description],MATCH(1,(enums[enum]="TypeGenerateur")*(enums[const]=categorie_generation3[[#This Row],[type_generateur]]),0),1)</f>
        <v>Poêle à bois bouilleur</v>
      </c>
      <c r="D43" s="3" t="s">
        <v>234</v>
      </c>
      <c r="E43" s="3" t="s">
        <v>223</v>
      </c>
      <c r="F43" s="3" t="str" cm="1">
        <f t="array" ref="F43">INDEX(enums[description],MATCH(1,(enums[enum]="CategorieGenerateur")*(enums[const]=categorie_generation3[[#This Row],[categorie]]),0),1)</f>
        <v>Poêle à bois bouilleur</v>
      </c>
      <c r="G43" s="3"/>
      <c r="H43" s="3">
        <v>0</v>
      </c>
      <c r="I43" s="3">
        <v>0</v>
      </c>
      <c r="J43" s="3"/>
      <c r="K43" s="3" t="s">
        <v>196</v>
      </c>
      <c r="L43" s="3">
        <v>1</v>
      </c>
    </row>
    <row r="44" spans="1:12" hidden="1" x14ac:dyDescent="0.3">
      <c r="A44" s="3">
        <v>30</v>
      </c>
      <c r="B44" s="3" t="s">
        <v>205</v>
      </c>
      <c r="C44" s="3" t="str" cm="1">
        <f t="array" ref="C44">INDEX(enums[description],MATCH(1,(enums[enum]="TypeGenerateur")*(enums[const]=categorie_generation3[[#This Row],[type_generateur]]),0),1)</f>
        <v>Poêle à bois bouilleur</v>
      </c>
      <c r="D44" s="3" t="s">
        <v>238</v>
      </c>
      <c r="E44" s="3" t="s">
        <v>223</v>
      </c>
      <c r="F44" s="3" t="str" cm="1">
        <f t="array" ref="F44">INDEX(enums[description],MATCH(1,(enums[enum]="CategorieGenerateur")*(enums[const]=categorie_generation3[[#This Row],[categorie]]),0),1)</f>
        <v>Poêle à bois bouilleur</v>
      </c>
      <c r="G44" s="3"/>
      <c r="H44" s="3">
        <v>0</v>
      </c>
      <c r="I44" s="3">
        <v>0</v>
      </c>
      <c r="J44" s="3"/>
      <c r="K44" s="3" t="s">
        <v>196</v>
      </c>
      <c r="L44" s="3">
        <v>1</v>
      </c>
    </row>
    <row r="45" spans="1:12" hidden="1" x14ac:dyDescent="0.3">
      <c r="A45" s="3">
        <v>31</v>
      </c>
      <c r="B45" s="3" t="s">
        <v>205</v>
      </c>
      <c r="C45" s="3" t="str" cm="1">
        <f t="array" ref="C45">INDEX(enums[description],MATCH(1,(enums[enum]="TypeGenerateur")*(enums[const]=categorie_generation3[[#This Row],[type_generateur]]),0),1)</f>
        <v>Poêle à bois bouilleur</v>
      </c>
      <c r="D45" s="3" t="s">
        <v>236</v>
      </c>
      <c r="E45" s="3" t="s">
        <v>223</v>
      </c>
      <c r="F45" s="3" t="str" cm="1">
        <f t="array" ref="F45">INDEX(enums[description],MATCH(1,(enums[enum]="CategorieGenerateur")*(enums[const]=categorie_generation3[[#This Row],[categorie]]),0),1)</f>
        <v>Poêle à bois bouilleur</v>
      </c>
      <c r="G45" s="3"/>
      <c r="H45" s="3">
        <v>0</v>
      </c>
      <c r="I45" s="3">
        <v>0</v>
      </c>
      <c r="J45" s="3"/>
      <c r="K45" s="3" t="s">
        <v>196</v>
      </c>
      <c r="L45" s="3">
        <v>1</v>
      </c>
    </row>
    <row r="46" spans="1:12" x14ac:dyDescent="0.3">
      <c r="A46" s="3">
        <v>32</v>
      </c>
      <c r="B46" s="3" t="s">
        <v>204</v>
      </c>
      <c r="C46" s="3" t="str" cm="1">
        <f t="array" ref="C46">INDEX(enums[description],MATCH(1,(enums[enum]="TypeGenerateur")*(enums[const]=categorie_generation3[[#This Row],[type_generateur]]),0),1)</f>
        <v>Reseau de chaleur</v>
      </c>
      <c r="D46" s="3" t="s">
        <v>204</v>
      </c>
      <c r="E46" s="3" t="s">
        <v>204</v>
      </c>
      <c r="F46" s="3" t="str" cm="1">
        <f t="array" ref="F46">INDEX(enums[description],MATCH(1,(enums[enum]="CategorieGenerateur")*(enums[const]=categorie_generation3[[#This Row],[categorie]]),0),1)</f>
        <v>Reseau de chaleur</v>
      </c>
      <c r="G46" s="3"/>
      <c r="H46" s="3">
        <v>0</v>
      </c>
      <c r="I46" s="3">
        <v>0</v>
      </c>
      <c r="J46" s="3">
        <v>1</v>
      </c>
      <c r="K46" s="3"/>
      <c r="L46" s="3">
        <v>1</v>
      </c>
    </row>
    <row r="53" spans="2:7" x14ac:dyDescent="0.3">
      <c r="E53" s="3"/>
      <c r="F53" s="3"/>
      <c r="G53" s="3"/>
    </row>
    <row r="54" spans="2:7" x14ac:dyDescent="0.3">
      <c r="E54" s="3"/>
      <c r="F54" s="3"/>
      <c r="G54" s="3"/>
    </row>
    <row r="55" spans="2:7" x14ac:dyDescent="0.3">
      <c r="E55" s="3"/>
      <c r="F55" s="3"/>
      <c r="G55" s="3"/>
    </row>
    <row r="56" spans="2:7" x14ac:dyDescent="0.3">
      <c r="E56" s="3"/>
      <c r="F56" s="3"/>
      <c r="G56" s="3"/>
    </row>
    <row r="57" spans="2:7" x14ac:dyDescent="0.3">
      <c r="B57" s="3"/>
      <c r="E57" s="3"/>
      <c r="F57" s="3"/>
      <c r="G57" s="3"/>
    </row>
    <row r="58" spans="2:7" x14ac:dyDescent="0.3">
      <c r="B58" s="3"/>
      <c r="E58" s="3"/>
      <c r="F58" s="3"/>
      <c r="G58" s="3"/>
    </row>
    <row r="59" spans="2:7" x14ac:dyDescent="0.3">
      <c r="B59" s="3"/>
      <c r="E59" s="3"/>
      <c r="F59" s="3"/>
      <c r="G59" s="3"/>
    </row>
    <row r="60" spans="2:7" x14ac:dyDescent="0.3">
      <c r="B60" s="3"/>
      <c r="E60" s="3"/>
      <c r="F60" s="3"/>
      <c r="G60" s="3"/>
    </row>
    <row r="61" spans="2:7" x14ac:dyDescent="0.3">
      <c r="E61" s="3"/>
      <c r="F61" s="3"/>
      <c r="G61" s="3"/>
    </row>
    <row r="62" spans="2:7" x14ac:dyDescent="0.3">
      <c r="E62" s="3"/>
      <c r="F62" s="3"/>
      <c r="G62" s="3"/>
    </row>
    <row r="63" spans="2:7" x14ac:dyDescent="0.3">
      <c r="E63" s="3"/>
      <c r="F63" s="3"/>
      <c r="G63" s="3"/>
    </row>
    <row r="64" spans="2:7" x14ac:dyDescent="0.3">
      <c r="E64" s="3"/>
      <c r="F64" s="3"/>
      <c r="G64" s="3"/>
    </row>
    <row r="65" spans="5:7" x14ac:dyDescent="0.3">
      <c r="E65" s="3"/>
      <c r="F65" s="3"/>
      <c r="G65" s="3"/>
    </row>
    <row r="66" spans="5:7" x14ac:dyDescent="0.3">
      <c r="E66" s="3"/>
      <c r="F66" s="3"/>
      <c r="G66" s="3"/>
    </row>
    <row r="67" spans="5:7" x14ac:dyDescent="0.3">
      <c r="E67" s="3"/>
      <c r="F67" s="3"/>
      <c r="G67" s="3"/>
    </row>
    <row r="68" spans="5:7" x14ac:dyDescent="0.3">
      <c r="E68" s="3"/>
      <c r="F68" s="3"/>
      <c r="G68" s="3"/>
    </row>
    <row r="69" spans="5:7" x14ac:dyDescent="0.3">
      <c r="E69" s="3"/>
      <c r="F69" s="3"/>
      <c r="G69" s="3"/>
    </row>
    <row r="70" spans="5:7" x14ac:dyDescent="0.3">
      <c r="E70" s="3"/>
      <c r="F70" s="3"/>
      <c r="G70" s="3"/>
    </row>
    <row r="71" spans="5:7" x14ac:dyDescent="0.3">
      <c r="E71" s="3"/>
      <c r="F71" s="3"/>
      <c r="G71" s="3"/>
    </row>
    <row r="72" spans="5:7" x14ac:dyDescent="0.3">
      <c r="E72" s="3"/>
      <c r="F72" s="3"/>
      <c r="G72" s="3"/>
    </row>
    <row r="73" spans="5:7" x14ac:dyDescent="0.3">
      <c r="E73" s="3"/>
      <c r="F73" s="3"/>
      <c r="G73" s="3"/>
    </row>
    <row r="74" spans="5:7" x14ac:dyDescent="0.3">
      <c r="E74" s="3"/>
      <c r="F74" s="3"/>
      <c r="G74" s="3"/>
    </row>
    <row r="75" spans="5:7" x14ac:dyDescent="0.3">
      <c r="E75" s="3"/>
      <c r="F75" s="3"/>
      <c r="G75" s="3"/>
    </row>
    <row r="76" spans="5:7" x14ac:dyDescent="0.3">
      <c r="E76" s="3"/>
      <c r="F76" s="3"/>
      <c r="G76" s="3"/>
    </row>
    <row r="77" spans="5:7" x14ac:dyDescent="0.3">
      <c r="E77" s="3"/>
      <c r="F77" s="3"/>
      <c r="G77" s="3"/>
    </row>
    <row r="78" spans="5:7" x14ac:dyDescent="0.3">
      <c r="E78" s="3"/>
      <c r="F78" s="3"/>
      <c r="G78" s="3"/>
    </row>
    <row r="79" spans="5:7" x14ac:dyDescent="0.3">
      <c r="E79" s="3"/>
      <c r="F79" s="3"/>
      <c r="G79" s="3"/>
    </row>
    <row r="80" spans="5:7" x14ac:dyDescent="0.3">
      <c r="E80" s="3"/>
      <c r="F80" s="3"/>
      <c r="G80" s="3"/>
    </row>
    <row r="81" spans="5:7" x14ac:dyDescent="0.3">
      <c r="E81" s="3"/>
      <c r="F81" s="3"/>
      <c r="G81" s="3"/>
    </row>
    <row r="82" spans="5:7" x14ac:dyDescent="0.3">
      <c r="E82" s="3"/>
      <c r="F82" s="3"/>
      <c r="G82" s="3"/>
    </row>
    <row r="83" spans="5:7" x14ac:dyDescent="0.3">
      <c r="E83" s="3"/>
      <c r="F83" s="3"/>
      <c r="G83" s="3"/>
    </row>
    <row r="84" spans="5:7" x14ac:dyDescent="0.3">
      <c r="E84" s="3"/>
      <c r="F84" s="3"/>
      <c r="G84" s="3"/>
    </row>
    <row r="85" spans="5:7" x14ac:dyDescent="0.3">
      <c r="E85" s="3"/>
      <c r="F85" s="3"/>
      <c r="G85" s="3"/>
    </row>
    <row r="86" spans="5:7" x14ac:dyDescent="0.3">
      <c r="E86" s="3"/>
      <c r="F86" s="3"/>
      <c r="G86" s="3"/>
    </row>
    <row r="87" spans="5:7" x14ac:dyDescent="0.3">
      <c r="E87" s="3"/>
      <c r="F87" s="3"/>
      <c r="G87" s="3"/>
    </row>
    <row r="88" spans="5:7" x14ac:dyDescent="0.3">
      <c r="E88" s="3"/>
      <c r="F88" s="3"/>
      <c r="G88" s="3"/>
    </row>
    <row r="89" spans="5:7" x14ac:dyDescent="0.3">
      <c r="E89" s="3"/>
      <c r="F89" s="3"/>
      <c r="G89" s="3"/>
    </row>
    <row r="90" spans="5:7" x14ac:dyDescent="0.3">
      <c r="E90" s="3"/>
      <c r="F90" s="3"/>
      <c r="G90" s="3"/>
    </row>
    <row r="91" spans="5:7" x14ac:dyDescent="0.3">
      <c r="E91" s="3"/>
      <c r="F91" s="3"/>
      <c r="G91" s="3"/>
    </row>
    <row r="92" spans="5:7" x14ac:dyDescent="0.3">
      <c r="E92" s="3"/>
      <c r="F92" s="3"/>
      <c r="G92" s="3"/>
    </row>
    <row r="93" spans="5:7" x14ac:dyDescent="0.3">
      <c r="E93" s="3"/>
      <c r="F93" s="3"/>
      <c r="G93" s="3"/>
    </row>
    <row r="94" spans="5:7" x14ac:dyDescent="0.3">
      <c r="E94" s="3"/>
      <c r="F94" s="3"/>
      <c r="G94" s="3"/>
    </row>
    <row r="95" spans="5:7" x14ac:dyDescent="0.3">
      <c r="E95" s="3"/>
      <c r="F95" s="3"/>
      <c r="G95" s="3"/>
    </row>
    <row r="96" spans="5:7" x14ac:dyDescent="0.3">
      <c r="E96" s="3"/>
      <c r="F96" s="3"/>
      <c r="G96" s="3"/>
    </row>
    <row r="97" spans="5:7" x14ac:dyDescent="0.3">
      <c r="E97" s="3"/>
      <c r="F97" s="3"/>
      <c r="G9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DF72-BD61-4DCE-A42D-E600907DCB81}">
  <dimension ref="A1:F10"/>
  <sheetViews>
    <sheetView workbookViewId="0">
      <selection activeCell="A10" sqref="A10:F10"/>
    </sheetView>
  </sheetViews>
  <sheetFormatPr baseColWidth="10" defaultRowHeight="14.4" x14ac:dyDescent="0.3"/>
  <cols>
    <col min="1" max="1" width="16.88671875" style="3" bestFit="1" customWidth="1"/>
    <col min="2" max="2" width="13.77734375" style="3" bestFit="1" customWidth="1"/>
    <col min="3" max="3" width="23.21875" style="3" bestFit="1" customWidth="1"/>
    <col min="4" max="4" width="15.44140625" style="3" bestFit="1" customWidth="1"/>
    <col min="5" max="5" width="13.5546875" style="3" bestFit="1" customWidth="1"/>
    <col min="6" max="6" width="21.33203125" style="3" bestFit="1" customWidth="1"/>
  </cols>
  <sheetData>
    <row r="1" spans="1:6" s="6" customFormat="1" x14ac:dyDescent="0.3">
      <c r="A1" s="4" t="s">
        <v>212</v>
      </c>
      <c r="B1" s="4" t="s">
        <v>535</v>
      </c>
      <c r="C1" s="4" t="s">
        <v>539</v>
      </c>
      <c r="D1" s="4" t="s">
        <v>196</v>
      </c>
      <c r="E1" s="4" t="s">
        <v>536</v>
      </c>
      <c r="F1" s="4" t="s">
        <v>534</v>
      </c>
    </row>
    <row r="2" spans="1:6" x14ac:dyDescent="0.3">
      <c r="A2" s="3" t="s">
        <v>2</v>
      </c>
      <c r="F2" s="3" t="s">
        <v>537</v>
      </c>
    </row>
    <row r="3" spans="1:6" x14ac:dyDescent="0.3">
      <c r="A3" s="3" t="s">
        <v>527</v>
      </c>
      <c r="E3" s="3" t="s">
        <v>537</v>
      </c>
    </row>
    <row r="4" spans="1:6" x14ac:dyDescent="0.3">
      <c r="A4" s="3" t="s">
        <v>348</v>
      </c>
      <c r="B4" s="3" t="s">
        <v>537</v>
      </c>
      <c r="C4" s="3" t="s">
        <v>537</v>
      </c>
      <c r="D4" s="3" t="s">
        <v>537</v>
      </c>
      <c r="E4" s="3" t="s">
        <v>537</v>
      </c>
      <c r="F4" s="3" t="s">
        <v>537</v>
      </c>
    </row>
    <row r="5" spans="1:6" x14ac:dyDescent="0.3">
      <c r="A5" s="3" t="s">
        <v>434</v>
      </c>
      <c r="B5" s="3" t="s">
        <v>537</v>
      </c>
      <c r="D5" s="3" t="s">
        <v>537</v>
      </c>
    </row>
    <row r="6" spans="1:6" x14ac:dyDescent="0.3">
      <c r="A6" s="3" t="s">
        <v>435</v>
      </c>
      <c r="B6" s="3" t="s">
        <v>537</v>
      </c>
      <c r="D6" s="3" t="s">
        <v>537</v>
      </c>
    </row>
    <row r="7" spans="1:6" x14ac:dyDescent="0.3">
      <c r="A7" s="3" t="s">
        <v>168</v>
      </c>
      <c r="B7" s="3" t="s">
        <v>537</v>
      </c>
      <c r="D7" s="3" t="s">
        <v>537</v>
      </c>
    </row>
    <row r="8" spans="1:6" x14ac:dyDescent="0.3">
      <c r="A8" s="3" t="s">
        <v>151</v>
      </c>
      <c r="B8" s="3" t="s">
        <v>537</v>
      </c>
      <c r="D8" s="3" t="s">
        <v>537</v>
      </c>
    </row>
    <row r="9" spans="1:6" x14ac:dyDescent="0.3">
      <c r="A9" s="3" t="s">
        <v>347</v>
      </c>
      <c r="B9" s="3" t="s">
        <v>537</v>
      </c>
      <c r="C9" s="3" t="s">
        <v>537</v>
      </c>
    </row>
    <row r="10" spans="1:6" x14ac:dyDescent="0.3">
      <c r="A10" s="3" t="s">
        <v>467</v>
      </c>
      <c r="B10" s="3" t="s">
        <v>537</v>
      </c>
      <c r="C10" s="3" t="s">
        <v>537</v>
      </c>
      <c r="D10" s="3" t="s">
        <v>537</v>
      </c>
      <c r="E10" s="3" t="s">
        <v>537</v>
      </c>
      <c r="F10" s="3" t="s">
        <v>537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35C-D351-475A-B411-86B1721E915C}">
  <dimension ref="A1:D93"/>
  <sheetViews>
    <sheetView zoomScale="85" zoomScaleNormal="85" workbookViewId="0">
      <selection activeCell="D23" sqref="D23"/>
    </sheetView>
  </sheetViews>
  <sheetFormatPr baseColWidth="10" defaultRowHeight="14.4" x14ac:dyDescent="0.3"/>
  <cols>
    <col min="1" max="1" width="33.44140625" bestFit="1" customWidth="1"/>
    <col min="2" max="2" width="16.109375" bestFit="1" customWidth="1"/>
    <col min="3" max="3" width="16.6640625" customWidth="1"/>
    <col min="4" max="4" width="29.109375" bestFit="1" customWidth="1"/>
  </cols>
  <sheetData>
    <row r="1" spans="1:4" x14ac:dyDescent="0.3">
      <c r="A1" s="4" t="s">
        <v>184</v>
      </c>
      <c r="B1" s="4" t="s">
        <v>528</v>
      </c>
      <c r="C1" s="4" t="s">
        <v>196</v>
      </c>
      <c r="D1" s="4" t="s">
        <v>299</v>
      </c>
    </row>
    <row r="2" spans="1:4" x14ac:dyDescent="0.3">
      <c r="A2" s="3" t="s">
        <v>267</v>
      </c>
      <c r="B2" s="3" t="s">
        <v>529</v>
      </c>
      <c r="C2" s="3">
        <v>1</v>
      </c>
      <c r="D2" s="3"/>
    </row>
    <row r="3" spans="1:4" x14ac:dyDescent="0.3">
      <c r="A3" s="3" t="s">
        <v>211</v>
      </c>
      <c r="B3" s="3" t="s">
        <v>529</v>
      </c>
      <c r="C3" s="3">
        <v>1</v>
      </c>
      <c r="D3" s="3"/>
    </row>
    <row r="4" spans="1:4" x14ac:dyDescent="0.3">
      <c r="A4" s="3" t="s">
        <v>218</v>
      </c>
      <c r="B4" s="3" t="s">
        <v>529</v>
      </c>
      <c r="C4" s="3">
        <v>1</v>
      </c>
      <c r="D4" s="3"/>
    </row>
    <row r="5" spans="1:4" x14ac:dyDescent="0.3">
      <c r="A5" s="3" t="s">
        <v>210</v>
      </c>
      <c r="B5" s="3" t="s">
        <v>529</v>
      </c>
      <c r="C5" s="3">
        <v>1</v>
      </c>
      <c r="D5" s="3"/>
    </row>
    <row r="6" spans="1:4" x14ac:dyDescent="0.3">
      <c r="A6" s="3" t="s">
        <v>326</v>
      </c>
      <c r="B6" s="3" t="s">
        <v>530</v>
      </c>
      <c r="C6" s="3">
        <v>1</v>
      </c>
      <c r="D6" s="3"/>
    </row>
    <row r="7" spans="1:4" x14ac:dyDescent="0.3">
      <c r="A7" s="3" t="s">
        <v>209</v>
      </c>
      <c r="B7" s="3" t="s">
        <v>529</v>
      </c>
      <c r="C7" s="3">
        <v>0</v>
      </c>
      <c r="D7" s="3">
        <v>0</v>
      </c>
    </row>
    <row r="8" spans="1:4" x14ac:dyDescent="0.3">
      <c r="A8" s="3" t="s">
        <v>208</v>
      </c>
      <c r="B8" s="3" t="s">
        <v>529</v>
      </c>
      <c r="C8" s="3">
        <v>1</v>
      </c>
      <c r="D8" s="3"/>
    </row>
    <row r="9" spans="1:4" x14ac:dyDescent="0.3">
      <c r="A9" s="3" t="s">
        <v>269</v>
      </c>
      <c r="B9" s="3" t="s">
        <v>530</v>
      </c>
      <c r="C9" s="3">
        <v>0</v>
      </c>
      <c r="D9" s="3"/>
    </row>
    <row r="10" spans="1:4" x14ac:dyDescent="0.3">
      <c r="A10" s="2" t="s">
        <v>270</v>
      </c>
      <c r="B10" s="3" t="s">
        <v>530</v>
      </c>
      <c r="C10" s="3">
        <v>1</v>
      </c>
      <c r="D10" s="3"/>
    </row>
    <row r="11" spans="1:4" x14ac:dyDescent="0.3">
      <c r="A11" s="3" t="s">
        <v>263</v>
      </c>
      <c r="B11" s="3" t="s">
        <v>531</v>
      </c>
      <c r="C11" s="3">
        <v>0</v>
      </c>
      <c r="D11" s="3"/>
    </row>
    <row r="12" spans="1:4" x14ac:dyDescent="0.3">
      <c r="A12" s="3" t="s">
        <v>217</v>
      </c>
      <c r="B12" s="3" t="s">
        <v>531</v>
      </c>
      <c r="C12" s="3">
        <v>0</v>
      </c>
      <c r="D12" s="3"/>
    </row>
    <row r="13" spans="1:4" x14ac:dyDescent="0.3">
      <c r="A13" s="3" t="s">
        <v>207</v>
      </c>
      <c r="B13" s="3" t="s">
        <v>529</v>
      </c>
      <c r="C13" s="3">
        <v>0</v>
      </c>
      <c r="D13" s="3">
        <v>0</v>
      </c>
    </row>
    <row r="14" spans="1:4" x14ac:dyDescent="0.3">
      <c r="A14" s="3" t="s">
        <v>223</v>
      </c>
      <c r="B14" s="3" t="s">
        <v>529</v>
      </c>
      <c r="C14" s="3">
        <v>1</v>
      </c>
      <c r="D14" s="3"/>
    </row>
    <row r="15" spans="1:4" x14ac:dyDescent="0.3">
      <c r="A15" s="3" t="s">
        <v>204</v>
      </c>
      <c r="B15" s="3" t="s">
        <v>529</v>
      </c>
      <c r="C15" s="3">
        <v>0</v>
      </c>
      <c r="D15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</row>
    <row r="30" spans="1:3" x14ac:dyDescent="0.3">
      <c r="A30" s="3"/>
    </row>
    <row r="31" spans="1:3" x14ac:dyDescent="0.3">
      <c r="A31" s="3"/>
    </row>
    <row r="32" spans="1:3" x14ac:dyDescent="0.3">
      <c r="A32" s="3"/>
    </row>
    <row r="33" spans="1:2" x14ac:dyDescent="0.3">
      <c r="A33" s="3"/>
    </row>
    <row r="34" spans="1:2" x14ac:dyDescent="0.3">
      <c r="A34" s="3"/>
    </row>
    <row r="35" spans="1:2" x14ac:dyDescent="0.3">
      <c r="A35" s="2"/>
    </row>
    <row r="36" spans="1:2" x14ac:dyDescent="0.3">
      <c r="A36" s="3"/>
    </row>
    <row r="37" spans="1:2" x14ac:dyDescent="0.3">
      <c r="A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</sheetData>
  <sortState xmlns:xlrd2="http://schemas.microsoft.com/office/spreadsheetml/2017/richdata2" ref="A24:A40">
    <sortCondition ref="A24:A40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1A62-520F-4A95-955C-CE5F874596CD}">
  <dimension ref="A1:G28"/>
  <sheetViews>
    <sheetView zoomScale="85" zoomScaleNormal="85" workbookViewId="0">
      <selection activeCell="I14" sqref="I14"/>
    </sheetView>
  </sheetViews>
  <sheetFormatPr baseColWidth="10" defaultRowHeight="14.4" x14ac:dyDescent="0.3"/>
  <cols>
    <col min="1" max="1" width="20.109375" style="3" bestFit="1" customWidth="1"/>
    <col min="2" max="2" width="12.77734375" style="3" bestFit="1" customWidth="1"/>
    <col min="3" max="3" width="13.21875" style="3" bestFit="1" customWidth="1"/>
    <col min="4" max="4" width="24" style="3" bestFit="1" customWidth="1"/>
    <col min="5" max="5" width="24.44140625" style="3" bestFit="1" customWidth="1"/>
    <col min="6" max="6" width="17.44140625" style="3" bestFit="1" customWidth="1"/>
    <col min="7" max="7" width="25.21875" bestFit="1" customWidth="1"/>
  </cols>
  <sheetData>
    <row r="1" spans="1:7" x14ac:dyDescent="0.3">
      <c r="A1" s="4" t="s">
        <v>347</v>
      </c>
      <c r="B1" s="4" t="s">
        <v>349</v>
      </c>
      <c r="C1" s="4" t="s">
        <v>350</v>
      </c>
      <c r="D1" s="4" t="s">
        <v>351</v>
      </c>
      <c r="E1" s="4" t="s">
        <v>352</v>
      </c>
      <c r="F1" s="4" t="s">
        <v>348</v>
      </c>
      <c r="G1" s="4" t="s">
        <v>358</v>
      </c>
    </row>
    <row r="2" spans="1:7" x14ac:dyDescent="0.3">
      <c r="A2" s="3" t="s">
        <v>343</v>
      </c>
      <c r="C2" s="3">
        <v>5</v>
      </c>
      <c r="E2" s="3">
        <v>2005</v>
      </c>
      <c r="F2" s="3">
        <v>18</v>
      </c>
      <c r="G2" s="3" t="s">
        <v>344</v>
      </c>
    </row>
    <row r="3" spans="1:7" x14ac:dyDescent="0.3">
      <c r="A3" s="3" t="s">
        <v>343</v>
      </c>
      <c r="B3" s="3">
        <v>50</v>
      </c>
      <c r="C3" s="3">
        <v>10</v>
      </c>
      <c r="E3" s="3">
        <v>2005</v>
      </c>
      <c r="F3" s="3">
        <v>18</v>
      </c>
      <c r="G3" s="3" t="s">
        <v>344</v>
      </c>
    </row>
    <row r="4" spans="1:7" x14ac:dyDescent="0.3">
      <c r="A4" s="3" t="s">
        <v>343</v>
      </c>
      <c r="B4" s="3">
        <v>10</v>
      </c>
      <c r="C4" s="3">
        <v>13</v>
      </c>
      <c r="E4" s="3">
        <v>2005</v>
      </c>
      <c r="F4" s="3">
        <v>18</v>
      </c>
      <c r="G4" s="3" t="s">
        <v>344</v>
      </c>
    </row>
    <row r="5" spans="1:7" x14ac:dyDescent="0.3">
      <c r="A5" s="3" t="s">
        <v>343</v>
      </c>
      <c r="B5" s="3">
        <v>13</v>
      </c>
      <c r="C5" s="3">
        <v>18</v>
      </c>
      <c r="E5" s="3">
        <v>2005</v>
      </c>
      <c r="F5" s="3">
        <v>18</v>
      </c>
      <c r="G5" s="3" t="s">
        <v>344</v>
      </c>
    </row>
    <row r="6" spans="1:7" x14ac:dyDescent="0.3">
      <c r="A6" s="3" t="s">
        <v>343</v>
      </c>
      <c r="B6" s="3">
        <v>18</v>
      </c>
      <c r="C6" s="3">
        <v>24</v>
      </c>
      <c r="E6" s="3">
        <v>2005</v>
      </c>
      <c r="F6" s="3">
        <v>24</v>
      </c>
      <c r="G6" s="3" t="s">
        <v>344</v>
      </c>
    </row>
    <row r="7" spans="1:7" x14ac:dyDescent="0.3">
      <c r="A7" s="3" t="s">
        <v>343</v>
      </c>
      <c r="B7" s="3">
        <v>24</v>
      </c>
      <c r="C7" s="3">
        <v>28</v>
      </c>
      <c r="E7" s="3">
        <v>2005</v>
      </c>
      <c r="F7" s="3">
        <v>28</v>
      </c>
      <c r="G7" s="3" t="s">
        <v>344</v>
      </c>
    </row>
    <row r="8" spans="1:7" x14ac:dyDescent="0.3">
      <c r="A8" s="3" t="s">
        <v>343</v>
      </c>
      <c r="B8" s="3">
        <v>28</v>
      </c>
      <c r="C8" s="3">
        <v>32</v>
      </c>
      <c r="E8" s="3">
        <v>2005</v>
      </c>
      <c r="F8" s="3">
        <v>32</v>
      </c>
      <c r="G8" s="3" t="s">
        <v>344</v>
      </c>
    </row>
    <row r="9" spans="1:7" x14ac:dyDescent="0.3">
      <c r="A9" s="3" t="s">
        <v>343</v>
      </c>
      <c r="B9" s="3">
        <v>32</v>
      </c>
      <c r="C9" s="3">
        <v>40</v>
      </c>
      <c r="E9" s="3">
        <v>2005</v>
      </c>
      <c r="F9" s="3">
        <v>40</v>
      </c>
      <c r="G9" s="3" t="s">
        <v>344</v>
      </c>
    </row>
    <row r="10" spans="1:7" x14ac:dyDescent="0.3">
      <c r="A10" s="3" t="s">
        <v>343</v>
      </c>
      <c r="B10" s="3">
        <v>40</v>
      </c>
      <c r="E10" s="3">
        <v>2005</v>
      </c>
      <c r="F10" s="3" t="s">
        <v>353</v>
      </c>
      <c r="G10" s="3" t="s">
        <v>344</v>
      </c>
    </row>
    <row r="11" spans="1:7" x14ac:dyDescent="0.3">
      <c r="A11" s="3" t="s">
        <v>343</v>
      </c>
      <c r="C11" s="3">
        <v>5</v>
      </c>
      <c r="D11" s="3">
        <v>2005</v>
      </c>
      <c r="F11" s="3">
        <v>5</v>
      </c>
      <c r="G11" s="3" t="s">
        <v>343</v>
      </c>
    </row>
    <row r="12" spans="1:7" x14ac:dyDescent="0.3">
      <c r="A12" s="3" t="s">
        <v>343</v>
      </c>
      <c r="B12" s="3">
        <v>50</v>
      </c>
      <c r="C12" s="3">
        <v>10</v>
      </c>
      <c r="D12" s="3">
        <v>2005</v>
      </c>
      <c r="F12" s="3">
        <v>10</v>
      </c>
      <c r="G12" s="3" t="s">
        <v>343</v>
      </c>
    </row>
    <row r="13" spans="1:7" x14ac:dyDescent="0.3">
      <c r="A13" s="3" t="s">
        <v>343</v>
      </c>
      <c r="B13" s="3">
        <v>10</v>
      </c>
      <c r="C13" s="3">
        <v>13</v>
      </c>
      <c r="D13" s="3">
        <v>2005</v>
      </c>
      <c r="F13" s="3">
        <v>13</v>
      </c>
      <c r="G13" s="3" t="s">
        <v>343</v>
      </c>
    </row>
    <row r="14" spans="1:7" x14ac:dyDescent="0.3">
      <c r="A14" s="3" t="s">
        <v>343</v>
      </c>
      <c r="B14" s="3">
        <v>13</v>
      </c>
      <c r="C14" s="3">
        <v>18</v>
      </c>
      <c r="D14" s="3">
        <v>2005</v>
      </c>
      <c r="F14" s="3">
        <v>18</v>
      </c>
      <c r="G14" s="3" t="s">
        <v>343</v>
      </c>
    </row>
    <row r="15" spans="1:7" x14ac:dyDescent="0.3">
      <c r="A15" s="3" t="s">
        <v>343</v>
      </c>
      <c r="B15" s="3">
        <v>18</v>
      </c>
      <c r="C15" s="3">
        <v>24</v>
      </c>
      <c r="D15" s="3">
        <v>2005</v>
      </c>
      <c r="F15" s="3">
        <v>24</v>
      </c>
      <c r="G15" s="3" t="s">
        <v>343</v>
      </c>
    </row>
    <row r="16" spans="1:7" x14ac:dyDescent="0.3">
      <c r="A16" s="3" t="s">
        <v>343</v>
      </c>
      <c r="B16" s="3">
        <v>24</v>
      </c>
      <c r="C16" s="3">
        <v>28</v>
      </c>
      <c r="D16" s="3">
        <v>2005</v>
      </c>
      <c r="F16" s="3">
        <v>28</v>
      </c>
      <c r="G16" s="3" t="s">
        <v>343</v>
      </c>
    </row>
    <row r="17" spans="1:7" x14ac:dyDescent="0.3">
      <c r="A17" s="3" t="s">
        <v>343</v>
      </c>
      <c r="B17" s="3">
        <v>28</v>
      </c>
      <c r="C17" s="3">
        <v>32</v>
      </c>
      <c r="D17" s="3">
        <v>2005</v>
      </c>
      <c r="F17" s="3">
        <v>32</v>
      </c>
      <c r="G17" s="3" t="s">
        <v>343</v>
      </c>
    </row>
    <row r="18" spans="1:7" x14ac:dyDescent="0.3">
      <c r="A18" s="3" t="s">
        <v>343</v>
      </c>
      <c r="B18" s="3">
        <v>32</v>
      </c>
      <c r="C18" s="3">
        <v>40</v>
      </c>
      <c r="D18" s="3">
        <v>2005</v>
      </c>
      <c r="F18" s="3">
        <v>40</v>
      </c>
      <c r="G18" s="3" t="s">
        <v>343</v>
      </c>
    </row>
    <row r="19" spans="1:7" x14ac:dyDescent="0.3">
      <c r="A19" s="3" t="s">
        <v>343</v>
      </c>
      <c r="B19" s="3">
        <v>40</v>
      </c>
      <c r="D19" s="3">
        <v>2005</v>
      </c>
      <c r="F19" s="3" t="s">
        <v>353</v>
      </c>
      <c r="G19" s="3" t="s">
        <v>343</v>
      </c>
    </row>
    <row r="20" spans="1:7" x14ac:dyDescent="0.3">
      <c r="A20" s="3" t="s">
        <v>344</v>
      </c>
      <c r="C20" s="3">
        <v>5</v>
      </c>
      <c r="F20" s="3">
        <v>18</v>
      </c>
      <c r="G20" s="3" t="s">
        <v>344</v>
      </c>
    </row>
    <row r="21" spans="1:7" x14ac:dyDescent="0.3">
      <c r="A21" s="3" t="s">
        <v>344</v>
      </c>
      <c r="B21" s="3">
        <v>50</v>
      </c>
      <c r="C21" s="3">
        <v>10</v>
      </c>
      <c r="F21" s="3">
        <v>18</v>
      </c>
      <c r="G21" s="3" t="s">
        <v>344</v>
      </c>
    </row>
    <row r="22" spans="1:7" x14ac:dyDescent="0.3">
      <c r="A22" s="3" t="s">
        <v>344</v>
      </c>
      <c r="B22" s="3">
        <v>10</v>
      </c>
      <c r="C22" s="3">
        <v>13</v>
      </c>
      <c r="F22" s="3">
        <v>18</v>
      </c>
      <c r="G22" s="3" t="s">
        <v>344</v>
      </c>
    </row>
    <row r="23" spans="1:7" x14ac:dyDescent="0.3">
      <c r="A23" s="3" t="s">
        <v>344</v>
      </c>
      <c r="B23" s="3">
        <v>13</v>
      </c>
      <c r="C23" s="3">
        <v>18</v>
      </c>
      <c r="F23" s="3">
        <v>18</v>
      </c>
      <c r="G23" s="3" t="s">
        <v>344</v>
      </c>
    </row>
    <row r="24" spans="1:7" x14ac:dyDescent="0.3">
      <c r="A24" s="3" t="s">
        <v>344</v>
      </c>
      <c r="B24" s="3">
        <v>18</v>
      </c>
      <c r="C24" s="3">
        <v>24</v>
      </c>
      <c r="F24" s="3">
        <v>24</v>
      </c>
      <c r="G24" s="3" t="s">
        <v>344</v>
      </c>
    </row>
    <row r="25" spans="1:7" x14ac:dyDescent="0.3">
      <c r="A25" s="3" t="s">
        <v>344</v>
      </c>
      <c r="B25" s="3">
        <v>24</v>
      </c>
      <c r="C25" s="3">
        <v>28</v>
      </c>
      <c r="F25" s="3">
        <v>28</v>
      </c>
      <c r="G25" s="3" t="s">
        <v>344</v>
      </c>
    </row>
    <row r="26" spans="1:7" x14ac:dyDescent="0.3">
      <c r="A26" s="3" t="s">
        <v>344</v>
      </c>
      <c r="B26" s="3">
        <v>28</v>
      </c>
      <c r="C26" s="3">
        <v>32</v>
      </c>
      <c r="F26" s="3">
        <v>32</v>
      </c>
      <c r="G26" s="3" t="s">
        <v>344</v>
      </c>
    </row>
    <row r="27" spans="1:7" x14ac:dyDescent="0.3">
      <c r="A27" s="3" t="s">
        <v>344</v>
      </c>
      <c r="B27" s="3">
        <v>32</v>
      </c>
      <c r="C27" s="3">
        <v>40</v>
      </c>
      <c r="F27" s="3">
        <v>40</v>
      </c>
      <c r="G27" s="3" t="s">
        <v>344</v>
      </c>
    </row>
    <row r="28" spans="1:7" x14ac:dyDescent="0.3">
      <c r="A28" s="3" t="s">
        <v>344</v>
      </c>
      <c r="B28" s="3">
        <v>40</v>
      </c>
      <c r="F28" s="3" t="s">
        <v>353</v>
      </c>
      <c r="G28" s="3" t="s">
        <v>344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602A-950B-4997-BCBB-00FF706B9FE5}">
  <dimension ref="A1:P103"/>
  <sheetViews>
    <sheetView zoomScale="85" zoomScaleNormal="85" workbookViewId="0">
      <selection activeCell="N29" sqref="N29"/>
    </sheetView>
  </sheetViews>
  <sheetFormatPr baseColWidth="10" defaultRowHeight="14.4" x14ac:dyDescent="0.3"/>
  <cols>
    <col min="1" max="1" width="31.44140625" style="15" customWidth="1"/>
    <col min="2" max="2" width="23.5546875" style="15" bestFit="1" customWidth="1"/>
    <col min="3" max="4" width="7.44140625" style="15" bestFit="1" customWidth="1"/>
    <col min="5" max="16384" width="11.5546875" style="15"/>
  </cols>
  <sheetData>
    <row r="1" spans="1:7" x14ac:dyDescent="0.3">
      <c r="A1" s="13" t="s">
        <v>565</v>
      </c>
      <c r="B1" s="13" t="s">
        <v>434</v>
      </c>
      <c r="C1" s="13" t="s">
        <v>566</v>
      </c>
      <c r="D1" s="13" t="s">
        <v>567</v>
      </c>
      <c r="E1" s="13" t="s">
        <v>181</v>
      </c>
    </row>
    <row r="2" spans="1:7" x14ac:dyDescent="0.3">
      <c r="A2" s="3" t="s">
        <v>211</v>
      </c>
      <c r="B2" s="3"/>
      <c r="C2" s="3">
        <v>20</v>
      </c>
      <c r="D2" s="5">
        <v>1.6</v>
      </c>
      <c r="E2" s="5">
        <v>400</v>
      </c>
    </row>
    <row r="3" spans="1:7" x14ac:dyDescent="0.3">
      <c r="A3" s="3" t="s">
        <v>218</v>
      </c>
      <c r="B3" s="3">
        <v>1</v>
      </c>
      <c r="C3" s="18">
        <v>73.3</v>
      </c>
      <c r="D3" s="18">
        <v>10.5</v>
      </c>
      <c r="E3" s="5">
        <v>70</v>
      </c>
    </row>
    <row r="4" spans="1:7" x14ac:dyDescent="0.3">
      <c r="A4" s="3" t="s">
        <v>218</v>
      </c>
      <c r="B4" s="3"/>
      <c r="C4" s="5">
        <v>0</v>
      </c>
      <c r="D4" s="5">
        <v>0</v>
      </c>
      <c r="E4" s="5">
        <v>70</v>
      </c>
    </row>
    <row r="5" spans="1:7" x14ac:dyDescent="0.3">
      <c r="A5" s="3" t="s">
        <v>210</v>
      </c>
      <c r="B5" s="3"/>
      <c r="C5" s="18">
        <v>20</v>
      </c>
      <c r="D5" s="18">
        <v>1.6</v>
      </c>
      <c r="E5" s="5">
        <v>400</v>
      </c>
    </row>
    <row r="6" spans="1:7" x14ac:dyDescent="0.3">
      <c r="A6" s="3" t="s">
        <v>326</v>
      </c>
      <c r="B6" s="3"/>
      <c r="C6" s="18">
        <v>0</v>
      </c>
      <c r="D6" s="18">
        <v>0</v>
      </c>
      <c r="E6" s="5"/>
    </row>
    <row r="7" spans="1:7" x14ac:dyDescent="0.3">
      <c r="A7" s="3" t="s">
        <v>209</v>
      </c>
      <c r="B7" s="3"/>
      <c r="C7" s="18">
        <v>0</v>
      </c>
      <c r="D7" s="18">
        <v>0</v>
      </c>
      <c r="E7" s="5"/>
    </row>
    <row r="8" spans="1:7" x14ac:dyDescent="0.3">
      <c r="A8" s="3" t="s">
        <v>208</v>
      </c>
      <c r="B8" s="3"/>
      <c r="C8" s="18">
        <v>20</v>
      </c>
      <c r="D8" s="18">
        <v>1.6</v>
      </c>
      <c r="E8" s="5">
        <v>400</v>
      </c>
    </row>
    <row r="9" spans="1:7" x14ac:dyDescent="0.3">
      <c r="A9" s="3" t="s">
        <v>269</v>
      </c>
      <c r="B9" s="3"/>
      <c r="C9" s="3">
        <v>0</v>
      </c>
      <c r="D9" s="5">
        <v>0</v>
      </c>
      <c r="E9" s="5"/>
      <c r="G9" s="5"/>
    </row>
    <row r="10" spans="1:7" x14ac:dyDescent="0.3">
      <c r="A10" s="3" t="s">
        <v>270</v>
      </c>
      <c r="B10" s="3"/>
      <c r="C10" s="18">
        <v>0</v>
      </c>
      <c r="D10" s="2">
        <v>0</v>
      </c>
      <c r="E10" s="5"/>
      <c r="G10" s="5"/>
    </row>
    <row r="11" spans="1:7" x14ac:dyDescent="0.3">
      <c r="A11" s="3" t="s">
        <v>267</v>
      </c>
      <c r="B11" s="3"/>
      <c r="C11" s="18">
        <v>0</v>
      </c>
      <c r="D11" s="2">
        <v>0</v>
      </c>
      <c r="E11" s="5"/>
      <c r="G11" s="5"/>
    </row>
    <row r="12" spans="1:7" x14ac:dyDescent="0.3">
      <c r="A12" s="3" t="s">
        <v>217</v>
      </c>
      <c r="B12" s="3"/>
      <c r="C12" s="18">
        <v>0</v>
      </c>
      <c r="D12" s="18">
        <v>0</v>
      </c>
      <c r="E12" s="5"/>
      <c r="G12" s="5"/>
    </row>
    <row r="13" spans="1:7" x14ac:dyDescent="0.3">
      <c r="A13" s="3" t="s">
        <v>263</v>
      </c>
      <c r="B13" s="3"/>
      <c r="C13" s="18">
        <v>0</v>
      </c>
      <c r="D13" s="2">
        <v>0</v>
      </c>
      <c r="E13" s="5"/>
      <c r="G13" s="5"/>
    </row>
    <row r="14" spans="1:7" x14ac:dyDescent="0.3">
      <c r="A14" s="3" t="s">
        <v>207</v>
      </c>
      <c r="B14" s="3"/>
      <c r="C14" s="18">
        <v>0</v>
      </c>
      <c r="D14" s="2">
        <v>0</v>
      </c>
      <c r="E14" s="5"/>
      <c r="G14" s="5"/>
    </row>
    <row r="15" spans="1:7" x14ac:dyDescent="0.3">
      <c r="A15" s="3" t="s">
        <v>223</v>
      </c>
      <c r="B15" s="3">
        <v>1</v>
      </c>
      <c r="C15" s="18">
        <v>73.3</v>
      </c>
      <c r="D15" s="5">
        <v>10.5</v>
      </c>
      <c r="E15" s="5">
        <v>70</v>
      </c>
      <c r="G15" s="5"/>
    </row>
    <row r="16" spans="1:7" x14ac:dyDescent="0.3">
      <c r="A16" s="3" t="s">
        <v>223</v>
      </c>
      <c r="B16" s="3"/>
      <c r="C16" s="5">
        <v>0</v>
      </c>
      <c r="D16" s="18">
        <v>0</v>
      </c>
      <c r="E16" s="5">
        <v>70</v>
      </c>
      <c r="G16" s="5"/>
    </row>
    <row r="17" spans="1:14" x14ac:dyDescent="0.3">
      <c r="A17" s="3" t="s">
        <v>204</v>
      </c>
      <c r="B17" s="3"/>
      <c r="C17" s="3">
        <v>0</v>
      </c>
      <c r="D17" s="5">
        <v>0</v>
      </c>
      <c r="E17" s="5"/>
      <c r="G17"/>
    </row>
    <row r="18" spans="1:14" x14ac:dyDescent="0.3">
      <c r="A18"/>
      <c r="B18"/>
      <c r="C18"/>
      <c r="D18"/>
      <c r="G18"/>
    </row>
    <row r="19" spans="1:14" x14ac:dyDescent="0.3">
      <c r="A19"/>
      <c r="B19"/>
      <c r="C19"/>
      <c r="D19"/>
      <c r="G19"/>
    </row>
    <row r="20" spans="1:14" x14ac:dyDescent="0.3">
      <c r="A20"/>
      <c r="B20"/>
      <c r="C20"/>
      <c r="D20"/>
      <c r="G20"/>
    </row>
    <row r="21" spans="1:14" x14ac:dyDescent="0.3">
      <c r="A21"/>
      <c r="B21"/>
      <c r="C21"/>
      <c r="D21"/>
      <c r="G21"/>
    </row>
    <row r="22" spans="1:14" x14ac:dyDescent="0.3">
      <c r="A22"/>
      <c r="B22"/>
      <c r="C22"/>
      <c r="D22"/>
      <c r="G22"/>
    </row>
    <row r="23" spans="1:14" x14ac:dyDescent="0.3">
      <c r="A23"/>
      <c r="B23"/>
      <c r="C23"/>
      <c r="D23"/>
      <c r="G23"/>
    </row>
    <row r="24" spans="1:14" x14ac:dyDescent="0.3">
      <c r="A24"/>
      <c r="B24"/>
      <c r="C24" s="18"/>
      <c r="D24"/>
      <c r="G24"/>
      <c r="I24" s="3"/>
    </row>
    <row r="25" spans="1:14" x14ac:dyDescent="0.3">
      <c r="A25" s="5"/>
      <c r="B25" s="5"/>
      <c r="C25" s="3"/>
      <c r="D25"/>
      <c r="G25"/>
      <c r="I25" s="3"/>
      <c r="L25" s="3"/>
      <c r="M25" s="15" t="s">
        <v>438</v>
      </c>
    </row>
    <row r="26" spans="1:14" x14ac:dyDescent="0.3">
      <c r="A26" s="5"/>
      <c r="B26" s="5"/>
      <c r="C26" s="3"/>
      <c r="D26" s="3"/>
      <c r="G26"/>
      <c r="I26" s="3"/>
      <c r="K26" s="15" t="s">
        <v>568</v>
      </c>
      <c r="L26" s="3">
        <v>10</v>
      </c>
      <c r="M26" s="15">
        <f>L26*1000</f>
        <v>10000</v>
      </c>
      <c r="N26" s="15">
        <f>L26</f>
        <v>10</v>
      </c>
    </row>
    <row r="27" spans="1:14" x14ac:dyDescent="0.3">
      <c r="A27" s="5"/>
      <c r="B27" s="5"/>
      <c r="C27" s="3"/>
      <c r="D27" s="3"/>
      <c r="G27"/>
      <c r="I27" s="3"/>
      <c r="K27" s="15" t="s">
        <v>569</v>
      </c>
      <c r="L27" s="3">
        <f>L26*1.6+20</f>
        <v>36</v>
      </c>
      <c r="M27" s="15">
        <f>L27</f>
        <v>36</v>
      </c>
      <c r="N27" s="15">
        <f>M27</f>
        <v>36</v>
      </c>
    </row>
    <row r="28" spans="1:14" x14ac:dyDescent="0.3">
      <c r="A28" s="5"/>
      <c r="B28" s="5"/>
      <c r="C28" s="3"/>
      <c r="D28" s="3"/>
      <c r="F28"/>
      <c r="G28"/>
      <c r="I28" s="3"/>
      <c r="K28" s="15" t="s">
        <v>570</v>
      </c>
      <c r="L28" s="3">
        <v>5000</v>
      </c>
      <c r="M28" s="15">
        <f>L28*1000</f>
        <v>5000000</v>
      </c>
      <c r="N28" s="15">
        <f>L28</f>
        <v>5000</v>
      </c>
    </row>
    <row r="29" spans="1:14" x14ac:dyDescent="0.3">
      <c r="A29" s="5"/>
      <c r="B29" s="5"/>
      <c r="C29"/>
      <c r="D29" s="3"/>
      <c r="I29" s="3"/>
      <c r="L29" s="3">
        <f>(L27*L28)/L26</f>
        <v>18000</v>
      </c>
      <c r="M29" s="3">
        <f>(M27*M28)/M26</f>
        <v>18000</v>
      </c>
      <c r="N29" s="3">
        <f>(N27*N28)/N26</f>
        <v>18000</v>
      </c>
    </row>
    <row r="30" spans="1:14" x14ac:dyDescent="0.3">
      <c r="A30" s="5"/>
      <c r="B30" s="5"/>
      <c r="C30"/>
      <c r="D30" s="3"/>
      <c r="I30" s="3"/>
      <c r="L30" s="3"/>
    </row>
    <row r="31" spans="1:14" x14ac:dyDescent="0.3">
      <c r="A31"/>
      <c r="B31"/>
      <c r="C31"/>
      <c r="D31"/>
      <c r="I31" s="3"/>
      <c r="L31" s="3"/>
    </row>
    <row r="32" spans="1:14" x14ac:dyDescent="0.3">
      <c r="A32"/>
      <c r="B32"/>
      <c r="C32"/>
      <c r="D32"/>
      <c r="I32" s="3"/>
      <c r="L32" s="3"/>
    </row>
    <row r="33" spans="1:16" x14ac:dyDescent="0.3">
      <c r="A33"/>
      <c r="B33"/>
      <c r="C33"/>
      <c r="D33"/>
      <c r="I33" s="3"/>
      <c r="L33" s="3"/>
    </row>
    <row r="34" spans="1:16" x14ac:dyDescent="0.3">
      <c r="A34"/>
      <c r="B34"/>
      <c r="C34"/>
      <c r="D34"/>
      <c r="I34" s="3"/>
      <c r="L34" s="3"/>
    </row>
    <row r="35" spans="1:16" x14ac:dyDescent="0.3">
      <c r="A35"/>
      <c r="B35"/>
      <c r="C35"/>
      <c r="D35"/>
      <c r="I35" s="3"/>
      <c r="L35" s="3"/>
    </row>
    <row r="36" spans="1:16" x14ac:dyDescent="0.3">
      <c r="A36" s="5"/>
      <c r="B36" s="5"/>
      <c r="C36"/>
      <c r="D36"/>
      <c r="I36" s="3"/>
      <c r="L36" s="3"/>
    </row>
    <row r="37" spans="1:16" x14ac:dyDescent="0.3">
      <c r="A37" s="5"/>
      <c r="B37" s="5"/>
      <c r="C37"/>
      <c r="D37"/>
      <c r="L37" s="3"/>
    </row>
    <row r="38" spans="1:16" x14ac:dyDescent="0.3">
      <c r="A38" s="5"/>
      <c r="B38" s="5"/>
      <c r="C38"/>
      <c r="D38"/>
      <c r="L38" s="3"/>
    </row>
    <row r="39" spans="1:16" x14ac:dyDescent="0.3">
      <c r="A39" s="5"/>
      <c r="B39" s="5"/>
      <c r="C39"/>
      <c r="D39"/>
      <c r="L39" s="3"/>
      <c r="P39"/>
    </row>
    <row r="40" spans="1:16" x14ac:dyDescent="0.3">
      <c r="A40" s="5"/>
      <c r="B40" s="5"/>
      <c r="C40"/>
      <c r="D40"/>
      <c r="M40"/>
      <c r="P40"/>
    </row>
    <row r="41" spans="1:16" x14ac:dyDescent="0.3">
      <c r="A41" s="5"/>
      <c r="B41" s="5"/>
      <c r="C41"/>
      <c r="D41"/>
      <c r="M41"/>
    </row>
    <row r="42" spans="1:16" x14ac:dyDescent="0.3">
      <c r="A42" s="5"/>
      <c r="B42" s="5"/>
      <c r="C42"/>
      <c r="D42"/>
    </row>
    <row r="43" spans="1:16" x14ac:dyDescent="0.3">
      <c r="A43" s="5"/>
      <c r="B43" s="5"/>
      <c r="C43"/>
      <c r="D43"/>
    </row>
    <row r="44" spans="1:16" x14ac:dyDescent="0.3">
      <c r="A44" s="5"/>
      <c r="B44" s="5"/>
      <c r="C44"/>
      <c r="D44"/>
    </row>
    <row r="45" spans="1:16" x14ac:dyDescent="0.3">
      <c r="A45" s="5"/>
      <c r="B45" s="5"/>
      <c r="C45"/>
      <c r="D45"/>
    </row>
    <row r="46" spans="1:16" x14ac:dyDescent="0.3">
      <c r="A46" s="5"/>
      <c r="B46" s="5"/>
      <c r="C46"/>
      <c r="D46"/>
    </row>
    <row r="47" spans="1:16" x14ac:dyDescent="0.3">
      <c r="A47" s="5"/>
      <c r="B47" s="5"/>
      <c r="C47"/>
      <c r="D47"/>
    </row>
    <row r="48" spans="1:16" x14ac:dyDescent="0.3">
      <c r="A48" s="5"/>
      <c r="B48" s="5"/>
      <c r="C48"/>
      <c r="D48"/>
    </row>
    <row r="49" spans="1:4" x14ac:dyDescent="0.3">
      <c r="A49" s="5"/>
      <c r="B49" s="5"/>
      <c r="C49"/>
      <c r="D49"/>
    </row>
    <row r="50" spans="1:4" x14ac:dyDescent="0.3">
      <c r="A50" s="5"/>
      <c r="B50" s="5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7" x14ac:dyDescent="0.3">
      <c r="A65"/>
      <c r="B65"/>
      <c r="C65"/>
      <c r="D65"/>
    </row>
    <row r="66" spans="1:7" x14ac:dyDescent="0.3">
      <c r="A66"/>
      <c r="B66"/>
      <c r="C66"/>
      <c r="D66"/>
      <c r="G66" s="5"/>
    </row>
    <row r="67" spans="1:7" x14ac:dyDescent="0.3">
      <c r="A67"/>
      <c r="B67"/>
      <c r="C67"/>
      <c r="D67"/>
      <c r="G67" s="5"/>
    </row>
    <row r="68" spans="1:7" x14ac:dyDescent="0.3">
      <c r="A68"/>
      <c r="B68"/>
      <c r="C68"/>
      <c r="D68"/>
      <c r="G68" s="5"/>
    </row>
    <row r="69" spans="1:7" x14ac:dyDescent="0.3">
      <c r="A69"/>
      <c r="B69"/>
      <c r="C69"/>
      <c r="D69"/>
      <c r="G69"/>
    </row>
    <row r="70" spans="1:7" x14ac:dyDescent="0.3">
      <c r="A70"/>
      <c r="B70"/>
      <c r="C70"/>
      <c r="D70"/>
      <c r="G70"/>
    </row>
    <row r="71" spans="1:7" x14ac:dyDescent="0.3">
      <c r="A71"/>
      <c r="B71"/>
      <c r="C71"/>
      <c r="D71"/>
      <c r="G71"/>
    </row>
    <row r="72" spans="1:7" x14ac:dyDescent="0.3">
      <c r="A72"/>
      <c r="B72"/>
      <c r="C72"/>
      <c r="D72"/>
      <c r="G72"/>
    </row>
    <row r="73" spans="1:7" x14ac:dyDescent="0.3">
      <c r="A73"/>
      <c r="B73"/>
      <c r="C73"/>
      <c r="D73"/>
      <c r="G73"/>
    </row>
    <row r="74" spans="1:7" x14ac:dyDescent="0.3">
      <c r="A74"/>
      <c r="B74"/>
      <c r="C74"/>
      <c r="D74"/>
      <c r="G74"/>
    </row>
    <row r="75" spans="1:7" x14ac:dyDescent="0.3">
      <c r="A75"/>
      <c r="B75"/>
      <c r="C75"/>
      <c r="D75"/>
      <c r="G75"/>
    </row>
    <row r="76" spans="1:7" x14ac:dyDescent="0.3">
      <c r="A76"/>
      <c r="B76"/>
      <c r="C76"/>
      <c r="D76"/>
      <c r="G76"/>
    </row>
    <row r="77" spans="1:7" x14ac:dyDescent="0.3">
      <c r="A77"/>
      <c r="B77"/>
      <c r="C77"/>
      <c r="D77"/>
      <c r="G77"/>
    </row>
    <row r="78" spans="1:7" x14ac:dyDescent="0.3">
      <c r="A78"/>
      <c r="B78"/>
      <c r="C78"/>
      <c r="D78"/>
      <c r="G78"/>
    </row>
    <row r="79" spans="1:7" x14ac:dyDescent="0.3">
      <c r="A79"/>
      <c r="B79"/>
      <c r="C79"/>
      <c r="D79"/>
      <c r="G79"/>
    </row>
    <row r="80" spans="1:7" x14ac:dyDescent="0.3">
      <c r="A80"/>
      <c r="B80"/>
      <c r="C80"/>
      <c r="D80"/>
      <c r="G80"/>
    </row>
    <row r="81" spans="1:7" x14ac:dyDescent="0.3">
      <c r="A81"/>
      <c r="B81"/>
      <c r="C81"/>
      <c r="D81"/>
      <c r="G81"/>
    </row>
    <row r="82" spans="1:7" x14ac:dyDescent="0.3">
      <c r="A82"/>
      <c r="B82"/>
      <c r="C82"/>
      <c r="D82"/>
      <c r="G82"/>
    </row>
    <row r="83" spans="1:7" x14ac:dyDescent="0.3">
      <c r="A83"/>
      <c r="B83"/>
      <c r="C83"/>
      <c r="D83"/>
      <c r="G83"/>
    </row>
    <row r="84" spans="1:7" x14ac:dyDescent="0.3">
      <c r="A84"/>
      <c r="B84"/>
      <c r="C84"/>
      <c r="D84"/>
      <c r="G84"/>
    </row>
    <row r="85" spans="1:7" x14ac:dyDescent="0.3">
      <c r="A85"/>
      <c r="B85"/>
      <c r="C85"/>
      <c r="D85"/>
      <c r="G85"/>
    </row>
    <row r="86" spans="1:7" x14ac:dyDescent="0.3">
      <c r="A86"/>
      <c r="B86"/>
      <c r="C86"/>
      <c r="D86"/>
      <c r="G86"/>
    </row>
    <row r="87" spans="1:7" x14ac:dyDescent="0.3">
      <c r="A87"/>
      <c r="B87"/>
      <c r="C87"/>
      <c r="D87"/>
      <c r="G87"/>
    </row>
    <row r="88" spans="1:7" x14ac:dyDescent="0.3">
      <c r="A88"/>
      <c r="B88"/>
      <c r="C88"/>
      <c r="D88"/>
      <c r="G88"/>
    </row>
    <row r="89" spans="1:7" x14ac:dyDescent="0.3">
      <c r="A89"/>
      <c r="B89"/>
      <c r="C89"/>
      <c r="D89"/>
      <c r="G89"/>
    </row>
    <row r="90" spans="1:7" x14ac:dyDescent="0.3">
      <c r="A90"/>
      <c r="B90"/>
      <c r="C90"/>
      <c r="D90"/>
      <c r="G90"/>
    </row>
    <row r="91" spans="1:7" x14ac:dyDescent="0.3">
      <c r="A91"/>
      <c r="B91"/>
      <c r="C91"/>
      <c r="D91"/>
      <c r="G91"/>
    </row>
    <row r="92" spans="1:7" x14ac:dyDescent="0.3">
      <c r="A92"/>
      <c r="B92"/>
      <c r="C92"/>
      <c r="D92"/>
      <c r="G92"/>
    </row>
    <row r="93" spans="1:7" x14ac:dyDescent="0.3">
      <c r="A93"/>
      <c r="B93"/>
      <c r="C93"/>
      <c r="D93"/>
      <c r="G93"/>
    </row>
    <row r="94" spans="1:7" x14ac:dyDescent="0.3">
      <c r="A94"/>
      <c r="B94"/>
      <c r="C94"/>
      <c r="D94"/>
      <c r="G94"/>
    </row>
    <row r="95" spans="1:7" x14ac:dyDescent="0.3">
      <c r="A95"/>
      <c r="B95"/>
      <c r="C95"/>
      <c r="D95"/>
      <c r="G95"/>
    </row>
    <row r="96" spans="1:7" x14ac:dyDescent="0.3">
      <c r="A96"/>
      <c r="B96"/>
      <c r="C96"/>
      <c r="D96"/>
      <c r="G96"/>
    </row>
    <row r="97" spans="1:7" x14ac:dyDescent="0.3">
      <c r="A97"/>
      <c r="B97"/>
      <c r="C97"/>
      <c r="D97"/>
      <c r="G97"/>
    </row>
    <row r="98" spans="1:7" x14ac:dyDescent="0.3">
      <c r="A98"/>
      <c r="B98"/>
      <c r="C98"/>
      <c r="D98"/>
      <c r="G98"/>
    </row>
    <row r="99" spans="1:7" x14ac:dyDescent="0.3">
      <c r="A99"/>
      <c r="B99"/>
      <c r="C99"/>
      <c r="D99"/>
      <c r="G99"/>
    </row>
    <row r="100" spans="1:7" x14ac:dyDescent="0.3">
      <c r="A100"/>
      <c r="B100"/>
      <c r="C100"/>
      <c r="D100"/>
      <c r="G100"/>
    </row>
    <row r="101" spans="1:7" x14ac:dyDescent="0.3">
      <c r="G101"/>
    </row>
    <row r="102" spans="1:7" x14ac:dyDescent="0.3">
      <c r="G102"/>
    </row>
    <row r="103" spans="1:7" x14ac:dyDescent="0.3">
      <c r="G103"/>
    </row>
  </sheetData>
  <sortState xmlns:xlrd2="http://schemas.microsoft.com/office/spreadsheetml/2017/richdata2" ref="M25:M38">
    <sortCondition ref="M25:M38"/>
  </sortState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1DD3-8160-4D00-BA92-8CD0F1FECB57}">
  <dimension ref="A1:F11"/>
  <sheetViews>
    <sheetView zoomScale="85" zoomScaleNormal="85" workbookViewId="0">
      <selection activeCell="C14" sqref="C14"/>
    </sheetView>
  </sheetViews>
  <sheetFormatPr baseColWidth="10" defaultRowHeight="14.4" x14ac:dyDescent="0.3"/>
  <cols>
    <col min="1" max="1" width="21.109375" style="3" bestFit="1" customWidth="1"/>
    <col min="2" max="2" width="21.109375" style="3" customWidth="1"/>
    <col min="3" max="3" width="26.6640625" style="3" bestFit="1" customWidth="1"/>
    <col min="4" max="4" width="33.88671875" style="3" bestFit="1" customWidth="1"/>
    <col min="5" max="5" width="8.109375" style="3" bestFit="1" customWidth="1"/>
    <col min="6" max="6" width="37.44140625" style="8" bestFit="1" customWidth="1"/>
  </cols>
  <sheetData>
    <row r="1" spans="1:6" s="6" customFormat="1" x14ac:dyDescent="0.3">
      <c r="A1" s="4" t="s">
        <v>461</v>
      </c>
      <c r="B1" s="4" t="s">
        <v>183</v>
      </c>
      <c r="C1" s="4" t="s">
        <v>142</v>
      </c>
      <c r="D1" s="4" t="s">
        <v>143</v>
      </c>
      <c r="E1" s="4" t="s">
        <v>144</v>
      </c>
      <c r="F1" s="4" t="s">
        <v>145</v>
      </c>
    </row>
    <row r="2" spans="1:6" x14ac:dyDescent="0.3">
      <c r="A2" s="3">
        <v>0</v>
      </c>
      <c r="B2" s="3" t="s">
        <v>154</v>
      </c>
      <c r="C2" s="3">
        <v>1</v>
      </c>
      <c r="D2" s="3">
        <v>1</v>
      </c>
      <c r="E2" s="3">
        <v>0.93</v>
      </c>
      <c r="F2" s="3">
        <v>1</v>
      </c>
    </row>
    <row r="3" spans="1:6" x14ac:dyDescent="0.3">
      <c r="A3" s="3">
        <v>0</v>
      </c>
      <c r="B3" s="3" t="s">
        <v>154</v>
      </c>
      <c r="C3" s="3">
        <v>0</v>
      </c>
      <c r="D3" s="3">
        <v>1</v>
      </c>
      <c r="E3" s="3">
        <v>0.87</v>
      </c>
      <c r="F3" s="3">
        <v>2</v>
      </c>
    </row>
    <row r="4" spans="1:6" x14ac:dyDescent="0.3">
      <c r="A4" s="3">
        <v>0</v>
      </c>
      <c r="B4" s="3" t="s">
        <v>154</v>
      </c>
      <c r="D4" s="3">
        <v>0</v>
      </c>
      <c r="E4" s="3">
        <v>0.83</v>
      </c>
      <c r="F4" s="3">
        <v>3</v>
      </c>
    </row>
    <row r="5" spans="1:6" x14ac:dyDescent="0.3">
      <c r="A5" s="3">
        <v>1</v>
      </c>
      <c r="B5" s="9" t="s">
        <v>279</v>
      </c>
      <c r="C5" s="3">
        <v>1</v>
      </c>
      <c r="E5" s="3">
        <v>0.28000000000000003</v>
      </c>
      <c r="F5" s="3">
        <v>4</v>
      </c>
    </row>
    <row r="6" spans="1:6" x14ac:dyDescent="0.3">
      <c r="A6" s="3">
        <v>1</v>
      </c>
      <c r="B6" s="9" t="s">
        <v>279</v>
      </c>
      <c r="C6" s="3">
        <v>0</v>
      </c>
      <c r="E6" s="3">
        <v>0.26</v>
      </c>
      <c r="F6" s="3">
        <v>5</v>
      </c>
    </row>
    <row r="7" spans="1:6" x14ac:dyDescent="0.3">
      <c r="A7" s="3">
        <v>1</v>
      </c>
      <c r="B7" s="3" t="s">
        <v>247</v>
      </c>
      <c r="C7" s="3">
        <v>1</v>
      </c>
      <c r="E7" s="3">
        <v>0.28000000000000003</v>
      </c>
      <c r="F7" s="3">
        <v>4</v>
      </c>
    </row>
    <row r="8" spans="1:6" x14ac:dyDescent="0.3">
      <c r="A8" s="3">
        <v>1</v>
      </c>
      <c r="B8" s="3" t="s">
        <v>247</v>
      </c>
      <c r="C8" s="3">
        <v>0</v>
      </c>
      <c r="E8" s="3">
        <v>0.26</v>
      </c>
      <c r="F8" s="3">
        <v>5</v>
      </c>
    </row>
    <row r="9" spans="1:6" x14ac:dyDescent="0.3">
      <c r="A9" s="3">
        <v>1</v>
      </c>
      <c r="B9" s="3" t="s">
        <v>248</v>
      </c>
      <c r="C9" s="3">
        <v>1</v>
      </c>
      <c r="E9" s="3">
        <v>0.55000000000000004</v>
      </c>
      <c r="F9" s="3">
        <v>6</v>
      </c>
    </row>
    <row r="10" spans="1:6" x14ac:dyDescent="0.3">
      <c r="A10" s="3">
        <v>1</v>
      </c>
      <c r="B10" s="3" t="s">
        <v>248</v>
      </c>
      <c r="C10" s="3">
        <v>0</v>
      </c>
      <c r="E10" s="3">
        <v>0.52</v>
      </c>
      <c r="F10" s="3">
        <v>7</v>
      </c>
    </row>
    <row r="11" spans="1:6" x14ac:dyDescent="0.3">
      <c r="A11" s="3">
        <v>1</v>
      </c>
      <c r="B11" s="3" t="s">
        <v>271</v>
      </c>
      <c r="E11" s="3">
        <v>0.83</v>
      </c>
      <c r="F11" s="3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1989-8311-468B-BC97-602988223495}">
  <dimension ref="A1:C5"/>
  <sheetViews>
    <sheetView zoomScale="85" zoomScaleNormal="85" workbookViewId="0">
      <selection activeCell="A2" sqref="A2"/>
    </sheetView>
  </sheetViews>
  <sheetFormatPr baseColWidth="10" defaultRowHeight="14.4" x14ac:dyDescent="0.3"/>
  <cols>
    <col min="1" max="1" width="32.44140625" style="3" bestFit="1" customWidth="1"/>
    <col min="2" max="2" width="25.5546875" style="3" customWidth="1"/>
    <col min="3" max="3" width="8" style="3" bestFit="1" customWidth="1"/>
  </cols>
  <sheetData>
    <row r="1" spans="1:3" x14ac:dyDescent="0.3">
      <c r="A1" s="4" t="s">
        <v>139</v>
      </c>
      <c r="B1" s="4" t="s">
        <v>312</v>
      </c>
      <c r="C1" s="4" t="s">
        <v>182</v>
      </c>
    </row>
    <row r="2" spans="1:3" x14ac:dyDescent="0.3">
      <c r="A2" s="3" t="s">
        <v>326</v>
      </c>
      <c r="B2" s="3" t="s">
        <v>231</v>
      </c>
      <c r="C2" s="3">
        <v>0.97</v>
      </c>
    </row>
    <row r="3" spans="1:3" x14ac:dyDescent="0.3">
      <c r="A3" s="3" t="s">
        <v>270</v>
      </c>
      <c r="B3" s="3" t="s">
        <v>231</v>
      </c>
      <c r="C3" s="3">
        <v>1</v>
      </c>
    </row>
    <row r="4" spans="1:3" x14ac:dyDescent="0.3">
      <c r="A4" s="3" t="s">
        <v>515</v>
      </c>
      <c r="B4" s="3" t="s">
        <v>231</v>
      </c>
      <c r="C4" s="3">
        <v>1</v>
      </c>
    </row>
    <row r="5" spans="1:3" x14ac:dyDescent="0.3">
      <c r="A5" s="3" t="s">
        <v>516</v>
      </c>
      <c r="B5" s="3" t="s">
        <v>231</v>
      </c>
      <c r="C5" s="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A989-DC28-402A-BF32-26B4AF0ABE39}">
  <dimension ref="A1:E25"/>
  <sheetViews>
    <sheetView zoomScale="85" zoomScaleNormal="85" workbookViewId="0">
      <selection sqref="A1:C1"/>
    </sheetView>
  </sheetViews>
  <sheetFormatPr baseColWidth="10" defaultRowHeight="14.4" x14ac:dyDescent="0.3"/>
  <cols>
    <col min="1" max="1" width="33.33203125" customWidth="1"/>
    <col min="2" max="2" width="22.33203125" bestFit="1" customWidth="1"/>
    <col min="3" max="3" width="25.44140625" bestFit="1" customWidth="1"/>
    <col min="4" max="4" width="25" bestFit="1" customWidth="1"/>
    <col min="5" max="5" width="7.77734375" bestFit="1" customWidth="1"/>
  </cols>
  <sheetData>
    <row r="1" spans="1:5" s="3" customFormat="1" x14ac:dyDescent="0.3">
      <c r="A1" s="4" t="s">
        <v>139</v>
      </c>
      <c r="B1" s="4" t="s">
        <v>517</v>
      </c>
      <c r="C1" s="4" t="s">
        <v>179</v>
      </c>
      <c r="D1" s="4" t="s">
        <v>178</v>
      </c>
      <c r="E1" s="4" t="s">
        <v>180</v>
      </c>
    </row>
    <row r="2" spans="1:5" s="3" customFormat="1" x14ac:dyDescent="0.3">
      <c r="A2" s="3" t="s">
        <v>515</v>
      </c>
      <c r="C2" s="3">
        <v>0</v>
      </c>
      <c r="D2" s="3">
        <v>100</v>
      </c>
      <c r="E2" s="3">
        <v>0.39</v>
      </c>
    </row>
    <row r="3" spans="1:5" s="3" customFormat="1" x14ac:dyDescent="0.3">
      <c r="A3" s="3" t="s">
        <v>515</v>
      </c>
      <c r="C3" s="3">
        <v>100</v>
      </c>
      <c r="D3" s="3">
        <v>200</v>
      </c>
      <c r="E3" s="3">
        <v>0.33</v>
      </c>
    </row>
    <row r="4" spans="1:5" s="3" customFormat="1" x14ac:dyDescent="0.3">
      <c r="A4" s="3" t="s">
        <v>515</v>
      </c>
      <c r="C4" s="3">
        <v>200</v>
      </c>
      <c r="D4" s="3">
        <v>300</v>
      </c>
      <c r="E4" s="3">
        <v>0.3</v>
      </c>
    </row>
    <row r="5" spans="1:5" s="3" customFormat="1" x14ac:dyDescent="0.3">
      <c r="A5" s="3" t="s">
        <v>515</v>
      </c>
      <c r="C5" s="3">
        <v>300</v>
      </c>
      <c r="E5" s="3">
        <v>0.3</v>
      </c>
    </row>
    <row r="6" spans="1:5" s="3" customFormat="1" x14ac:dyDescent="0.3">
      <c r="A6" s="3" t="s">
        <v>516</v>
      </c>
      <c r="B6" s="9" t="s">
        <v>279</v>
      </c>
      <c r="C6" s="3">
        <v>0</v>
      </c>
      <c r="D6" s="3">
        <v>100</v>
      </c>
      <c r="E6" s="3">
        <v>0.32</v>
      </c>
    </row>
    <row r="7" spans="1:5" s="3" customFormat="1" x14ac:dyDescent="0.3">
      <c r="A7" s="3" t="s">
        <v>516</v>
      </c>
      <c r="B7" s="9" t="s">
        <v>279</v>
      </c>
      <c r="C7" s="3">
        <v>100</v>
      </c>
      <c r="D7" s="3">
        <v>200</v>
      </c>
      <c r="E7" s="3">
        <v>0.23</v>
      </c>
    </row>
    <row r="8" spans="1:5" s="3" customFormat="1" x14ac:dyDescent="0.3">
      <c r="A8" s="3" t="s">
        <v>516</v>
      </c>
      <c r="B8" s="9" t="s">
        <v>279</v>
      </c>
      <c r="C8" s="3">
        <v>200</v>
      </c>
      <c r="D8" s="3">
        <v>300</v>
      </c>
      <c r="E8" s="3">
        <v>0.22</v>
      </c>
    </row>
    <row r="9" spans="1:5" s="3" customFormat="1" x14ac:dyDescent="0.3">
      <c r="A9" s="3" t="s">
        <v>516</v>
      </c>
      <c r="B9" s="9" t="s">
        <v>279</v>
      </c>
      <c r="C9" s="3">
        <v>300</v>
      </c>
      <c r="E9" s="3">
        <v>0.22</v>
      </c>
    </row>
    <row r="10" spans="1:5" s="3" customFormat="1" x14ac:dyDescent="0.3">
      <c r="A10" s="3" t="s">
        <v>516</v>
      </c>
      <c r="B10" s="9" t="s">
        <v>521</v>
      </c>
      <c r="C10" s="3">
        <v>0</v>
      </c>
      <c r="D10" s="3">
        <v>100</v>
      </c>
      <c r="E10" s="3">
        <v>0.32</v>
      </c>
    </row>
    <row r="11" spans="1:5" s="3" customFormat="1" x14ac:dyDescent="0.3">
      <c r="A11" s="3" t="s">
        <v>516</v>
      </c>
      <c r="B11" s="9" t="s">
        <v>521</v>
      </c>
      <c r="C11" s="3">
        <v>100</v>
      </c>
      <c r="D11" s="3">
        <v>200</v>
      </c>
      <c r="E11" s="3">
        <v>0.23</v>
      </c>
    </row>
    <row r="12" spans="1:5" s="3" customFormat="1" x14ac:dyDescent="0.3">
      <c r="A12" s="3" t="s">
        <v>516</v>
      </c>
      <c r="B12" s="9" t="s">
        <v>521</v>
      </c>
      <c r="C12" s="3">
        <v>200</v>
      </c>
      <c r="D12" s="3">
        <v>300</v>
      </c>
      <c r="E12" s="3">
        <v>0.22</v>
      </c>
    </row>
    <row r="13" spans="1:5" s="3" customFormat="1" x14ac:dyDescent="0.3">
      <c r="A13" s="3" t="s">
        <v>516</v>
      </c>
      <c r="B13" s="9" t="s">
        <v>521</v>
      </c>
      <c r="C13" s="3">
        <v>300</v>
      </c>
      <c r="E13" s="3">
        <v>0.22</v>
      </c>
    </row>
    <row r="14" spans="1:5" x14ac:dyDescent="0.3">
      <c r="A14" s="3" t="s">
        <v>516</v>
      </c>
      <c r="B14" s="9" t="s">
        <v>518</v>
      </c>
      <c r="C14" s="3">
        <v>0</v>
      </c>
      <c r="D14" s="3">
        <v>100</v>
      </c>
      <c r="E14" s="3">
        <v>0.32</v>
      </c>
    </row>
    <row r="15" spans="1:5" x14ac:dyDescent="0.3">
      <c r="A15" s="3" t="s">
        <v>516</v>
      </c>
      <c r="B15" s="9" t="s">
        <v>518</v>
      </c>
      <c r="C15" s="3">
        <v>100</v>
      </c>
      <c r="D15" s="3">
        <v>200</v>
      </c>
      <c r="E15" s="3">
        <v>0.23</v>
      </c>
    </row>
    <row r="16" spans="1:5" x14ac:dyDescent="0.3">
      <c r="A16" s="3" t="s">
        <v>516</v>
      </c>
      <c r="B16" s="9" t="s">
        <v>518</v>
      </c>
      <c r="C16" s="3">
        <v>200</v>
      </c>
      <c r="D16" s="3">
        <v>300</v>
      </c>
      <c r="E16" s="3">
        <v>0.22</v>
      </c>
    </row>
    <row r="17" spans="1:5" x14ac:dyDescent="0.3">
      <c r="A17" s="3" t="s">
        <v>516</v>
      </c>
      <c r="B17" s="9" t="s">
        <v>518</v>
      </c>
      <c r="C17" s="3">
        <v>300</v>
      </c>
      <c r="D17" s="3"/>
      <c r="E17" s="3">
        <v>0.22</v>
      </c>
    </row>
    <row r="18" spans="1:5" x14ac:dyDescent="0.3">
      <c r="A18" s="3" t="s">
        <v>516</v>
      </c>
      <c r="B18" s="9" t="s">
        <v>519</v>
      </c>
      <c r="C18" s="3">
        <v>0</v>
      </c>
      <c r="D18" s="3">
        <v>100</v>
      </c>
      <c r="E18" s="3">
        <v>0.27</v>
      </c>
    </row>
    <row r="19" spans="1:5" x14ac:dyDescent="0.3">
      <c r="A19" s="3" t="s">
        <v>516</v>
      </c>
      <c r="B19" s="9" t="s">
        <v>519</v>
      </c>
      <c r="C19" s="3">
        <v>100</v>
      </c>
      <c r="D19" s="3">
        <v>200</v>
      </c>
      <c r="E19" s="3">
        <v>0.22</v>
      </c>
    </row>
    <row r="20" spans="1:5" x14ac:dyDescent="0.3">
      <c r="A20" s="3" t="s">
        <v>516</v>
      </c>
      <c r="B20" s="9" t="s">
        <v>519</v>
      </c>
      <c r="C20" s="3">
        <v>200</v>
      </c>
      <c r="D20" s="3">
        <v>300</v>
      </c>
      <c r="E20" s="3">
        <v>0.2</v>
      </c>
    </row>
    <row r="21" spans="1:5" x14ac:dyDescent="0.3">
      <c r="A21" s="3" t="s">
        <v>516</v>
      </c>
      <c r="B21" s="9" t="s">
        <v>519</v>
      </c>
      <c r="C21" s="3">
        <v>300</v>
      </c>
      <c r="D21" s="3"/>
      <c r="E21" s="3">
        <v>0.18</v>
      </c>
    </row>
    <row r="22" spans="1:5" x14ac:dyDescent="0.3">
      <c r="A22" s="3" t="s">
        <v>516</v>
      </c>
      <c r="B22" s="9" t="s">
        <v>520</v>
      </c>
      <c r="C22" s="3">
        <v>0</v>
      </c>
      <c r="D22" s="3">
        <v>100</v>
      </c>
      <c r="E22" s="3">
        <v>0.25</v>
      </c>
    </row>
    <row r="23" spans="1:5" x14ac:dyDescent="0.3">
      <c r="A23" s="3" t="s">
        <v>516</v>
      </c>
      <c r="B23" s="9" t="s">
        <v>520</v>
      </c>
      <c r="C23" s="3">
        <v>100</v>
      </c>
      <c r="D23" s="3">
        <v>200</v>
      </c>
      <c r="E23" s="3">
        <v>0.2</v>
      </c>
    </row>
    <row r="24" spans="1:5" x14ac:dyDescent="0.3">
      <c r="A24" s="3" t="s">
        <v>516</v>
      </c>
      <c r="B24" s="9" t="s">
        <v>520</v>
      </c>
      <c r="C24" s="3">
        <v>200</v>
      </c>
      <c r="D24" s="3">
        <v>300</v>
      </c>
      <c r="E24" s="3">
        <v>0.18</v>
      </c>
    </row>
    <row r="25" spans="1:5" x14ac:dyDescent="0.3">
      <c r="A25" s="3" t="s">
        <v>516</v>
      </c>
      <c r="B25" s="9" t="s">
        <v>520</v>
      </c>
      <c r="C25" s="3">
        <v>300</v>
      </c>
      <c r="D25" s="3"/>
      <c r="E25" s="3">
        <v>0.16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81E3-9C18-4B5C-8E2A-E201B27CD93D}">
  <dimension ref="A1:F37"/>
  <sheetViews>
    <sheetView zoomScale="85" zoomScaleNormal="85" workbookViewId="0">
      <selection activeCell="D26" sqref="D26"/>
    </sheetView>
  </sheetViews>
  <sheetFormatPr baseColWidth="10" defaultRowHeight="14.4" x14ac:dyDescent="0.3"/>
  <cols>
    <col min="1" max="1" width="20.77734375" style="3" bestFit="1" customWidth="1"/>
    <col min="2" max="2" width="21.109375" style="3" bestFit="1" customWidth="1"/>
    <col min="3" max="3" width="38.44140625" style="3" bestFit="1" customWidth="1"/>
    <col min="4" max="4" width="37.77734375" style="3" bestFit="1" customWidth="1"/>
    <col min="5" max="5" width="9.44140625" style="3" bestFit="1" customWidth="1"/>
    <col min="6" max="6" width="15.77734375" style="3" bestFit="1" customWidth="1"/>
  </cols>
  <sheetData>
    <row r="1" spans="1:6" x14ac:dyDescent="0.3">
      <c r="A1" s="4" t="s">
        <v>147</v>
      </c>
      <c r="B1" s="4" t="s">
        <v>139</v>
      </c>
      <c r="C1" s="4" t="s">
        <v>324</v>
      </c>
      <c r="D1" s="4" t="s">
        <v>325</v>
      </c>
      <c r="E1" s="4" t="s">
        <v>2</v>
      </c>
      <c r="F1" s="4" t="s">
        <v>146</v>
      </c>
    </row>
    <row r="2" spans="1:6" x14ac:dyDescent="0.3">
      <c r="A2" s="3" t="s">
        <v>148</v>
      </c>
      <c r="B2" s="3" t="s">
        <v>262</v>
      </c>
      <c r="D2" s="3">
        <v>2009</v>
      </c>
      <c r="E2" s="3">
        <v>2</v>
      </c>
      <c r="F2" s="3">
        <v>71</v>
      </c>
    </row>
    <row r="3" spans="1:6" x14ac:dyDescent="0.3">
      <c r="A3" s="3" t="s">
        <v>148</v>
      </c>
      <c r="B3" s="3" t="s">
        <v>262</v>
      </c>
      <c r="C3" s="3">
        <v>2010</v>
      </c>
      <c r="D3" s="3">
        <v>2014</v>
      </c>
      <c r="E3" s="3">
        <v>2.2000000000000002</v>
      </c>
      <c r="F3" s="3">
        <v>72</v>
      </c>
    </row>
    <row r="4" spans="1:6" x14ac:dyDescent="0.3">
      <c r="A4" s="3" t="s">
        <v>148</v>
      </c>
      <c r="B4" s="3" t="s">
        <v>262</v>
      </c>
      <c r="C4" s="3">
        <v>2015</v>
      </c>
      <c r="E4" s="3">
        <v>2.5</v>
      </c>
      <c r="F4" s="3">
        <v>73</v>
      </c>
    </row>
    <row r="5" spans="1:6" x14ac:dyDescent="0.3">
      <c r="A5" s="3" t="s">
        <v>149</v>
      </c>
      <c r="B5" s="3" t="s">
        <v>262</v>
      </c>
      <c r="D5" s="3">
        <v>2009</v>
      </c>
      <c r="E5" s="3">
        <v>2</v>
      </c>
      <c r="F5" s="3">
        <v>71</v>
      </c>
    </row>
    <row r="6" spans="1:6" x14ac:dyDescent="0.3">
      <c r="A6" s="3" t="s">
        <v>149</v>
      </c>
      <c r="B6" s="3" t="s">
        <v>262</v>
      </c>
      <c r="C6" s="3">
        <v>2010</v>
      </c>
      <c r="D6" s="3">
        <v>2014</v>
      </c>
      <c r="E6" s="3">
        <v>2.2000000000000002</v>
      </c>
      <c r="F6" s="3">
        <v>72</v>
      </c>
    </row>
    <row r="7" spans="1:6" x14ac:dyDescent="0.3">
      <c r="A7" s="3" t="s">
        <v>149</v>
      </c>
      <c r="B7" s="3" t="s">
        <v>262</v>
      </c>
      <c r="C7" s="3">
        <v>2015</v>
      </c>
      <c r="E7" s="3">
        <v>2.5</v>
      </c>
      <c r="F7" s="3">
        <v>73</v>
      </c>
    </row>
    <row r="8" spans="1:6" x14ac:dyDescent="0.3">
      <c r="A8" s="3" t="s">
        <v>150</v>
      </c>
      <c r="B8" s="3" t="s">
        <v>262</v>
      </c>
      <c r="D8" s="3">
        <v>2009</v>
      </c>
      <c r="E8" s="3">
        <v>2.2999999999999998</v>
      </c>
      <c r="F8" s="3">
        <v>74</v>
      </c>
    </row>
    <row r="9" spans="1:6" x14ac:dyDescent="0.3">
      <c r="A9" s="3" t="s">
        <v>150</v>
      </c>
      <c r="B9" s="3" t="s">
        <v>262</v>
      </c>
      <c r="C9" s="3">
        <v>2010</v>
      </c>
      <c r="D9" s="3">
        <v>2014</v>
      </c>
      <c r="E9" s="3">
        <v>2.5</v>
      </c>
      <c r="F9" s="3">
        <v>75</v>
      </c>
    </row>
    <row r="10" spans="1:6" x14ac:dyDescent="0.3">
      <c r="A10" s="3" t="s">
        <v>150</v>
      </c>
      <c r="B10" s="3" t="s">
        <v>262</v>
      </c>
      <c r="C10" s="3">
        <v>2015</v>
      </c>
      <c r="E10" s="3">
        <v>2.8</v>
      </c>
      <c r="F10" s="3">
        <v>76</v>
      </c>
    </row>
    <row r="11" spans="1:6" x14ac:dyDescent="0.3">
      <c r="A11" s="3" t="s">
        <v>148</v>
      </c>
      <c r="B11" s="3" t="s">
        <v>265</v>
      </c>
      <c r="D11" s="3">
        <v>2009</v>
      </c>
      <c r="E11" s="3">
        <v>2.2999999999999998</v>
      </c>
      <c r="F11" s="3">
        <v>77</v>
      </c>
    </row>
    <row r="12" spans="1:6" x14ac:dyDescent="0.3">
      <c r="A12" s="3" t="s">
        <v>148</v>
      </c>
      <c r="B12" s="3" t="s">
        <v>265</v>
      </c>
      <c r="C12" s="3">
        <v>2010</v>
      </c>
      <c r="D12" s="3">
        <v>2014</v>
      </c>
      <c r="E12" s="3">
        <v>2.5</v>
      </c>
      <c r="F12" s="3">
        <v>78</v>
      </c>
    </row>
    <row r="13" spans="1:6" x14ac:dyDescent="0.3">
      <c r="A13" s="3" t="s">
        <v>148</v>
      </c>
      <c r="B13" s="3" t="s">
        <v>265</v>
      </c>
      <c r="C13" s="3">
        <v>2015</v>
      </c>
      <c r="E13" s="3">
        <v>2.8</v>
      </c>
      <c r="F13" s="3">
        <v>79</v>
      </c>
    </row>
    <row r="14" spans="1:6" x14ac:dyDescent="0.3">
      <c r="A14" s="3" t="s">
        <v>149</v>
      </c>
      <c r="B14" s="3" t="s">
        <v>265</v>
      </c>
      <c r="D14" s="3">
        <v>2009</v>
      </c>
      <c r="E14" s="3">
        <v>2.2999999999999998</v>
      </c>
      <c r="F14" s="3">
        <v>77</v>
      </c>
    </row>
    <row r="15" spans="1:6" x14ac:dyDescent="0.3">
      <c r="A15" s="3" t="s">
        <v>149</v>
      </c>
      <c r="B15" s="3" t="s">
        <v>265</v>
      </c>
      <c r="C15" s="3">
        <v>2010</v>
      </c>
      <c r="D15" s="3">
        <v>2014</v>
      </c>
      <c r="E15" s="3">
        <v>2.5</v>
      </c>
      <c r="F15" s="3">
        <v>78</v>
      </c>
    </row>
    <row r="16" spans="1:6" x14ac:dyDescent="0.3">
      <c r="A16" s="3" t="s">
        <v>149</v>
      </c>
      <c r="B16" s="3" t="s">
        <v>265</v>
      </c>
      <c r="C16" s="3">
        <v>2015</v>
      </c>
      <c r="E16" s="3">
        <v>2.8</v>
      </c>
      <c r="F16" s="3">
        <v>79</v>
      </c>
    </row>
    <row r="17" spans="1:6" x14ac:dyDescent="0.3">
      <c r="A17" s="3" t="s">
        <v>150</v>
      </c>
      <c r="B17" s="3" t="s">
        <v>265</v>
      </c>
      <c r="D17" s="3">
        <v>2009</v>
      </c>
      <c r="E17" s="3">
        <v>2.2999999999999998</v>
      </c>
      <c r="F17" s="3">
        <v>80</v>
      </c>
    </row>
    <row r="18" spans="1:6" x14ac:dyDescent="0.3">
      <c r="A18" s="3" t="s">
        <v>150</v>
      </c>
      <c r="B18" s="3" t="s">
        <v>265</v>
      </c>
      <c r="C18" s="3">
        <v>2010</v>
      </c>
      <c r="D18" s="3">
        <v>2014</v>
      </c>
      <c r="E18" s="3">
        <v>2.5</v>
      </c>
      <c r="F18" s="3">
        <v>81</v>
      </c>
    </row>
    <row r="19" spans="1:6" x14ac:dyDescent="0.3">
      <c r="A19" s="3" t="s">
        <v>150</v>
      </c>
      <c r="B19" s="3" t="s">
        <v>265</v>
      </c>
      <c r="C19" s="3">
        <v>2015</v>
      </c>
      <c r="E19" s="3">
        <v>2.9</v>
      </c>
      <c r="F19" s="3">
        <v>82</v>
      </c>
    </row>
    <row r="20" spans="1:6" x14ac:dyDescent="0.3">
      <c r="A20" s="3" t="s">
        <v>148</v>
      </c>
      <c r="B20" s="3" t="s">
        <v>281</v>
      </c>
      <c r="D20" s="3">
        <v>2009</v>
      </c>
      <c r="E20" s="3">
        <v>2</v>
      </c>
      <c r="F20" s="3">
        <v>83</v>
      </c>
    </row>
    <row r="21" spans="1:6" x14ac:dyDescent="0.3">
      <c r="A21" s="3" t="s">
        <v>148</v>
      </c>
      <c r="B21" s="3" t="s">
        <v>281</v>
      </c>
      <c r="C21" s="3">
        <v>2010</v>
      </c>
      <c r="D21" s="3">
        <v>2014</v>
      </c>
      <c r="E21" s="3">
        <v>2.1</v>
      </c>
      <c r="F21" s="3">
        <v>84</v>
      </c>
    </row>
    <row r="22" spans="1:6" x14ac:dyDescent="0.3">
      <c r="A22" s="3" t="s">
        <v>148</v>
      </c>
      <c r="B22" s="3" t="s">
        <v>281</v>
      </c>
      <c r="C22" s="3">
        <v>2015</v>
      </c>
      <c r="E22" s="3">
        <v>2.2999999999999998</v>
      </c>
      <c r="F22" s="3">
        <v>85</v>
      </c>
    </row>
    <row r="23" spans="1:6" x14ac:dyDescent="0.3">
      <c r="A23" s="3" t="s">
        <v>149</v>
      </c>
      <c r="B23" s="3" t="s">
        <v>281</v>
      </c>
      <c r="D23" s="3">
        <v>2009</v>
      </c>
      <c r="E23" s="3">
        <v>2</v>
      </c>
      <c r="F23" s="3">
        <v>83</v>
      </c>
    </row>
    <row r="24" spans="1:6" x14ac:dyDescent="0.3">
      <c r="A24" s="3" t="s">
        <v>149</v>
      </c>
      <c r="B24" s="3" t="s">
        <v>281</v>
      </c>
      <c r="C24" s="3">
        <v>2010</v>
      </c>
      <c r="D24" s="3">
        <v>2014</v>
      </c>
      <c r="E24" s="3">
        <v>2.1</v>
      </c>
      <c r="F24" s="3">
        <v>84</v>
      </c>
    </row>
    <row r="25" spans="1:6" x14ac:dyDescent="0.3">
      <c r="A25" s="3" t="s">
        <v>149</v>
      </c>
      <c r="B25" s="3" t="s">
        <v>281</v>
      </c>
      <c r="C25" s="3">
        <v>2015</v>
      </c>
      <c r="E25" s="3">
        <v>2.2999999999999998</v>
      </c>
      <c r="F25" s="3">
        <v>85</v>
      </c>
    </row>
    <row r="26" spans="1:6" x14ac:dyDescent="0.3">
      <c r="A26" s="3" t="s">
        <v>150</v>
      </c>
      <c r="B26" s="3" t="s">
        <v>281</v>
      </c>
      <c r="D26" s="3">
        <v>2009</v>
      </c>
      <c r="E26" s="3">
        <v>2.2999999999999998</v>
      </c>
      <c r="F26" s="3">
        <v>86</v>
      </c>
    </row>
    <row r="27" spans="1:6" x14ac:dyDescent="0.3">
      <c r="A27" s="3" t="s">
        <v>150</v>
      </c>
      <c r="B27" s="3" t="s">
        <v>281</v>
      </c>
      <c r="C27" s="3">
        <v>2010</v>
      </c>
      <c r="D27" s="3">
        <v>2014</v>
      </c>
      <c r="E27" s="3">
        <v>2.4</v>
      </c>
      <c r="F27" s="3">
        <v>87</v>
      </c>
    </row>
    <row r="28" spans="1:6" x14ac:dyDescent="0.3">
      <c r="A28" s="3" t="s">
        <v>150</v>
      </c>
      <c r="B28" s="3" t="s">
        <v>281</v>
      </c>
      <c r="C28" s="3">
        <v>2015</v>
      </c>
      <c r="E28" s="3">
        <v>2.6</v>
      </c>
      <c r="F28" s="3">
        <v>88</v>
      </c>
    </row>
    <row r="29" spans="1:6" x14ac:dyDescent="0.3">
      <c r="A29" s="3" t="s">
        <v>148</v>
      </c>
      <c r="B29" s="3" t="s">
        <v>264</v>
      </c>
      <c r="D29" s="3">
        <v>2009</v>
      </c>
      <c r="E29" s="3">
        <v>2</v>
      </c>
      <c r="F29" s="3">
        <v>71</v>
      </c>
    </row>
    <row r="30" spans="1:6" x14ac:dyDescent="0.3">
      <c r="A30" s="3" t="s">
        <v>148</v>
      </c>
      <c r="B30" s="3" t="s">
        <v>264</v>
      </c>
      <c r="C30" s="3">
        <v>2010</v>
      </c>
      <c r="D30" s="3">
        <v>2014</v>
      </c>
      <c r="E30" s="3">
        <v>2.2000000000000002</v>
      </c>
      <c r="F30" s="3">
        <v>72</v>
      </c>
    </row>
    <row r="31" spans="1:6" x14ac:dyDescent="0.3">
      <c r="A31" s="3" t="s">
        <v>148</v>
      </c>
      <c r="B31" s="3" t="s">
        <v>264</v>
      </c>
      <c r="C31" s="3">
        <v>2015</v>
      </c>
      <c r="E31" s="3">
        <v>2.5</v>
      </c>
      <c r="F31" s="3">
        <v>73</v>
      </c>
    </row>
    <row r="32" spans="1:6" x14ac:dyDescent="0.3">
      <c r="A32" s="3" t="s">
        <v>149</v>
      </c>
      <c r="B32" s="3" t="s">
        <v>264</v>
      </c>
      <c r="D32" s="3">
        <v>2009</v>
      </c>
      <c r="E32" s="3">
        <v>2</v>
      </c>
      <c r="F32" s="3">
        <v>71</v>
      </c>
    </row>
    <row r="33" spans="1:6" x14ac:dyDescent="0.3">
      <c r="A33" s="3" t="s">
        <v>149</v>
      </c>
      <c r="B33" s="3" t="s">
        <v>264</v>
      </c>
      <c r="C33" s="3">
        <v>2010</v>
      </c>
      <c r="D33" s="3">
        <v>2014</v>
      </c>
      <c r="E33" s="3">
        <v>2.2000000000000002</v>
      </c>
      <c r="F33" s="3">
        <v>72</v>
      </c>
    </row>
    <row r="34" spans="1:6" x14ac:dyDescent="0.3">
      <c r="A34" s="3" t="s">
        <v>149</v>
      </c>
      <c r="B34" s="3" t="s">
        <v>264</v>
      </c>
      <c r="C34" s="3">
        <v>2015</v>
      </c>
      <c r="E34" s="3">
        <v>2.5</v>
      </c>
      <c r="F34" s="3">
        <v>73</v>
      </c>
    </row>
    <row r="35" spans="1:6" x14ac:dyDescent="0.3">
      <c r="A35" s="3" t="s">
        <v>150</v>
      </c>
      <c r="B35" s="3" t="s">
        <v>264</v>
      </c>
      <c r="D35" s="3">
        <v>2009</v>
      </c>
      <c r="E35" s="3">
        <v>2.2999999999999998</v>
      </c>
      <c r="F35" s="3">
        <v>74</v>
      </c>
    </row>
    <row r="36" spans="1:6" x14ac:dyDescent="0.3">
      <c r="A36" s="3" t="s">
        <v>150</v>
      </c>
      <c r="B36" s="3" t="s">
        <v>264</v>
      </c>
      <c r="C36" s="3">
        <v>2010</v>
      </c>
      <c r="D36" s="3">
        <v>2014</v>
      </c>
      <c r="E36" s="3">
        <v>2.5</v>
      </c>
      <c r="F36" s="3">
        <v>75</v>
      </c>
    </row>
    <row r="37" spans="1:6" x14ac:dyDescent="0.3">
      <c r="A37" s="3" t="s">
        <v>150</v>
      </c>
      <c r="B37" s="3" t="s">
        <v>264</v>
      </c>
      <c r="C37" s="3">
        <v>2015</v>
      </c>
      <c r="E37" s="3">
        <v>2.8</v>
      </c>
      <c r="F37" s="3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4C67-DFBB-4FA1-9680-23F284625215}">
  <dimension ref="A1:J290"/>
  <sheetViews>
    <sheetView topLeftCell="A181" zoomScale="85" zoomScaleNormal="85" workbookViewId="0">
      <selection activeCell="A285" sqref="A285:J290"/>
    </sheetView>
  </sheetViews>
  <sheetFormatPr baseColWidth="10" defaultRowHeight="14.4" x14ac:dyDescent="0.3"/>
  <cols>
    <col min="1" max="1" width="39.44140625" style="3" bestFit="1" customWidth="1"/>
    <col min="2" max="2" width="23.88671875" style="3" bestFit="1" customWidth="1"/>
    <col min="3" max="3" width="38.44140625" style="3" bestFit="1" customWidth="1"/>
    <col min="4" max="4" width="37.77734375" style="3" bestFit="1" customWidth="1"/>
    <col min="5" max="5" width="11.6640625" style="3" bestFit="1" customWidth="1"/>
    <col min="6" max="6" width="12.109375" style="3" bestFit="1" customWidth="1"/>
    <col min="7" max="7" width="13.21875" style="3" bestFit="1" customWidth="1"/>
    <col min="8" max="8" width="16.109375" style="3" bestFit="1" customWidth="1"/>
    <col min="9" max="9" width="26.6640625" style="3" bestFit="1" customWidth="1"/>
    <col min="10" max="10" width="15" style="3" bestFit="1" customWidth="1"/>
    <col min="11" max="16384" width="11.5546875" style="3"/>
  </cols>
  <sheetData>
    <row r="1" spans="1:10" s="4" customFormat="1" x14ac:dyDescent="0.3">
      <c r="A1" s="4" t="s">
        <v>139</v>
      </c>
      <c r="B1" s="4" t="s">
        <v>312</v>
      </c>
      <c r="C1" s="4" t="s">
        <v>324</v>
      </c>
      <c r="D1" s="4" t="s">
        <v>325</v>
      </c>
      <c r="E1" s="1" t="s">
        <v>156</v>
      </c>
      <c r="F1" s="1" t="s">
        <v>155</v>
      </c>
      <c r="G1" s="1" t="s">
        <v>181</v>
      </c>
      <c r="H1" s="4" t="s">
        <v>151</v>
      </c>
      <c r="I1" s="4" t="s">
        <v>168</v>
      </c>
      <c r="J1" s="4" t="s">
        <v>435</v>
      </c>
    </row>
    <row r="2" spans="1:10" x14ac:dyDescent="0.3">
      <c r="A2" s="2" t="s">
        <v>266</v>
      </c>
      <c r="B2" s="2" t="s">
        <v>232</v>
      </c>
      <c r="C2" s="10"/>
      <c r="D2" s="10">
        <v>2000</v>
      </c>
      <c r="E2" s="5"/>
      <c r="F2" s="5"/>
      <c r="G2" s="5"/>
      <c r="H2" s="5">
        <v>98</v>
      </c>
      <c r="I2" s="5" t="s">
        <v>329</v>
      </c>
    </row>
    <row r="3" spans="1:10" x14ac:dyDescent="0.3">
      <c r="A3" s="2" t="s">
        <v>266</v>
      </c>
      <c r="B3" s="2" t="s">
        <v>232</v>
      </c>
      <c r="C3" s="10">
        <v>2001</v>
      </c>
      <c r="D3" s="10"/>
      <c r="E3" s="5"/>
      <c r="F3" s="5"/>
      <c r="G3" s="5"/>
      <c r="H3" s="5">
        <v>98</v>
      </c>
      <c r="I3" s="5" t="s">
        <v>329</v>
      </c>
    </row>
    <row r="4" spans="1:10" x14ac:dyDescent="0.3">
      <c r="A4" s="2" t="s">
        <v>266</v>
      </c>
      <c r="B4" s="2" t="s">
        <v>195</v>
      </c>
      <c r="C4" s="10"/>
      <c r="D4" s="10">
        <v>2000</v>
      </c>
      <c r="E4" s="5"/>
      <c r="F4" s="5"/>
      <c r="G4" s="5"/>
      <c r="H4" s="5">
        <v>98</v>
      </c>
      <c r="I4" s="5" t="s">
        <v>329</v>
      </c>
    </row>
    <row r="5" spans="1:10" x14ac:dyDescent="0.3">
      <c r="A5" s="2" t="s">
        <v>266</v>
      </c>
      <c r="B5" s="2" t="s">
        <v>195</v>
      </c>
      <c r="C5" s="10">
        <v>2001</v>
      </c>
      <c r="D5" s="10"/>
      <c r="E5" s="5"/>
      <c r="F5" s="5"/>
      <c r="G5" s="5"/>
      <c r="H5" s="5">
        <v>98</v>
      </c>
      <c r="I5" s="5" t="s">
        <v>329</v>
      </c>
    </row>
    <row r="6" spans="1:10" x14ac:dyDescent="0.3">
      <c r="A6" s="2" t="s">
        <v>268</v>
      </c>
      <c r="B6" s="2" t="s">
        <v>232</v>
      </c>
      <c r="C6" s="10"/>
      <c r="D6" s="10">
        <v>1989</v>
      </c>
      <c r="E6" s="5"/>
      <c r="F6" s="5"/>
      <c r="G6" s="5"/>
      <c r="H6" s="5">
        <v>81</v>
      </c>
      <c r="I6" s="5" t="s">
        <v>329</v>
      </c>
      <c r="J6" s="3">
        <v>200</v>
      </c>
    </row>
    <row r="7" spans="1:10" x14ac:dyDescent="0.3">
      <c r="A7" s="2" t="s">
        <v>268</v>
      </c>
      <c r="B7" s="2" t="s">
        <v>232</v>
      </c>
      <c r="C7" s="10">
        <v>1990</v>
      </c>
      <c r="D7" s="10">
        <v>2000</v>
      </c>
      <c r="E7" s="5"/>
      <c r="F7" s="5"/>
      <c r="G7" s="5"/>
      <c r="H7" s="5">
        <v>84</v>
      </c>
      <c r="I7" s="5" t="s">
        <v>329</v>
      </c>
      <c r="J7" s="3">
        <v>150</v>
      </c>
    </row>
    <row r="8" spans="1:10" x14ac:dyDescent="0.3">
      <c r="A8" s="2" t="s">
        <v>268</v>
      </c>
      <c r="B8" s="2" t="s">
        <v>232</v>
      </c>
      <c r="C8" s="10">
        <v>2001</v>
      </c>
      <c r="D8" s="10"/>
      <c r="E8" s="5"/>
      <c r="F8" s="5"/>
      <c r="G8" s="5"/>
      <c r="H8" s="5">
        <v>84</v>
      </c>
      <c r="I8" s="5" t="s">
        <v>329</v>
      </c>
      <c r="J8" s="3">
        <v>150</v>
      </c>
    </row>
    <row r="9" spans="1:10" x14ac:dyDescent="0.3">
      <c r="A9" s="2" t="s">
        <v>268</v>
      </c>
      <c r="B9" s="3" t="s">
        <v>195</v>
      </c>
      <c r="C9" s="10"/>
      <c r="D9" s="10">
        <v>1989</v>
      </c>
      <c r="E9" s="5"/>
      <c r="F9" s="5"/>
      <c r="G9" s="5"/>
      <c r="H9" s="5">
        <v>81</v>
      </c>
      <c r="I9" s="5" t="s">
        <v>329</v>
      </c>
      <c r="J9" s="3">
        <v>200</v>
      </c>
    </row>
    <row r="10" spans="1:10" x14ac:dyDescent="0.3">
      <c r="A10" s="2" t="s">
        <v>268</v>
      </c>
      <c r="B10" s="3" t="s">
        <v>195</v>
      </c>
      <c r="C10" s="10">
        <v>1990</v>
      </c>
      <c r="D10" s="10">
        <v>2000</v>
      </c>
      <c r="E10" s="5"/>
      <c r="F10" s="5"/>
      <c r="G10" s="5"/>
      <c r="H10" s="5">
        <v>84</v>
      </c>
      <c r="I10" s="5" t="s">
        <v>329</v>
      </c>
      <c r="J10" s="3">
        <v>150</v>
      </c>
    </row>
    <row r="11" spans="1:10" x14ac:dyDescent="0.3">
      <c r="A11" s="2" t="s">
        <v>268</v>
      </c>
      <c r="B11" s="3" t="s">
        <v>195</v>
      </c>
      <c r="C11" s="10">
        <v>2001</v>
      </c>
      <c r="D11" s="10"/>
      <c r="E11" s="5"/>
      <c r="F11" s="5"/>
      <c r="G11" s="5"/>
      <c r="H11" s="5">
        <v>84</v>
      </c>
      <c r="I11" s="5" t="s">
        <v>329</v>
      </c>
      <c r="J11" s="3">
        <v>150</v>
      </c>
    </row>
    <row r="12" spans="1:10" x14ac:dyDescent="0.3">
      <c r="A12" s="3" t="s">
        <v>211</v>
      </c>
      <c r="B12" s="3" t="s">
        <v>234</v>
      </c>
      <c r="D12" s="3">
        <v>1977</v>
      </c>
      <c r="F12" s="3">
        <v>70</v>
      </c>
      <c r="H12" s="3" t="s">
        <v>160</v>
      </c>
      <c r="I12" s="3" t="s">
        <v>334</v>
      </c>
    </row>
    <row r="13" spans="1:10" x14ac:dyDescent="0.3">
      <c r="A13" s="3" t="s">
        <v>211</v>
      </c>
      <c r="B13" s="3" t="s">
        <v>234</v>
      </c>
      <c r="D13" s="3">
        <v>1977</v>
      </c>
      <c r="E13" s="3">
        <v>70</v>
      </c>
      <c r="F13" s="3">
        <v>400</v>
      </c>
      <c r="G13" s="3">
        <v>70</v>
      </c>
      <c r="H13" s="3">
        <v>58</v>
      </c>
      <c r="I13" s="3">
        <v>1.8</v>
      </c>
    </row>
    <row r="14" spans="1:10" x14ac:dyDescent="0.3">
      <c r="A14" s="3" t="s">
        <v>211</v>
      </c>
      <c r="B14" s="3" t="s">
        <v>234</v>
      </c>
      <c r="D14" s="3">
        <v>1977</v>
      </c>
      <c r="E14" s="3">
        <v>400</v>
      </c>
      <c r="G14" s="3">
        <v>70</v>
      </c>
      <c r="H14" s="3">
        <v>58</v>
      </c>
      <c r="I14" s="3">
        <v>1.1000000000000001</v>
      </c>
    </row>
    <row r="15" spans="1:10" x14ac:dyDescent="0.3">
      <c r="A15" s="3" t="s">
        <v>211</v>
      </c>
      <c r="B15" s="3" t="s">
        <v>234</v>
      </c>
      <c r="C15" s="3">
        <v>1978</v>
      </c>
      <c r="D15" s="3">
        <v>1994</v>
      </c>
      <c r="F15" s="3">
        <v>70</v>
      </c>
      <c r="H15" s="3" t="s">
        <v>160</v>
      </c>
      <c r="I15" s="3" t="s">
        <v>335</v>
      </c>
    </row>
    <row r="16" spans="1:10" x14ac:dyDescent="0.3">
      <c r="A16" s="3" t="s">
        <v>211</v>
      </c>
      <c r="B16" s="3" t="s">
        <v>234</v>
      </c>
      <c r="C16" s="3">
        <v>1978</v>
      </c>
      <c r="D16" s="3">
        <v>1994</v>
      </c>
      <c r="E16" s="3">
        <v>70</v>
      </c>
      <c r="F16" s="3">
        <v>400</v>
      </c>
      <c r="G16" s="3">
        <v>70</v>
      </c>
      <c r="H16" s="3">
        <v>58</v>
      </c>
      <c r="I16" s="3">
        <v>1.4</v>
      </c>
    </row>
    <row r="17" spans="1:9" x14ac:dyDescent="0.3">
      <c r="A17" s="3" t="s">
        <v>211</v>
      </c>
      <c r="B17" s="3" t="s">
        <v>234</v>
      </c>
      <c r="C17" s="3">
        <v>1978</v>
      </c>
      <c r="D17" s="3">
        <v>1994</v>
      </c>
      <c r="E17" s="3">
        <v>400</v>
      </c>
      <c r="G17" s="3">
        <v>70</v>
      </c>
      <c r="H17" s="3">
        <v>58</v>
      </c>
      <c r="I17" s="3">
        <v>0.8</v>
      </c>
    </row>
    <row r="18" spans="1:9" x14ac:dyDescent="0.3">
      <c r="A18" s="3" t="s">
        <v>211</v>
      </c>
      <c r="B18" s="3" t="s">
        <v>234</v>
      </c>
      <c r="C18" s="3">
        <v>1995</v>
      </c>
      <c r="D18" s="3">
        <v>2003</v>
      </c>
      <c r="F18" s="3">
        <v>70</v>
      </c>
      <c r="H18" s="3" t="s">
        <v>160</v>
      </c>
      <c r="I18" s="3" t="s">
        <v>336</v>
      </c>
    </row>
    <row r="19" spans="1:9" x14ac:dyDescent="0.3">
      <c r="A19" s="3" t="s">
        <v>211</v>
      </c>
      <c r="B19" s="3" t="s">
        <v>234</v>
      </c>
      <c r="C19" s="3">
        <v>1995</v>
      </c>
      <c r="D19" s="3">
        <v>2003</v>
      </c>
      <c r="E19" s="3">
        <v>70</v>
      </c>
      <c r="F19" s="3">
        <v>400</v>
      </c>
      <c r="G19" s="3">
        <v>70</v>
      </c>
      <c r="H19" s="3">
        <v>58</v>
      </c>
      <c r="I19" s="3">
        <v>1.1000000000000001</v>
      </c>
    </row>
    <row r="20" spans="1:9" x14ac:dyDescent="0.3">
      <c r="A20" s="3" t="s">
        <v>211</v>
      </c>
      <c r="B20" s="3" t="s">
        <v>234</v>
      </c>
      <c r="C20" s="3">
        <v>1995</v>
      </c>
      <c r="D20" s="3">
        <v>2003</v>
      </c>
      <c r="E20" s="3">
        <v>400</v>
      </c>
      <c r="G20" s="3">
        <v>70</v>
      </c>
      <c r="H20" s="3">
        <v>58</v>
      </c>
      <c r="I20" s="3">
        <v>0.5</v>
      </c>
    </row>
    <row r="21" spans="1:9" x14ac:dyDescent="0.3">
      <c r="A21" s="3" t="s">
        <v>211</v>
      </c>
      <c r="B21" s="3" t="s">
        <v>234</v>
      </c>
      <c r="C21" s="3">
        <v>2004</v>
      </c>
      <c r="D21" s="3">
        <v>2012</v>
      </c>
      <c r="F21" s="3">
        <v>70</v>
      </c>
      <c r="H21" s="3" t="s">
        <v>161</v>
      </c>
      <c r="I21" s="3" t="s">
        <v>336</v>
      </c>
    </row>
    <row r="22" spans="1:9" x14ac:dyDescent="0.3">
      <c r="A22" s="3" t="s">
        <v>211</v>
      </c>
      <c r="B22" s="3" t="s">
        <v>234</v>
      </c>
      <c r="C22" s="3">
        <v>2004</v>
      </c>
      <c r="D22" s="3">
        <v>2012</v>
      </c>
      <c r="E22" s="3">
        <v>70</v>
      </c>
      <c r="F22" s="3">
        <v>400</v>
      </c>
      <c r="G22" s="3">
        <v>70</v>
      </c>
      <c r="H22" s="3">
        <v>68</v>
      </c>
      <c r="I22" s="3">
        <v>1.1000000000000001</v>
      </c>
    </row>
    <row r="23" spans="1:9" x14ac:dyDescent="0.3">
      <c r="A23" s="3" t="s">
        <v>211</v>
      </c>
      <c r="B23" s="3" t="s">
        <v>234</v>
      </c>
      <c r="C23" s="3">
        <v>2004</v>
      </c>
      <c r="D23" s="3">
        <v>2012</v>
      </c>
      <c r="E23" s="3">
        <v>400</v>
      </c>
      <c r="G23" s="3">
        <v>70</v>
      </c>
      <c r="H23" s="3">
        <v>68</v>
      </c>
      <c r="I23" s="3">
        <v>0.5</v>
      </c>
    </row>
    <row r="24" spans="1:9" x14ac:dyDescent="0.3">
      <c r="A24" s="3" t="s">
        <v>211</v>
      </c>
      <c r="B24" s="3" t="s">
        <v>234</v>
      </c>
      <c r="C24" s="3">
        <v>2013</v>
      </c>
      <c r="D24" s="3">
        <v>2017</v>
      </c>
      <c r="F24" s="3">
        <v>70</v>
      </c>
      <c r="H24" s="3" t="s">
        <v>162</v>
      </c>
      <c r="I24" s="3" t="s">
        <v>336</v>
      </c>
    </row>
    <row r="25" spans="1:9" x14ac:dyDescent="0.3">
      <c r="A25" s="3" t="s">
        <v>211</v>
      </c>
      <c r="B25" s="3" t="s">
        <v>234</v>
      </c>
      <c r="C25" s="3">
        <v>2013</v>
      </c>
      <c r="D25" s="3">
        <v>2017</v>
      </c>
      <c r="E25" s="3">
        <v>70</v>
      </c>
      <c r="F25" s="3">
        <v>400</v>
      </c>
      <c r="G25" s="3">
        <v>70</v>
      </c>
      <c r="H25" s="3">
        <v>78</v>
      </c>
      <c r="I25" s="3">
        <v>1.1000000000000001</v>
      </c>
    </row>
    <row r="26" spans="1:9" x14ac:dyDescent="0.3">
      <c r="A26" s="3" t="s">
        <v>211</v>
      </c>
      <c r="B26" s="3" t="s">
        <v>234</v>
      </c>
      <c r="C26" s="3">
        <v>2013</v>
      </c>
      <c r="D26" s="3">
        <v>2017</v>
      </c>
      <c r="E26" s="3">
        <v>400</v>
      </c>
      <c r="G26" s="3">
        <v>70</v>
      </c>
      <c r="H26" s="3">
        <v>78</v>
      </c>
      <c r="I26" s="3">
        <v>0.5</v>
      </c>
    </row>
    <row r="27" spans="1:9" x14ac:dyDescent="0.3">
      <c r="A27" s="3" t="s">
        <v>211</v>
      </c>
      <c r="B27" s="3" t="s">
        <v>234</v>
      </c>
      <c r="C27" s="3">
        <v>2018</v>
      </c>
      <c r="D27" s="3">
        <v>2019</v>
      </c>
      <c r="F27" s="3">
        <v>70</v>
      </c>
      <c r="H27" s="3" t="s">
        <v>163</v>
      </c>
      <c r="I27" s="3" t="s">
        <v>336</v>
      </c>
    </row>
    <row r="28" spans="1:9" x14ac:dyDescent="0.3">
      <c r="A28" s="3" t="s">
        <v>211</v>
      </c>
      <c r="B28" s="3" t="s">
        <v>234</v>
      </c>
      <c r="C28" s="3">
        <v>2018</v>
      </c>
      <c r="D28" s="3">
        <v>2019</v>
      </c>
      <c r="E28" s="3">
        <v>70</v>
      </c>
      <c r="F28" s="3">
        <v>400</v>
      </c>
      <c r="G28" s="3">
        <v>70</v>
      </c>
      <c r="H28" s="3">
        <v>84</v>
      </c>
      <c r="I28" s="3">
        <v>1.1000000000000001</v>
      </c>
    </row>
    <row r="29" spans="1:9" x14ac:dyDescent="0.3">
      <c r="A29" s="3" t="s">
        <v>211</v>
      </c>
      <c r="B29" s="3" t="s">
        <v>234</v>
      </c>
      <c r="C29" s="3">
        <v>2018</v>
      </c>
      <c r="D29" s="3">
        <v>2019</v>
      </c>
      <c r="E29" s="3">
        <v>400</v>
      </c>
      <c r="G29" s="3">
        <v>70</v>
      </c>
      <c r="H29" s="3">
        <v>84</v>
      </c>
      <c r="I29" s="3">
        <v>0.5</v>
      </c>
    </row>
    <row r="30" spans="1:9" x14ac:dyDescent="0.3">
      <c r="A30" s="3" t="s">
        <v>211</v>
      </c>
      <c r="B30" s="3" t="s">
        <v>234</v>
      </c>
      <c r="C30" s="3">
        <v>2020</v>
      </c>
      <c r="F30" s="3">
        <v>20</v>
      </c>
      <c r="H30" s="3" t="s">
        <v>164</v>
      </c>
      <c r="I30" s="3" t="s">
        <v>336</v>
      </c>
    </row>
    <row r="31" spans="1:9" x14ac:dyDescent="0.3">
      <c r="A31" s="3" t="s">
        <v>211</v>
      </c>
      <c r="B31" s="3" t="s">
        <v>234</v>
      </c>
      <c r="C31" s="3">
        <v>2020</v>
      </c>
      <c r="E31" s="3">
        <v>20</v>
      </c>
      <c r="F31" s="3">
        <v>70</v>
      </c>
      <c r="H31" s="3" t="s">
        <v>165</v>
      </c>
      <c r="I31" s="3" t="s">
        <v>336</v>
      </c>
    </row>
    <row r="32" spans="1:9" x14ac:dyDescent="0.3">
      <c r="A32" s="3" t="s">
        <v>211</v>
      </c>
      <c r="B32" s="3" t="s">
        <v>234</v>
      </c>
      <c r="C32" s="3">
        <v>2020</v>
      </c>
      <c r="E32" s="3">
        <v>70</v>
      </c>
      <c r="F32" s="3">
        <v>400</v>
      </c>
      <c r="G32" s="3">
        <v>70</v>
      </c>
      <c r="H32" s="3">
        <v>94</v>
      </c>
      <c r="I32" s="3">
        <v>1.1000000000000001</v>
      </c>
    </row>
    <row r="33" spans="1:9" x14ac:dyDescent="0.3">
      <c r="A33" s="3" t="s">
        <v>211</v>
      </c>
      <c r="B33" s="3" t="s">
        <v>234</v>
      </c>
      <c r="C33" s="3">
        <v>2020</v>
      </c>
      <c r="E33" s="3">
        <v>400</v>
      </c>
      <c r="G33" s="3">
        <v>70</v>
      </c>
      <c r="H33" s="3">
        <v>94</v>
      </c>
      <c r="I33" s="3">
        <v>0.5</v>
      </c>
    </row>
    <row r="34" spans="1:9" x14ac:dyDescent="0.3">
      <c r="A34" s="3" t="s">
        <v>211</v>
      </c>
      <c r="B34" s="3" t="s">
        <v>238</v>
      </c>
      <c r="D34" s="3">
        <v>1977</v>
      </c>
      <c r="F34" s="3">
        <v>70</v>
      </c>
      <c r="H34" s="3" t="s">
        <v>160</v>
      </c>
      <c r="I34" s="3" t="s">
        <v>334</v>
      </c>
    </row>
    <row r="35" spans="1:9" x14ac:dyDescent="0.3">
      <c r="A35" s="3" t="s">
        <v>211</v>
      </c>
      <c r="B35" s="3" t="s">
        <v>238</v>
      </c>
      <c r="D35" s="3">
        <v>1977</v>
      </c>
      <c r="E35" s="3">
        <v>70</v>
      </c>
      <c r="F35" s="3">
        <v>400</v>
      </c>
      <c r="G35" s="3">
        <v>70</v>
      </c>
      <c r="H35" s="3">
        <v>58</v>
      </c>
      <c r="I35" s="3">
        <v>1.8</v>
      </c>
    </row>
    <row r="36" spans="1:9" x14ac:dyDescent="0.3">
      <c r="A36" s="3" t="s">
        <v>211</v>
      </c>
      <c r="B36" s="3" t="s">
        <v>238</v>
      </c>
      <c r="D36" s="3">
        <v>1977</v>
      </c>
      <c r="E36" s="3">
        <v>400</v>
      </c>
      <c r="G36" s="3">
        <v>70</v>
      </c>
      <c r="H36" s="3">
        <v>58</v>
      </c>
      <c r="I36" s="3">
        <v>1.1000000000000001</v>
      </c>
    </row>
    <row r="37" spans="1:9" x14ac:dyDescent="0.3">
      <c r="A37" s="3" t="s">
        <v>211</v>
      </c>
      <c r="B37" s="3" t="s">
        <v>238</v>
      </c>
      <c r="C37" s="3">
        <v>1978</v>
      </c>
      <c r="D37" s="3">
        <v>1994</v>
      </c>
      <c r="F37" s="3">
        <v>70</v>
      </c>
      <c r="H37" s="3" t="s">
        <v>160</v>
      </c>
      <c r="I37" s="3" t="s">
        <v>337</v>
      </c>
    </row>
    <row r="38" spans="1:9" x14ac:dyDescent="0.3">
      <c r="A38" s="3" t="s">
        <v>211</v>
      </c>
      <c r="B38" s="3" t="s">
        <v>238</v>
      </c>
      <c r="C38" s="3">
        <v>1978</v>
      </c>
      <c r="D38" s="3">
        <v>1994</v>
      </c>
      <c r="E38" s="3">
        <v>70</v>
      </c>
      <c r="F38" s="3">
        <v>400</v>
      </c>
      <c r="G38" s="3">
        <v>70</v>
      </c>
      <c r="H38" s="3">
        <v>58</v>
      </c>
      <c r="I38" s="3">
        <v>1.4</v>
      </c>
    </row>
    <row r="39" spans="1:9" x14ac:dyDescent="0.3">
      <c r="A39" s="3" t="s">
        <v>211</v>
      </c>
      <c r="B39" s="3" t="s">
        <v>238</v>
      </c>
      <c r="C39" s="3">
        <v>1978</v>
      </c>
      <c r="D39" s="3">
        <v>1994</v>
      </c>
      <c r="E39" s="3">
        <v>400</v>
      </c>
      <c r="G39" s="3">
        <v>70</v>
      </c>
      <c r="H39" s="3">
        <v>58</v>
      </c>
      <c r="I39" s="3">
        <v>0.8</v>
      </c>
    </row>
    <row r="40" spans="1:9" x14ac:dyDescent="0.3">
      <c r="A40" s="3" t="s">
        <v>211</v>
      </c>
      <c r="B40" s="3" t="s">
        <v>238</v>
      </c>
      <c r="C40" s="3">
        <v>1995</v>
      </c>
      <c r="D40" s="3">
        <v>2003</v>
      </c>
      <c r="F40" s="3">
        <v>70</v>
      </c>
      <c r="H40" s="3" t="s">
        <v>161</v>
      </c>
      <c r="I40" s="3" t="s">
        <v>336</v>
      </c>
    </row>
    <row r="41" spans="1:9" x14ac:dyDescent="0.3">
      <c r="A41" s="3" t="s">
        <v>211</v>
      </c>
      <c r="B41" s="3" t="s">
        <v>238</v>
      </c>
      <c r="C41" s="3">
        <v>1995</v>
      </c>
      <c r="D41" s="3">
        <v>2003</v>
      </c>
      <c r="E41" s="3">
        <v>70</v>
      </c>
      <c r="F41" s="3">
        <v>400</v>
      </c>
      <c r="G41" s="3">
        <v>70</v>
      </c>
      <c r="H41" s="3">
        <v>68</v>
      </c>
      <c r="I41" s="3">
        <v>1.1000000000000001</v>
      </c>
    </row>
    <row r="42" spans="1:9" x14ac:dyDescent="0.3">
      <c r="A42" s="3" t="s">
        <v>211</v>
      </c>
      <c r="B42" s="3" t="s">
        <v>238</v>
      </c>
      <c r="C42" s="3">
        <v>1995</v>
      </c>
      <c r="D42" s="3">
        <v>2003</v>
      </c>
      <c r="E42" s="3">
        <v>400</v>
      </c>
      <c r="G42" s="3">
        <v>70</v>
      </c>
      <c r="H42" s="3">
        <v>68</v>
      </c>
      <c r="I42" s="3">
        <v>0.5</v>
      </c>
    </row>
    <row r="43" spans="1:9" x14ac:dyDescent="0.3">
      <c r="A43" s="3" t="s">
        <v>211</v>
      </c>
      <c r="B43" s="3" t="s">
        <v>238</v>
      </c>
      <c r="C43" s="3">
        <v>2004</v>
      </c>
      <c r="D43" s="3">
        <v>2012</v>
      </c>
      <c r="F43" s="3">
        <v>70</v>
      </c>
      <c r="H43" s="3" t="s">
        <v>162</v>
      </c>
      <c r="I43" s="3" t="s">
        <v>336</v>
      </c>
    </row>
    <row r="44" spans="1:9" x14ac:dyDescent="0.3">
      <c r="A44" s="3" t="s">
        <v>211</v>
      </c>
      <c r="B44" s="3" t="s">
        <v>238</v>
      </c>
      <c r="C44" s="3">
        <v>2004</v>
      </c>
      <c r="D44" s="3">
        <v>2012</v>
      </c>
      <c r="E44" s="3">
        <v>70</v>
      </c>
      <c r="F44" s="3">
        <v>400</v>
      </c>
      <c r="G44" s="3">
        <v>70</v>
      </c>
      <c r="H44" s="3">
        <v>78</v>
      </c>
      <c r="I44" s="3">
        <v>1.1000000000000001</v>
      </c>
    </row>
    <row r="45" spans="1:9" x14ac:dyDescent="0.3">
      <c r="A45" s="3" t="s">
        <v>211</v>
      </c>
      <c r="B45" s="3" t="s">
        <v>238</v>
      </c>
      <c r="C45" s="3">
        <v>2004</v>
      </c>
      <c r="D45" s="3">
        <v>2012</v>
      </c>
      <c r="E45" s="3">
        <v>400</v>
      </c>
      <c r="G45" s="3">
        <v>70</v>
      </c>
      <c r="H45" s="3">
        <v>78</v>
      </c>
      <c r="I45" s="3">
        <v>0.5</v>
      </c>
    </row>
    <row r="46" spans="1:9" x14ac:dyDescent="0.3">
      <c r="A46" s="3" t="s">
        <v>211</v>
      </c>
      <c r="B46" s="3" t="s">
        <v>238</v>
      </c>
      <c r="C46" s="3">
        <v>2013</v>
      </c>
      <c r="D46" s="3">
        <v>2019</v>
      </c>
      <c r="F46" s="3">
        <v>70</v>
      </c>
      <c r="H46" s="3" t="s">
        <v>163</v>
      </c>
      <c r="I46" s="3" t="s">
        <v>336</v>
      </c>
    </row>
    <row r="47" spans="1:9" x14ac:dyDescent="0.3">
      <c r="A47" s="3" t="s">
        <v>211</v>
      </c>
      <c r="B47" s="3" t="s">
        <v>238</v>
      </c>
      <c r="C47" s="3">
        <v>2013</v>
      </c>
      <c r="D47" s="3">
        <v>2019</v>
      </c>
      <c r="E47" s="3">
        <v>70</v>
      </c>
      <c r="F47" s="3">
        <v>400</v>
      </c>
      <c r="G47" s="3">
        <v>70</v>
      </c>
      <c r="H47" s="3">
        <v>84</v>
      </c>
      <c r="I47" s="3">
        <v>1.1000000000000001</v>
      </c>
    </row>
    <row r="48" spans="1:9" x14ac:dyDescent="0.3">
      <c r="A48" s="3" t="s">
        <v>211</v>
      </c>
      <c r="B48" s="3" t="s">
        <v>238</v>
      </c>
      <c r="C48" s="3">
        <v>2013</v>
      </c>
      <c r="D48" s="3">
        <v>2019</v>
      </c>
      <c r="E48" s="3">
        <v>400</v>
      </c>
      <c r="G48" s="3">
        <v>70</v>
      </c>
      <c r="H48" s="3">
        <v>84</v>
      </c>
      <c r="I48" s="3">
        <v>0.5</v>
      </c>
    </row>
    <row r="49" spans="1:9" x14ac:dyDescent="0.3">
      <c r="A49" s="3" t="s">
        <v>211</v>
      </c>
      <c r="B49" s="3" t="s">
        <v>238</v>
      </c>
      <c r="C49" s="3">
        <v>2020</v>
      </c>
      <c r="F49" s="3">
        <v>20</v>
      </c>
      <c r="H49" s="3" t="s">
        <v>166</v>
      </c>
      <c r="I49" s="3" t="s">
        <v>336</v>
      </c>
    </row>
    <row r="50" spans="1:9" x14ac:dyDescent="0.3">
      <c r="A50" s="3" t="s">
        <v>211</v>
      </c>
      <c r="B50" s="3" t="s">
        <v>238</v>
      </c>
      <c r="C50" s="3">
        <v>2020</v>
      </c>
      <c r="E50" s="3">
        <v>20</v>
      </c>
      <c r="F50" s="3">
        <v>70</v>
      </c>
      <c r="H50" s="3" t="s">
        <v>167</v>
      </c>
      <c r="I50" s="3" t="s">
        <v>336</v>
      </c>
    </row>
    <row r="51" spans="1:9" x14ac:dyDescent="0.3">
      <c r="A51" s="3" t="s">
        <v>211</v>
      </c>
      <c r="B51" s="3" t="s">
        <v>238</v>
      </c>
      <c r="C51" s="3">
        <v>2020</v>
      </c>
      <c r="E51" s="3">
        <v>70</v>
      </c>
      <c r="F51" s="3">
        <v>400</v>
      </c>
      <c r="G51" s="3">
        <v>70</v>
      </c>
      <c r="H51" s="3">
        <v>96</v>
      </c>
      <c r="I51" s="3">
        <v>1.1000000000000001</v>
      </c>
    </row>
    <row r="52" spans="1:9" x14ac:dyDescent="0.3">
      <c r="A52" s="3" t="s">
        <v>211</v>
      </c>
      <c r="B52" s="3" t="s">
        <v>238</v>
      </c>
      <c r="C52" s="3">
        <v>2020</v>
      </c>
      <c r="E52" s="3">
        <v>400</v>
      </c>
      <c r="G52" s="3">
        <v>70</v>
      </c>
      <c r="H52" s="3">
        <v>96</v>
      </c>
      <c r="I52" s="3">
        <v>0.5</v>
      </c>
    </row>
    <row r="53" spans="1:9" x14ac:dyDescent="0.3">
      <c r="A53" s="3" t="s">
        <v>211</v>
      </c>
      <c r="B53" s="3" t="s">
        <v>236</v>
      </c>
      <c r="D53" s="3">
        <v>1977</v>
      </c>
      <c r="F53" s="3">
        <v>70</v>
      </c>
      <c r="H53" s="3" t="s">
        <v>160</v>
      </c>
      <c r="I53" s="3" t="s">
        <v>334</v>
      </c>
    </row>
    <row r="54" spans="1:9" x14ac:dyDescent="0.3">
      <c r="A54" s="3" t="s">
        <v>211</v>
      </c>
      <c r="B54" s="3" t="s">
        <v>236</v>
      </c>
      <c r="D54" s="3">
        <v>1977</v>
      </c>
      <c r="E54" s="3">
        <v>70</v>
      </c>
      <c r="F54" s="3">
        <v>400</v>
      </c>
      <c r="G54" s="3">
        <v>70</v>
      </c>
      <c r="H54" s="3">
        <v>58</v>
      </c>
      <c r="I54" s="3">
        <v>1.8</v>
      </c>
    </row>
    <row r="55" spans="1:9" x14ac:dyDescent="0.3">
      <c r="A55" s="3" t="s">
        <v>211</v>
      </c>
      <c r="B55" s="3" t="s">
        <v>236</v>
      </c>
      <c r="D55" s="3">
        <v>1977</v>
      </c>
      <c r="E55" s="3">
        <v>400</v>
      </c>
      <c r="G55" s="3">
        <v>70</v>
      </c>
      <c r="H55" s="3">
        <v>58</v>
      </c>
      <c r="I55" s="3">
        <v>1.1000000000000001</v>
      </c>
    </row>
    <row r="56" spans="1:9" x14ac:dyDescent="0.3">
      <c r="A56" s="3" t="s">
        <v>211</v>
      </c>
      <c r="B56" s="3" t="s">
        <v>236</v>
      </c>
      <c r="C56" s="3">
        <v>1978</v>
      </c>
      <c r="D56" s="3">
        <v>1994</v>
      </c>
      <c r="F56" s="3">
        <v>70</v>
      </c>
      <c r="H56" s="3" t="s">
        <v>160</v>
      </c>
      <c r="I56" s="3" t="s">
        <v>335</v>
      </c>
    </row>
    <row r="57" spans="1:9" x14ac:dyDescent="0.3">
      <c r="A57" s="3" t="s">
        <v>211</v>
      </c>
      <c r="B57" s="3" t="s">
        <v>236</v>
      </c>
      <c r="C57" s="3">
        <v>1978</v>
      </c>
      <c r="D57" s="3">
        <v>1994</v>
      </c>
      <c r="E57" s="3">
        <v>70</v>
      </c>
      <c r="F57" s="3">
        <v>400</v>
      </c>
      <c r="G57" s="3">
        <v>70</v>
      </c>
      <c r="H57" s="3">
        <v>58</v>
      </c>
      <c r="I57" s="3">
        <v>1.4</v>
      </c>
    </row>
    <row r="58" spans="1:9" x14ac:dyDescent="0.3">
      <c r="A58" s="3" t="s">
        <v>211</v>
      </c>
      <c r="B58" s="3" t="s">
        <v>236</v>
      </c>
      <c r="C58" s="3">
        <v>1978</v>
      </c>
      <c r="D58" s="3">
        <v>1994</v>
      </c>
      <c r="E58" s="3">
        <v>400</v>
      </c>
      <c r="G58" s="3">
        <v>70</v>
      </c>
      <c r="H58" s="3">
        <v>58</v>
      </c>
      <c r="I58" s="3">
        <v>0.8</v>
      </c>
    </row>
    <row r="59" spans="1:9" x14ac:dyDescent="0.3">
      <c r="A59" s="3" t="s">
        <v>211</v>
      </c>
      <c r="B59" s="3" t="s">
        <v>236</v>
      </c>
      <c r="C59" s="3">
        <v>1995</v>
      </c>
      <c r="D59" s="3">
        <v>2003</v>
      </c>
      <c r="F59" s="3">
        <v>70</v>
      </c>
      <c r="H59" s="3" t="s">
        <v>160</v>
      </c>
      <c r="I59" s="3" t="s">
        <v>336</v>
      </c>
    </row>
    <row r="60" spans="1:9" x14ac:dyDescent="0.3">
      <c r="A60" s="3" t="s">
        <v>211</v>
      </c>
      <c r="B60" s="3" t="s">
        <v>236</v>
      </c>
      <c r="C60" s="3">
        <v>1995</v>
      </c>
      <c r="D60" s="3">
        <v>2003</v>
      </c>
      <c r="E60" s="3">
        <v>70</v>
      </c>
      <c r="F60" s="3">
        <v>400</v>
      </c>
      <c r="G60" s="3">
        <v>70</v>
      </c>
      <c r="H60" s="3">
        <v>58</v>
      </c>
      <c r="I60" s="3">
        <v>1.1000000000000001</v>
      </c>
    </row>
    <row r="61" spans="1:9" x14ac:dyDescent="0.3">
      <c r="A61" s="3" t="s">
        <v>211</v>
      </c>
      <c r="B61" s="3" t="s">
        <v>236</v>
      </c>
      <c r="C61" s="3">
        <v>1995</v>
      </c>
      <c r="D61" s="3">
        <v>2003</v>
      </c>
      <c r="E61" s="3">
        <v>400</v>
      </c>
      <c r="G61" s="3">
        <v>70</v>
      </c>
      <c r="H61" s="3">
        <v>58</v>
      </c>
      <c r="I61" s="3">
        <v>0.5</v>
      </c>
    </row>
    <row r="62" spans="1:9" x14ac:dyDescent="0.3">
      <c r="A62" s="3" t="s">
        <v>211</v>
      </c>
      <c r="B62" s="3" t="s">
        <v>236</v>
      </c>
      <c r="C62" s="3">
        <v>2004</v>
      </c>
      <c r="D62" s="3">
        <v>2012</v>
      </c>
      <c r="F62" s="3">
        <v>70</v>
      </c>
      <c r="H62" s="3" t="s">
        <v>161</v>
      </c>
      <c r="I62" s="3" t="s">
        <v>336</v>
      </c>
    </row>
    <row r="63" spans="1:9" x14ac:dyDescent="0.3">
      <c r="A63" s="3" t="s">
        <v>211</v>
      </c>
      <c r="B63" s="3" t="s">
        <v>236</v>
      </c>
      <c r="C63" s="3">
        <v>2004</v>
      </c>
      <c r="D63" s="3">
        <v>2012</v>
      </c>
      <c r="E63" s="3">
        <v>70</v>
      </c>
      <c r="F63" s="3">
        <v>400</v>
      </c>
      <c r="G63" s="3">
        <v>70</v>
      </c>
      <c r="H63" s="3">
        <v>68</v>
      </c>
      <c r="I63" s="3">
        <v>1.1000000000000001</v>
      </c>
    </row>
    <row r="64" spans="1:9" x14ac:dyDescent="0.3">
      <c r="A64" s="3" t="s">
        <v>211</v>
      </c>
      <c r="B64" s="3" t="s">
        <v>236</v>
      </c>
      <c r="C64" s="3">
        <v>2004</v>
      </c>
      <c r="D64" s="3">
        <v>2012</v>
      </c>
      <c r="E64" s="3">
        <v>400</v>
      </c>
      <c r="G64" s="3">
        <v>70</v>
      </c>
      <c r="H64" s="3">
        <v>68</v>
      </c>
      <c r="I64" s="3">
        <v>0.5</v>
      </c>
    </row>
    <row r="65" spans="1:10" x14ac:dyDescent="0.3">
      <c r="A65" s="3" t="s">
        <v>211</v>
      </c>
      <c r="B65" s="3" t="s">
        <v>236</v>
      </c>
      <c r="C65" s="3">
        <v>2013</v>
      </c>
      <c r="D65" s="3">
        <v>2017</v>
      </c>
      <c r="F65" s="3">
        <v>70</v>
      </c>
      <c r="H65" s="3" t="s">
        <v>162</v>
      </c>
      <c r="I65" s="3" t="s">
        <v>336</v>
      </c>
    </row>
    <row r="66" spans="1:10" x14ac:dyDescent="0.3">
      <c r="A66" s="3" t="s">
        <v>211</v>
      </c>
      <c r="B66" s="3" t="s">
        <v>236</v>
      </c>
      <c r="C66" s="3">
        <v>2013</v>
      </c>
      <c r="D66" s="3">
        <v>2017</v>
      </c>
      <c r="E66" s="3">
        <v>70</v>
      </c>
      <c r="F66" s="3">
        <v>400</v>
      </c>
      <c r="G66" s="3">
        <v>70</v>
      </c>
      <c r="H66" s="3">
        <v>78</v>
      </c>
      <c r="I66" s="3">
        <v>1.1000000000000001</v>
      </c>
    </row>
    <row r="67" spans="1:10" x14ac:dyDescent="0.3">
      <c r="A67" s="3" t="s">
        <v>211</v>
      </c>
      <c r="B67" s="3" t="s">
        <v>236</v>
      </c>
      <c r="C67" s="3">
        <v>2013</v>
      </c>
      <c r="D67" s="3">
        <v>2017</v>
      </c>
      <c r="E67" s="3">
        <v>400</v>
      </c>
      <c r="G67" s="3">
        <v>70</v>
      </c>
      <c r="H67" s="3">
        <v>78</v>
      </c>
      <c r="I67" s="3">
        <v>0.5</v>
      </c>
    </row>
    <row r="68" spans="1:10" x14ac:dyDescent="0.3">
      <c r="A68" s="3" t="s">
        <v>211</v>
      </c>
      <c r="B68" s="3" t="s">
        <v>236</v>
      </c>
      <c r="C68" s="3">
        <v>2018</v>
      </c>
      <c r="D68" s="3">
        <v>2019</v>
      </c>
      <c r="F68" s="3">
        <v>70</v>
      </c>
      <c r="H68" s="3" t="s">
        <v>163</v>
      </c>
      <c r="I68" s="3" t="s">
        <v>336</v>
      </c>
    </row>
    <row r="69" spans="1:10" x14ac:dyDescent="0.3">
      <c r="A69" s="3" t="s">
        <v>211</v>
      </c>
      <c r="B69" s="3" t="s">
        <v>236</v>
      </c>
      <c r="C69" s="3">
        <v>2018</v>
      </c>
      <c r="D69" s="3">
        <v>2019</v>
      </c>
      <c r="E69" s="3">
        <v>70</v>
      </c>
      <c r="F69" s="3">
        <v>400</v>
      </c>
      <c r="G69" s="3">
        <v>70</v>
      </c>
      <c r="H69" s="3">
        <v>84</v>
      </c>
      <c r="I69" s="3">
        <v>1.1000000000000001</v>
      </c>
    </row>
    <row r="70" spans="1:10" x14ac:dyDescent="0.3">
      <c r="A70" s="3" t="s">
        <v>211</v>
      </c>
      <c r="B70" s="3" t="s">
        <v>236</v>
      </c>
      <c r="C70" s="3">
        <v>2018</v>
      </c>
      <c r="D70" s="3">
        <v>2019</v>
      </c>
      <c r="E70" s="3">
        <v>400</v>
      </c>
      <c r="G70" s="3">
        <v>70</v>
      </c>
      <c r="H70" s="3">
        <v>84</v>
      </c>
      <c r="I70" s="3">
        <v>0.5</v>
      </c>
    </row>
    <row r="71" spans="1:10" x14ac:dyDescent="0.3">
      <c r="A71" s="3" t="s">
        <v>211</v>
      </c>
      <c r="B71" s="3" t="s">
        <v>236</v>
      </c>
      <c r="C71" s="3">
        <v>2020</v>
      </c>
      <c r="F71" s="3">
        <v>20</v>
      </c>
      <c r="H71" s="3" t="s">
        <v>164</v>
      </c>
      <c r="I71" s="3" t="s">
        <v>336</v>
      </c>
    </row>
    <row r="72" spans="1:10" x14ac:dyDescent="0.3">
      <c r="A72" s="3" t="s">
        <v>211</v>
      </c>
      <c r="B72" s="3" t="s">
        <v>236</v>
      </c>
      <c r="C72" s="3">
        <v>2020</v>
      </c>
      <c r="E72" s="3">
        <v>20</v>
      </c>
      <c r="F72" s="3">
        <v>70</v>
      </c>
      <c r="H72" s="3" t="s">
        <v>165</v>
      </c>
      <c r="I72" s="3" t="s">
        <v>336</v>
      </c>
    </row>
    <row r="73" spans="1:10" x14ac:dyDescent="0.3">
      <c r="A73" s="3" t="s">
        <v>211</v>
      </c>
      <c r="B73" s="3" t="s">
        <v>236</v>
      </c>
      <c r="C73" s="3">
        <v>2020</v>
      </c>
      <c r="E73" s="3">
        <v>70</v>
      </c>
      <c r="F73" s="3">
        <v>400</v>
      </c>
      <c r="G73" s="3">
        <v>70</v>
      </c>
      <c r="H73" s="3">
        <v>94</v>
      </c>
      <c r="I73" s="3">
        <v>1.1000000000000001</v>
      </c>
    </row>
    <row r="74" spans="1:10" x14ac:dyDescent="0.3">
      <c r="A74" s="3" t="s">
        <v>211</v>
      </c>
      <c r="B74" s="3" t="s">
        <v>236</v>
      </c>
      <c r="C74" s="3">
        <v>2020</v>
      </c>
      <c r="E74" s="3">
        <v>400</v>
      </c>
      <c r="G74" s="3">
        <v>70</v>
      </c>
      <c r="H74" s="3">
        <v>94</v>
      </c>
      <c r="I74" s="3">
        <v>0.5</v>
      </c>
    </row>
    <row r="75" spans="1:10" x14ac:dyDescent="0.3">
      <c r="A75" s="3" t="s">
        <v>211</v>
      </c>
      <c r="B75" s="3" t="s">
        <v>233</v>
      </c>
      <c r="D75" s="3">
        <v>2015</v>
      </c>
      <c r="H75" s="3" t="s">
        <v>158</v>
      </c>
      <c r="I75" s="3" t="s">
        <v>331</v>
      </c>
    </row>
    <row r="76" spans="1:10" x14ac:dyDescent="0.3">
      <c r="A76" s="3" t="s">
        <v>211</v>
      </c>
      <c r="B76" s="3" t="s">
        <v>233</v>
      </c>
      <c r="C76" s="3">
        <v>2016</v>
      </c>
      <c r="H76" s="3" t="s">
        <v>158</v>
      </c>
      <c r="I76" s="3" t="s">
        <v>338</v>
      </c>
    </row>
    <row r="77" spans="1:10" x14ac:dyDescent="0.3">
      <c r="A77" s="3" t="s">
        <v>211</v>
      </c>
      <c r="B77" s="3" t="s">
        <v>232</v>
      </c>
      <c r="D77" s="3">
        <v>2000</v>
      </c>
      <c r="H77" s="3" t="s">
        <v>158</v>
      </c>
      <c r="I77" s="3" t="s">
        <v>330</v>
      </c>
      <c r="J77" s="3">
        <v>120</v>
      </c>
    </row>
    <row r="78" spans="1:10" x14ac:dyDescent="0.3">
      <c r="A78" s="3" t="s">
        <v>211</v>
      </c>
      <c r="B78" s="3" t="s">
        <v>232</v>
      </c>
      <c r="C78" s="3">
        <v>2001</v>
      </c>
      <c r="D78" s="3">
        <v>2015</v>
      </c>
      <c r="H78" s="3" t="s">
        <v>158</v>
      </c>
      <c r="I78" s="3" t="s">
        <v>331</v>
      </c>
    </row>
    <row r="79" spans="1:10" x14ac:dyDescent="0.3">
      <c r="A79" s="3" t="s">
        <v>211</v>
      </c>
      <c r="B79" s="3" t="s">
        <v>232</v>
      </c>
      <c r="C79" s="3">
        <v>2016</v>
      </c>
      <c r="H79" s="3" t="s">
        <v>158</v>
      </c>
      <c r="I79" s="3" t="s">
        <v>338</v>
      </c>
    </row>
    <row r="80" spans="1:10" x14ac:dyDescent="0.3">
      <c r="A80" s="3" t="s">
        <v>211</v>
      </c>
      <c r="B80" s="3" t="s">
        <v>195</v>
      </c>
      <c r="D80" s="3">
        <v>2000</v>
      </c>
      <c r="H80" s="3" t="s">
        <v>158</v>
      </c>
      <c r="I80" s="3" t="s">
        <v>330</v>
      </c>
      <c r="J80" s="3">
        <v>120</v>
      </c>
    </row>
    <row r="81" spans="1:9" x14ac:dyDescent="0.3">
      <c r="A81" s="3" t="s">
        <v>211</v>
      </c>
      <c r="B81" s="3" t="s">
        <v>195</v>
      </c>
      <c r="C81" s="3">
        <v>2001</v>
      </c>
      <c r="D81" s="3">
        <v>2015</v>
      </c>
      <c r="H81" s="3" t="s">
        <v>158</v>
      </c>
      <c r="I81" s="3" t="s">
        <v>331</v>
      </c>
    </row>
    <row r="82" spans="1:9" x14ac:dyDescent="0.3">
      <c r="A82" s="3" t="s">
        <v>211</v>
      </c>
      <c r="B82" s="3" t="s">
        <v>195</v>
      </c>
      <c r="C82" s="3">
        <v>2016</v>
      </c>
      <c r="H82" s="3" t="s">
        <v>158</v>
      </c>
      <c r="I82" s="3" t="s">
        <v>338</v>
      </c>
    </row>
    <row r="83" spans="1:9" x14ac:dyDescent="0.3">
      <c r="A83" s="3" t="s">
        <v>210</v>
      </c>
      <c r="B83" s="3" t="s">
        <v>234</v>
      </c>
      <c r="D83" s="3">
        <v>1977</v>
      </c>
      <c r="F83" s="3">
        <v>70</v>
      </c>
      <c r="H83" s="3" t="s">
        <v>160</v>
      </c>
      <c r="I83" s="3" t="s">
        <v>334</v>
      </c>
    </row>
    <row r="84" spans="1:9" x14ac:dyDescent="0.3">
      <c r="A84" s="3" t="s">
        <v>210</v>
      </c>
      <c r="B84" s="3" t="s">
        <v>234</v>
      </c>
      <c r="D84" s="3">
        <v>1977</v>
      </c>
      <c r="E84" s="3">
        <v>70</v>
      </c>
      <c r="F84" s="3">
        <v>400</v>
      </c>
      <c r="G84" s="3">
        <v>70</v>
      </c>
      <c r="H84" s="3">
        <v>58</v>
      </c>
      <c r="I84" s="3">
        <v>1.8</v>
      </c>
    </row>
    <row r="85" spans="1:9" x14ac:dyDescent="0.3">
      <c r="A85" s="3" t="s">
        <v>210</v>
      </c>
      <c r="B85" s="3" t="s">
        <v>234</v>
      </c>
      <c r="D85" s="3">
        <v>1977</v>
      </c>
      <c r="E85" s="3">
        <v>400</v>
      </c>
      <c r="G85" s="3">
        <v>70</v>
      </c>
      <c r="H85" s="3">
        <v>58</v>
      </c>
      <c r="I85" s="3">
        <v>1.1000000000000001</v>
      </c>
    </row>
    <row r="86" spans="1:9" x14ac:dyDescent="0.3">
      <c r="A86" s="3" t="s">
        <v>210</v>
      </c>
      <c r="B86" s="3" t="s">
        <v>234</v>
      </c>
      <c r="C86" s="3">
        <v>1978</v>
      </c>
      <c r="D86" s="3">
        <v>1994</v>
      </c>
      <c r="F86" s="3">
        <v>70</v>
      </c>
      <c r="H86" s="3" t="s">
        <v>160</v>
      </c>
      <c r="I86" s="3" t="s">
        <v>335</v>
      </c>
    </row>
    <row r="87" spans="1:9" x14ac:dyDescent="0.3">
      <c r="A87" s="3" t="s">
        <v>210</v>
      </c>
      <c r="B87" s="3" t="s">
        <v>234</v>
      </c>
      <c r="C87" s="3">
        <v>1978</v>
      </c>
      <c r="D87" s="3">
        <v>1994</v>
      </c>
      <c r="E87" s="3">
        <v>70</v>
      </c>
      <c r="F87" s="3">
        <v>400</v>
      </c>
      <c r="G87" s="3">
        <v>70</v>
      </c>
      <c r="H87" s="3">
        <v>58</v>
      </c>
      <c r="I87" s="3">
        <v>1.4</v>
      </c>
    </row>
    <row r="88" spans="1:9" x14ac:dyDescent="0.3">
      <c r="A88" s="3" t="s">
        <v>210</v>
      </c>
      <c r="B88" s="3" t="s">
        <v>234</v>
      </c>
      <c r="C88" s="3">
        <v>1978</v>
      </c>
      <c r="D88" s="3">
        <v>1994</v>
      </c>
      <c r="E88" s="3">
        <v>400</v>
      </c>
      <c r="G88" s="3">
        <v>70</v>
      </c>
      <c r="H88" s="3">
        <v>58</v>
      </c>
      <c r="I88" s="3">
        <v>0.8</v>
      </c>
    </row>
    <row r="89" spans="1:9" x14ac:dyDescent="0.3">
      <c r="A89" s="3" t="s">
        <v>210</v>
      </c>
      <c r="B89" s="3" t="s">
        <v>234</v>
      </c>
      <c r="C89" s="3">
        <v>1995</v>
      </c>
      <c r="D89" s="3">
        <v>2003</v>
      </c>
      <c r="F89" s="3">
        <v>70</v>
      </c>
      <c r="H89" s="3" t="s">
        <v>160</v>
      </c>
      <c r="I89" s="3" t="s">
        <v>336</v>
      </c>
    </row>
    <row r="90" spans="1:9" x14ac:dyDescent="0.3">
      <c r="A90" s="3" t="s">
        <v>210</v>
      </c>
      <c r="B90" s="3" t="s">
        <v>234</v>
      </c>
      <c r="C90" s="3">
        <v>1995</v>
      </c>
      <c r="D90" s="3">
        <v>2003</v>
      </c>
      <c r="E90" s="3">
        <v>70</v>
      </c>
      <c r="F90" s="3">
        <v>400</v>
      </c>
      <c r="G90" s="3">
        <v>70</v>
      </c>
      <c r="H90" s="3">
        <v>58</v>
      </c>
      <c r="I90" s="3">
        <v>1.1000000000000001</v>
      </c>
    </row>
    <row r="91" spans="1:9" x14ac:dyDescent="0.3">
      <c r="A91" s="3" t="s">
        <v>210</v>
      </c>
      <c r="B91" s="3" t="s">
        <v>234</v>
      </c>
      <c r="C91" s="3">
        <v>1995</v>
      </c>
      <c r="D91" s="3">
        <v>2003</v>
      </c>
      <c r="E91" s="3">
        <v>400</v>
      </c>
      <c r="G91" s="3">
        <v>70</v>
      </c>
      <c r="H91" s="3">
        <v>58</v>
      </c>
      <c r="I91" s="3">
        <v>0.5</v>
      </c>
    </row>
    <row r="92" spans="1:9" x14ac:dyDescent="0.3">
      <c r="A92" s="3" t="s">
        <v>210</v>
      </c>
      <c r="B92" s="3" t="s">
        <v>234</v>
      </c>
      <c r="C92" s="3">
        <v>2004</v>
      </c>
      <c r="D92" s="3">
        <v>2012</v>
      </c>
      <c r="F92" s="3">
        <v>70</v>
      </c>
      <c r="H92" s="3" t="s">
        <v>161</v>
      </c>
      <c r="I92" s="3" t="s">
        <v>336</v>
      </c>
    </row>
    <row r="93" spans="1:9" x14ac:dyDescent="0.3">
      <c r="A93" s="3" t="s">
        <v>210</v>
      </c>
      <c r="B93" s="3" t="s">
        <v>234</v>
      </c>
      <c r="C93" s="3">
        <v>2004</v>
      </c>
      <c r="D93" s="3">
        <v>2012</v>
      </c>
      <c r="E93" s="3">
        <v>70</v>
      </c>
      <c r="F93" s="3">
        <v>400</v>
      </c>
      <c r="G93" s="3">
        <v>70</v>
      </c>
      <c r="H93" s="3">
        <v>68</v>
      </c>
      <c r="I93" s="3">
        <v>1.1000000000000001</v>
      </c>
    </row>
    <row r="94" spans="1:9" x14ac:dyDescent="0.3">
      <c r="A94" s="3" t="s">
        <v>210</v>
      </c>
      <c r="B94" s="3" t="s">
        <v>234</v>
      </c>
      <c r="C94" s="3">
        <v>2004</v>
      </c>
      <c r="D94" s="3">
        <v>2012</v>
      </c>
      <c r="E94" s="3">
        <v>400</v>
      </c>
      <c r="G94" s="3">
        <v>70</v>
      </c>
      <c r="H94" s="3">
        <v>68</v>
      </c>
      <c r="I94" s="3">
        <v>0.5</v>
      </c>
    </row>
    <row r="95" spans="1:9" x14ac:dyDescent="0.3">
      <c r="A95" s="3" t="s">
        <v>210</v>
      </c>
      <c r="B95" s="3" t="s">
        <v>234</v>
      </c>
      <c r="C95" s="3">
        <v>2013</v>
      </c>
      <c r="D95" s="3">
        <v>2017</v>
      </c>
      <c r="F95" s="3">
        <v>70</v>
      </c>
      <c r="H95" s="3" t="s">
        <v>162</v>
      </c>
      <c r="I95" s="3" t="s">
        <v>336</v>
      </c>
    </row>
    <row r="96" spans="1:9" x14ac:dyDescent="0.3">
      <c r="A96" s="3" t="s">
        <v>210</v>
      </c>
      <c r="B96" s="3" t="s">
        <v>234</v>
      </c>
      <c r="C96" s="3">
        <v>2013</v>
      </c>
      <c r="D96" s="3">
        <v>2017</v>
      </c>
      <c r="E96" s="3">
        <v>70</v>
      </c>
      <c r="F96" s="3">
        <v>400</v>
      </c>
      <c r="G96" s="3">
        <v>70</v>
      </c>
      <c r="H96" s="3">
        <v>78</v>
      </c>
      <c r="I96" s="3">
        <v>1.1000000000000001</v>
      </c>
    </row>
    <row r="97" spans="1:9" x14ac:dyDescent="0.3">
      <c r="A97" s="3" t="s">
        <v>210</v>
      </c>
      <c r="B97" s="3" t="s">
        <v>234</v>
      </c>
      <c r="C97" s="3">
        <v>2013</v>
      </c>
      <c r="D97" s="3">
        <v>2017</v>
      </c>
      <c r="E97" s="3">
        <v>400</v>
      </c>
      <c r="G97" s="3">
        <v>70</v>
      </c>
      <c r="H97" s="3">
        <v>78</v>
      </c>
      <c r="I97" s="3">
        <v>0.5</v>
      </c>
    </row>
    <row r="98" spans="1:9" x14ac:dyDescent="0.3">
      <c r="A98" s="3" t="s">
        <v>210</v>
      </c>
      <c r="B98" s="3" t="s">
        <v>234</v>
      </c>
      <c r="C98" s="3">
        <v>2018</v>
      </c>
      <c r="D98" s="3">
        <v>2019</v>
      </c>
      <c r="F98" s="3">
        <v>70</v>
      </c>
      <c r="H98" s="3" t="s">
        <v>163</v>
      </c>
      <c r="I98" s="3" t="s">
        <v>336</v>
      </c>
    </row>
    <row r="99" spans="1:9" x14ac:dyDescent="0.3">
      <c r="A99" s="3" t="s">
        <v>210</v>
      </c>
      <c r="B99" s="3" t="s">
        <v>234</v>
      </c>
      <c r="C99" s="3">
        <v>2018</v>
      </c>
      <c r="D99" s="3">
        <v>2019</v>
      </c>
      <c r="E99" s="3">
        <v>70</v>
      </c>
      <c r="F99" s="3">
        <v>400</v>
      </c>
      <c r="G99" s="3">
        <v>70</v>
      </c>
      <c r="H99" s="3">
        <v>84</v>
      </c>
      <c r="I99" s="3">
        <v>1.1000000000000001</v>
      </c>
    </row>
    <row r="100" spans="1:9" x14ac:dyDescent="0.3">
      <c r="A100" s="3" t="s">
        <v>210</v>
      </c>
      <c r="B100" s="3" t="s">
        <v>234</v>
      </c>
      <c r="C100" s="3">
        <v>2018</v>
      </c>
      <c r="D100" s="3">
        <v>2019</v>
      </c>
      <c r="E100" s="3">
        <v>400</v>
      </c>
      <c r="G100" s="3">
        <v>70</v>
      </c>
      <c r="H100" s="3">
        <v>84</v>
      </c>
      <c r="I100" s="3">
        <v>0.5</v>
      </c>
    </row>
    <row r="101" spans="1:9" x14ac:dyDescent="0.3">
      <c r="A101" s="3" t="s">
        <v>210</v>
      </c>
      <c r="B101" s="3" t="s">
        <v>234</v>
      </c>
      <c r="C101" s="3">
        <v>2020</v>
      </c>
      <c r="F101" s="3">
        <v>20</v>
      </c>
      <c r="H101" s="3" t="s">
        <v>164</v>
      </c>
      <c r="I101" s="3" t="s">
        <v>336</v>
      </c>
    </row>
    <row r="102" spans="1:9" x14ac:dyDescent="0.3">
      <c r="A102" s="3" t="s">
        <v>210</v>
      </c>
      <c r="B102" s="3" t="s">
        <v>234</v>
      </c>
      <c r="C102" s="3">
        <v>2020</v>
      </c>
      <c r="E102" s="3">
        <v>20</v>
      </c>
      <c r="F102" s="3">
        <v>70</v>
      </c>
      <c r="H102" s="3" t="s">
        <v>165</v>
      </c>
      <c r="I102" s="3" t="s">
        <v>336</v>
      </c>
    </row>
    <row r="103" spans="1:9" x14ac:dyDescent="0.3">
      <c r="A103" s="3" t="s">
        <v>210</v>
      </c>
      <c r="B103" s="3" t="s">
        <v>234</v>
      </c>
      <c r="C103" s="3">
        <v>2020</v>
      </c>
      <c r="E103" s="3">
        <v>70</v>
      </c>
      <c r="F103" s="3">
        <v>400</v>
      </c>
      <c r="G103" s="3">
        <v>70</v>
      </c>
      <c r="H103" s="3">
        <v>94</v>
      </c>
      <c r="I103" s="3">
        <v>1.1000000000000001</v>
      </c>
    </row>
    <row r="104" spans="1:9" x14ac:dyDescent="0.3">
      <c r="A104" s="3" t="s">
        <v>210</v>
      </c>
      <c r="B104" s="3" t="s">
        <v>234</v>
      </c>
      <c r="C104" s="3">
        <v>2020</v>
      </c>
      <c r="E104" s="3">
        <v>400</v>
      </c>
      <c r="G104" s="3">
        <v>70</v>
      </c>
      <c r="H104" s="3">
        <v>94</v>
      </c>
      <c r="I104" s="3">
        <v>0.5</v>
      </c>
    </row>
    <row r="105" spans="1:9" x14ac:dyDescent="0.3">
      <c r="A105" s="3" t="s">
        <v>210</v>
      </c>
      <c r="B105" s="3" t="s">
        <v>238</v>
      </c>
      <c r="D105" s="3">
        <v>1977</v>
      </c>
      <c r="F105" s="3">
        <v>70</v>
      </c>
      <c r="H105" s="3" t="s">
        <v>160</v>
      </c>
      <c r="I105" s="3" t="s">
        <v>334</v>
      </c>
    </row>
    <row r="106" spans="1:9" x14ac:dyDescent="0.3">
      <c r="A106" s="3" t="s">
        <v>210</v>
      </c>
      <c r="B106" s="3" t="s">
        <v>238</v>
      </c>
      <c r="D106" s="3">
        <v>1977</v>
      </c>
      <c r="E106" s="3">
        <v>70</v>
      </c>
      <c r="F106" s="3">
        <v>400</v>
      </c>
      <c r="G106" s="3">
        <v>70</v>
      </c>
      <c r="H106" s="3">
        <v>58</v>
      </c>
      <c r="I106" s="3">
        <v>1.8</v>
      </c>
    </row>
    <row r="107" spans="1:9" x14ac:dyDescent="0.3">
      <c r="A107" s="3" t="s">
        <v>210</v>
      </c>
      <c r="B107" s="3" t="s">
        <v>238</v>
      </c>
      <c r="D107" s="3">
        <v>1977</v>
      </c>
      <c r="E107" s="3">
        <v>400</v>
      </c>
      <c r="G107" s="3">
        <v>70</v>
      </c>
      <c r="H107" s="3">
        <v>58</v>
      </c>
      <c r="I107" s="3">
        <v>1.1000000000000001</v>
      </c>
    </row>
    <row r="108" spans="1:9" x14ac:dyDescent="0.3">
      <c r="A108" s="3" t="s">
        <v>210</v>
      </c>
      <c r="B108" s="3" t="s">
        <v>238</v>
      </c>
      <c r="C108" s="3">
        <v>1978</v>
      </c>
      <c r="D108" s="3">
        <v>1994</v>
      </c>
      <c r="F108" s="3">
        <v>70</v>
      </c>
      <c r="H108" s="3" t="s">
        <v>160</v>
      </c>
      <c r="I108" s="3" t="s">
        <v>337</v>
      </c>
    </row>
    <row r="109" spans="1:9" x14ac:dyDescent="0.3">
      <c r="A109" s="3" t="s">
        <v>210</v>
      </c>
      <c r="B109" s="3" t="s">
        <v>238</v>
      </c>
      <c r="C109" s="3">
        <v>1978</v>
      </c>
      <c r="D109" s="3">
        <v>1994</v>
      </c>
      <c r="E109" s="3">
        <v>70</v>
      </c>
      <c r="F109" s="3">
        <v>400</v>
      </c>
      <c r="G109" s="3">
        <v>70</v>
      </c>
      <c r="H109" s="3">
        <v>58</v>
      </c>
      <c r="I109" s="3">
        <v>1.4</v>
      </c>
    </row>
    <row r="110" spans="1:9" x14ac:dyDescent="0.3">
      <c r="A110" s="3" t="s">
        <v>210</v>
      </c>
      <c r="B110" s="3" t="s">
        <v>238</v>
      </c>
      <c r="C110" s="3">
        <v>1978</v>
      </c>
      <c r="D110" s="3">
        <v>1994</v>
      </c>
      <c r="E110" s="3">
        <v>400</v>
      </c>
      <c r="G110" s="3">
        <v>70</v>
      </c>
      <c r="H110" s="3">
        <v>58</v>
      </c>
      <c r="I110" s="3">
        <v>0.8</v>
      </c>
    </row>
    <row r="111" spans="1:9" x14ac:dyDescent="0.3">
      <c r="A111" s="3" t="s">
        <v>210</v>
      </c>
      <c r="B111" s="3" t="s">
        <v>238</v>
      </c>
      <c r="C111" s="3">
        <v>1995</v>
      </c>
      <c r="D111" s="3">
        <v>2003</v>
      </c>
      <c r="F111" s="3">
        <v>70</v>
      </c>
      <c r="H111" s="3" t="s">
        <v>161</v>
      </c>
      <c r="I111" s="3" t="s">
        <v>336</v>
      </c>
    </row>
    <row r="112" spans="1:9" x14ac:dyDescent="0.3">
      <c r="A112" s="3" t="s">
        <v>210</v>
      </c>
      <c r="B112" s="3" t="s">
        <v>238</v>
      </c>
      <c r="C112" s="3">
        <v>1995</v>
      </c>
      <c r="D112" s="3">
        <v>2003</v>
      </c>
      <c r="E112" s="3">
        <v>70</v>
      </c>
      <c r="F112" s="3">
        <v>400</v>
      </c>
      <c r="G112" s="3">
        <v>70</v>
      </c>
      <c r="H112" s="3">
        <v>68</v>
      </c>
      <c r="I112" s="3">
        <v>1.1000000000000001</v>
      </c>
    </row>
    <row r="113" spans="1:9" x14ac:dyDescent="0.3">
      <c r="A113" s="3" t="s">
        <v>210</v>
      </c>
      <c r="B113" s="3" t="s">
        <v>238</v>
      </c>
      <c r="C113" s="3">
        <v>1995</v>
      </c>
      <c r="D113" s="3">
        <v>2003</v>
      </c>
      <c r="E113" s="3">
        <v>400</v>
      </c>
      <c r="G113" s="3">
        <v>70</v>
      </c>
      <c r="H113" s="3">
        <v>68</v>
      </c>
      <c r="I113" s="3">
        <v>0.5</v>
      </c>
    </row>
    <row r="114" spans="1:9" x14ac:dyDescent="0.3">
      <c r="A114" s="3" t="s">
        <v>210</v>
      </c>
      <c r="B114" s="3" t="s">
        <v>238</v>
      </c>
      <c r="C114" s="3">
        <v>2004</v>
      </c>
      <c r="D114" s="3">
        <v>2012</v>
      </c>
      <c r="F114" s="3">
        <v>70</v>
      </c>
      <c r="H114" s="3" t="s">
        <v>162</v>
      </c>
      <c r="I114" s="3" t="s">
        <v>336</v>
      </c>
    </row>
    <row r="115" spans="1:9" x14ac:dyDescent="0.3">
      <c r="A115" s="3" t="s">
        <v>210</v>
      </c>
      <c r="B115" s="3" t="s">
        <v>238</v>
      </c>
      <c r="C115" s="3">
        <v>2004</v>
      </c>
      <c r="D115" s="3">
        <v>2012</v>
      </c>
      <c r="E115" s="3">
        <v>70</v>
      </c>
      <c r="F115" s="3">
        <v>400</v>
      </c>
      <c r="G115" s="3">
        <v>70</v>
      </c>
      <c r="H115" s="3">
        <v>78</v>
      </c>
      <c r="I115" s="3">
        <v>1.1000000000000001</v>
      </c>
    </row>
    <row r="116" spans="1:9" x14ac:dyDescent="0.3">
      <c r="A116" s="3" t="s">
        <v>210</v>
      </c>
      <c r="B116" s="3" t="s">
        <v>238</v>
      </c>
      <c r="C116" s="3">
        <v>2004</v>
      </c>
      <c r="D116" s="3">
        <v>2012</v>
      </c>
      <c r="E116" s="3">
        <v>400</v>
      </c>
      <c r="G116" s="3">
        <v>70</v>
      </c>
      <c r="H116" s="3">
        <v>78</v>
      </c>
      <c r="I116" s="3">
        <v>0.5</v>
      </c>
    </row>
    <row r="117" spans="1:9" x14ac:dyDescent="0.3">
      <c r="A117" s="3" t="s">
        <v>210</v>
      </c>
      <c r="B117" s="3" t="s">
        <v>238</v>
      </c>
      <c r="C117" s="3">
        <v>2013</v>
      </c>
      <c r="D117" s="3">
        <v>2019</v>
      </c>
      <c r="F117" s="3">
        <v>70</v>
      </c>
      <c r="H117" s="3" t="s">
        <v>163</v>
      </c>
      <c r="I117" s="3" t="s">
        <v>336</v>
      </c>
    </row>
    <row r="118" spans="1:9" x14ac:dyDescent="0.3">
      <c r="A118" s="3" t="s">
        <v>210</v>
      </c>
      <c r="B118" s="3" t="s">
        <v>238</v>
      </c>
      <c r="C118" s="3">
        <v>2013</v>
      </c>
      <c r="D118" s="3">
        <v>2019</v>
      </c>
      <c r="E118" s="3">
        <v>70</v>
      </c>
      <c r="F118" s="3">
        <v>400</v>
      </c>
      <c r="G118" s="3">
        <v>70</v>
      </c>
      <c r="H118" s="3">
        <v>84</v>
      </c>
      <c r="I118" s="3">
        <v>1.1000000000000001</v>
      </c>
    </row>
    <row r="119" spans="1:9" x14ac:dyDescent="0.3">
      <c r="A119" s="3" t="s">
        <v>210</v>
      </c>
      <c r="B119" s="3" t="s">
        <v>238</v>
      </c>
      <c r="C119" s="3">
        <v>2013</v>
      </c>
      <c r="D119" s="3">
        <v>2019</v>
      </c>
      <c r="E119" s="3">
        <v>400</v>
      </c>
      <c r="G119" s="3">
        <v>70</v>
      </c>
      <c r="H119" s="3">
        <v>84</v>
      </c>
      <c r="I119" s="3">
        <v>0.5</v>
      </c>
    </row>
    <row r="120" spans="1:9" x14ac:dyDescent="0.3">
      <c r="A120" s="3" t="s">
        <v>210</v>
      </c>
      <c r="B120" s="3" t="s">
        <v>238</v>
      </c>
      <c r="C120" s="3">
        <v>2020</v>
      </c>
      <c r="F120" s="3">
        <v>20</v>
      </c>
      <c r="H120" s="3" t="s">
        <v>166</v>
      </c>
      <c r="I120" s="3" t="s">
        <v>336</v>
      </c>
    </row>
    <row r="121" spans="1:9" x14ac:dyDescent="0.3">
      <c r="A121" s="3" t="s">
        <v>210</v>
      </c>
      <c r="B121" s="3" t="s">
        <v>238</v>
      </c>
      <c r="C121" s="3">
        <v>2020</v>
      </c>
      <c r="E121" s="3">
        <v>20</v>
      </c>
      <c r="F121" s="3">
        <v>70</v>
      </c>
      <c r="H121" s="3" t="s">
        <v>167</v>
      </c>
      <c r="I121" s="3" t="s">
        <v>336</v>
      </c>
    </row>
    <row r="122" spans="1:9" x14ac:dyDescent="0.3">
      <c r="A122" s="3" t="s">
        <v>210</v>
      </c>
      <c r="B122" s="3" t="s">
        <v>238</v>
      </c>
      <c r="C122" s="3">
        <v>2020</v>
      </c>
      <c r="E122" s="3">
        <v>70</v>
      </c>
      <c r="F122" s="3">
        <v>400</v>
      </c>
      <c r="G122" s="3">
        <v>70</v>
      </c>
      <c r="H122" s="3">
        <v>96</v>
      </c>
      <c r="I122" s="3">
        <v>1.1000000000000001</v>
      </c>
    </row>
    <row r="123" spans="1:9" x14ac:dyDescent="0.3">
      <c r="A123" s="3" t="s">
        <v>210</v>
      </c>
      <c r="B123" s="3" t="s">
        <v>238</v>
      </c>
      <c r="C123" s="3">
        <v>2020</v>
      </c>
      <c r="E123" s="3">
        <v>400</v>
      </c>
      <c r="G123" s="3">
        <v>70</v>
      </c>
      <c r="H123" s="3">
        <v>96</v>
      </c>
      <c r="I123" s="3">
        <v>0.5</v>
      </c>
    </row>
    <row r="124" spans="1:9" x14ac:dyDescent="0.3">
      <c r="A124" s="3" t="s">
        <v>210</v>
      </c>
      <c r="B124" s="3" t="s">
        <v>236</v>
      </c>
      <c r="D124" s="3">
        <v>1977</v>
      </c>
      <c r="F124" s="3">
        <v>70</v>
      </c>
      <c r="H124" s="3" t="s">
        <v>160</v>
      </c>
      <c r="I124" s="3" t="s">
        <v>334</v>
      </c>
    </row>
    <row r="125" spans="1:9" x14ac:dyDescent="0.3">
      <c r="A125" s="3" t="s">
        <v>210</v>
      </c>
      <c r="B125" s="3" t="s">
        <v>236</v>
      </c>
      <c r="D125" s="3">
        <v>1977</v>
      </c>
      <c r="E125" s="3">
        <v>70</v>
      </c>
      <c r="F125" s="3">
        <v>400</v>
      </c>
      <c r="G125" s="3">
        <v>70</v>
      </c>
      <c r="H125" s="3">
        <v>58</v>
      </c>
      <c r="I125" s="3">
        <v>1.8</v>
      </c>
    </row>
    <row r="126" spans="1:9" x14ac:dyDescent="0.3">
      <c r="A126" s="3" t="s">
        <v>210</v>
      </c>
      <c r="B126" s="3" t="s">
        <v>236</v>
      </c>
      <c r="D126" s="3">
        <v>1977</v>
      </c>
      <c r="E126" s="3">
        <v>400</v>
      </c>
      <c r="G126" s="3">
        <v>70</v>
      </c>
      <c r="H126" s="3">
        <v>58</v>
      </c>
      <c r="I126" s="3">
        <v>1.1000000000000001</v>
      </c>
    </row>
    <row r="127" spans="1:9" x14ac:dyDescent="0.3">
      <c r="A127" s="3" t="s">
        <v>210</v>
      </c>
      <c r="B127" s="3" t="s">
        <v>236</v>
      </c>
      <c r="C127" s="3">
        <v>1978</v>
      </c>
      <c r="D127" s="3">
        <v>1994</v>
      </c>
      <c r="F127" s="3">
        <v>70</v>
      </c>
      <c r="H127" s="3" t="s">
        <v>160</v>
      </c>
      <c r="I127" s="3" t="s">
        <v>335</v>
      </c>
    </row>
    <row r="128" spans="1:9" x14ac:dyDescent="0.3">
      <c r="A128" s="3" t="s">
        <v>210</v>
      </c>
      <c r="B128" s="3" t="s">
        <v>236</v>
      </c>
      <c r="C128" s="3">
        <v>1978</v>
      </c>
      <c r="D128" s="3">
        <v>1994</v>
      </c>
      <c r="E128" s="3">
        <v>70</v>
      </c>
      <c r="F128" s="3">
        <v>400</v>
      </c>
      <c r="G128" s="3">
        <v>70</v>
      </c>
      <c r="H128" s="3">
        <v>58</v>
      </c>
      <c r="I128" s="3">
        <v>1.4</v>
      </c>
    </row>
    <row r="129" spans="1:9" x14ac:dyDescent="0.3">
      <c r="A129" s="3" t="s">
        <v>210</v>
      </c>
      <c r="B129" s="3" t="s">
        <v>236</v>
      </c>
      <c r="C129" s="3">
        <v>1978</v>
      </c>
      <c r="D129" s="3">
        <v>1994</v>
      </c>
      <c r="E129" s="3">
        <v>400</v>
      </c>
      <c r="G129" s="3">
        <v>70</v>
      </c>
      <c r="H129" s="3">
        <v>58</v>
      </c>
      <c r="I129" s="3">
        <v>0.8</v>
      </c>
    </row>
    <row r="130" spans="1:9" x14ac:dyDescent="0.3">
      <c r="A130" s="3" t="s">
        <v>210</v>
      </c>
      <c r="B130" s="3" t="s">
        <v>236</v>
      </c>
      <c r="C130" s="3">
        <v>1995</v>
      </c>
      <c r="D130" s="3">
        <v>2003</v>
      </c>
      <c r="F130" s="3">
        <v>70</v>
      </c>
      <c r="H130" s="3" t="s">
        <v>160</v>
      </c>
      <c r="I130" s="3" t="s">
        <v>336</v>
      </c>
    </row>
    <row r="131" spans="1:9" x14ac:dyDescent="0.3">
      <c r="A131" s="3" t="s">
        <v>210</v>
      </c>
      <c r="B131" s="3" t="s">
        <v>236</v>
      </c>
      <c r="C131" s="3">
        <v>1995</v>
      </c>
      <c r="D131" s="3">
        <v>2003</v>
      </c>
      <c r="E131" s="3">
        <v>70</v>
      </c>
      <c r="F131" s="3">
        <v>400</v>
      </c>
      <c r="G131" s="3">
        <v>70</v>
      </c>
      <c r="H131" s="3">
        <v>58</v>
      </c>
      <c r="I131" s="3">
        <v>1.1000000000000001</v>
      </c>
    </row>
    <row r="132" spans="1:9" x14ac:dyDescent="0.3">
      <c r="A132" s="3" t="s">
        <v>210</v>
      </c>
      <c r="B132" s="3" t="s">
        <v>236</v>
      </c>
      <c r="C132" s="3">
        <v>1995</v>
      </c>
      <c r="D132" s="3">
        <v>2003</v>
      </c>
      <c r="E132" s="3">
        <v>400</v>
      </c>
      <c r="G132" s="3">
        <v>70</v>
      </c>
      <c r="H132" s="3">
        <v>58</v>
      </c>
      <c r="I132" s="3">
        <v>0.5</v>
      </c>
    </row>
    <row r="133" spans="1:9" x14ac:dyDescent="0.3">
      <c r="A133" s="3" t="s">
        <v>210</v>
      </c>
      <c r="B133" s="3" t="s">
        <v>236</v>
      </c>
      <c r="C133" s="3">
        <v>2004</v>
      </c>
      <c r="D133" s="3">
        <v>2012</v>
      </c>
      <c r="F133" s="3">
        <v>70</v>
      </c>
      <c r="H133" s="3" t="s">
        <v>161</v>
      </c>
      <c r="I133" s="3" t="s">
        <v>336</v>
      </c>
    </row>
    <row r="134" spans="1:9" x14ac:dyDescent="0.3">
      <c r="A134" s="3" t="s">
        <v>210</v>
      </c>
      <c r="B134" s="3" t="s">
        <v>236</v>
      </c>
      <c r="C134" s="3">
        <v>2004</v>
      </c>
      <c r="D134" s="3">
        <v>2012</v>
      </c>
      <c r="E134" s="3">
        <v>70</v>
      </c>
      <c r="F134" s="3">
        <v>400</v>
      </c>
      <c r="G134" s="3">
        <v>70</v>
      </c>
      <c r="H134" s="3">
        <v>68</v>
      </c>
      <c r="I134" s="3">
        <v>1.1000000000000001</v>
      </c>
    </row>
    <row r="135" spans="1:9" x14ac:dyDescent="0.3">
      <c r="A135" s="3" t="s">
        <v>210</v>
      </c>
      <c r="B135" s="3" t="s">
        <v>236</v>
      </c>
      <c r="C135" s="3">
        <v>2004</v>
      </c>
      <c r="D135" s="3">
        <v>2012</v>
      </c>
      <c r="E135" s="3">
        <v>400</v>
      </c>
      <c r="G135" s="3">
        <v>70</v>
      </c>
      <c r="H135" s="3">
        <v>68</v>
      </c>
      <c r="I135" s="3">
        <v>0.5</v>
      </c>
    </row>
    <row r="136" spans="1:9" x14ac:dyDescent="0.3">
      <c r="A136" s="3" t="s">
        <v>210</v>
      </c>
      <c r="B136" s="3" t="s">
        <v>236</v>
      </c>
      <c r="C136" s="3">
        <v>2013</v>
      </c>
      <c r="D136" s="3">
        <v>2017</v>
      </c>
      <c r="F136" s="3">
        <v>70</v>
      </c>
      <c r="H136" s="3" t="s">
        <v>162</v>
      </c>
      <c r="I136" s="3" t="s">
        <v>336</v>
      </c>
    </row>
    <row r="137" spans="1:9" x14ac:dyDescent="0.3">
      <c r="A137" s="3" t="s">
        <v>210</v>
      </c>
      <c r="B137" s="3" t="s">
        <v>236</v>
      </c>
      <c r="C137" s="3">
        <v>2013</v>
      </c>
      <c r="D137" s="3">
        <v>2017</v>
      </c>
      <c r="E137" s="3">
        <v>70</v>
      </c>
      <c r="F137" s="3">
        <v>400</v>
      </c>
      <c r="G137" s="3">
        <v>70</v>
      </c>
      <c r="H137" s="3">
        <v>78</v>
      </c>
      <c r="I137" s="3">
        <v>1.1000000000000001</v>
      </c>
    </row>
    <row r="138" spans="1:9" x14ac:dyDescent="0.3">
      <c r="A138" s="3" t="s">
        <v>210</v>
      </c>
      <c r="B138" s="3" t="s">
        <v>236</v>
      </c>
      <c r="C138" s="3">
        <v>2013</v>
      </c>
      <c r="D138" s="3">
        <v>2017</v>
      </c>
      <c r="E138" s="3">
        <v>400</v>
      </c>
      <c r="G138" s="3">
        <v>70</v>
      </c>
      <c r="H138" s="3">
        <v>78</v>
      </c>
      <c r="I138" s="3">
        <v>0.5</v>
      </c>
    </row>
    <row r="139" spans="1:9" x14ac:dyDescent="0.3">
      <c r="A139" s="3" t="s">
        <v>210</v>
      </c>
      <c r="B139" s="3" t="s">
        <v>236</v>
      </c>
      <c r="C139" s="3">
        <v>2018</v>
      </c>
      <c r="D139" s="3">
        <v>2019</v>
      </c>
      <c r="F139" s="3">
        <v>70</v>
      </c>
      <c r="H139" s="3" t="s">
        <v>163</v>
      </c>
      <c r="I139" s="3" t="s">
        <v>336</v>
      </c>
    </row>
    <row r="140" spans="1:9" x14ac:dyDescent="0.3">
      <c r="A140" s="3" t="s">
        <v>210</v>
      </c>
      <c r="B140" s="3" t="s">
        <v>236</v>
      </c>
      <c r="C140" s="3">
        <v>2018</v>
      </c>
      <c r="D140" s="3">
        <v>2019</v>
      </c>
      <c r="E140" s="3">
        <v>70</v>
      </c>
      <c r="F140" s="3">
        <v>400</v>
      </c>
      <c r="G140" s="3">
        <v>70</v>
      </c>
      <c r="H140" s="3">
        <v>84</v>
      </c>
      <c r="I140" s="3">
        <v>1.1000000000000001</v>
      </c>
    </row>
    <row r="141" spans="1:9" x14ac:dyDescent="0.3">
      <c r="A141" s="3" t="s">
        <v>210</v>
      </c>
      <c r="B141" s="3" t="s">
        <v>236</v>
      </c>
      <c r="C141" s="3">
        <v>2018</v>
      </c>
      <c r="D141" s="3">
        <v>2019</v>
      </c>
      <c r="E141" s="3">
        <v>400</v>
      </c>
      <c r="G141" s="3">
        <v>70</v>
      </c>
      <c r="H141" s="3">
        <v>84</v>
      </c>
      <c r="I141" s="3">
        <v>0.5</v>
      </c>
    </row>
    <row r="142" spans="1:9" x14ac:dyDescent="0.3">
      <c r="A142" s="3" t="s">
        <v>210</v>
      </c>
      <c r="B142" s="3" t="s">
        <v>236</v>
      </c>
      <c r="C142" s="3">
        <v>2020</v>
      </c>
      <c r="F142" s="3">
        <v>20</v>
      </c>
      <c r="H142" s="3" t="s">
        <v>164</v>
      </c>
      <c r="I142" s="3" t="s">
        <v>336</v>
      </c>
    </row>
    <row r="143" spans="1:9" x14ac:dyDescent="0.3">
      <c r="A143" s="3" t="s">
        <v>210</v>
      </c>
      <c r="B143" s="3" t="s">
        <v>236</v>
      </c>
      <c r="C143" s="3">
        <v>2020</v>
      </c>
      <c r="E143" s="3">
        <v>20</v>
      </c>
      <c r="F143" s="3">
        <v>70</v>
      </c>
      <c r="H143" s="3" t="s">
        <v>165</v>
      </c>
      <c r="I143" s="3" t="s">
        <v>336</v>
      </c>
    </row>
    <row r="144" spans="1:9" x14ac:dyDescent="0.3">
      <c r="A144" s="3" t="s">
        <v>210</v>
      </c>
      <c r="B144" s="3" t="s">
        <v>236</v>
      </c>
      <c r="C144" s="3">
        <v>2020</v>
      </c>
      <c r="E144" s="3">
        <v>70</v>
      </c>
      <c r="F144" s="3">
        <v>400</v>
      </c>
      <c r="G144" s="3">
        <v>70</v>
      </c>
      <c r="H144" s="3">
        <v>94</v>
      </c>
      <c r="I144" s="3">
        <v>1.1000000000000001</v>
      </c>
    </row>
    <row r="145" spans="1:10" x14ac:dyDescent="0.3">
      <c r="A145" s="3" t="s">
        <v>210</v>
      </c>
      <c r="B145" s="3" t="s">
        <v>236</v>
      </c>
      <c r="C145" s="3">
        <v>2020</v>
      </c>
      <c r="E145" s="3">
        <v>400</v>
      </c>
      <c r="G145" s="3">
        <v>70</v>
      </c>
      <c r="H145" s="3">
        <v>94</v>
      </c>
      <c r="I145" s="3">
        <v>0.5</v>
      </c>
    </row>
    <row r="146" spans="1:10" x14ac:dyDescent="0.3">
      <c r="A146" s="3" t="s">
        <v>210</v>
      </c>
      <c r="B146" s="3" t="s">
        <v>233</v>
      </c>
      <c r="D146" s="3">
        <v>2015</v>
      </c>
      <c r="H146" s="3" t="s">
        <v>152</v>
      </c>
      <c r="I146" s="3" t="s">
        <v>331</v>
      </c>
    </row>
    <row r="147" spans="1:10" x14ac:dyDescent="0.3">
      <c r="A147" s="3" t="s">
        <v>210</v>
      </c>
      <c r="B147" s="3" t="s">
        <v>233</v>
      </c>
      <c r="C147" s="3">
        <v>2016</v>
      </c>
      <c r="F147" s="3">
        <v>70</v>
      </c>
      <c r="H147" s="3" t="s">
        <v>159</v>
      </c>
      <c r="I147" s="3" t="s">
        <v>332</v>
      </c>
    </row>
    <row r="148" spans="1:10" x14ac:dyDescent="0.3">
      <c r="A148" s="3" t="s">
        <v>210</v>
      </c>
      <c r="B148" s="3" t="s">
        <v>233</v>
      </c>
      <c r="C148" s="3">
        <v>2016</v>
      </c>
      <c r="E148" s="3">
        <v>70</v>
      </c>
      <c r="F148" s="3">
        <v>400</v>
      </c>
      <c r="H148" s="3" t="s">
        <v>153</v>
      </c>
      <c r="I148" s="3" t="s">
        <v>340</v>
      </c>
    </row>
    <row r="149" spans="1:10" x14ac:dyDescent="0.3">
      <c r="A149" s="3" t="s">
        <v>210</v>
      </c>
      <c r="B149" s="3" t="s">
        <v>233</v>
      </c>
      <c r="C149" s="3">
        <v>2016</v>
      </c>
      <c r="E149" s="3">
        <v>400</v>
      </c>
      <c r="G149" s="3">
        <v>400</v>
      </c>
      <c r="H149" s="3">
        <v>96.6</v>
      </c>
      <c r="I149" s="3" t="s">
        <v>333</v>
      </c>
    </row>
    <row r="150" spans="1:10" x14ac:dyDescent="0.3">
      <c r="A150" s="3" t="s">
        <v>210</v>
      </c>
      <c r="B150" s="3" t="s">
        <v>232</v>
      </c>
      <c r="D150" s="3">
        <v>1985</v>
      </c>
      <c r="H150" s="3" t="s">
        <v>152</v>
      </c>
      <c r="I150" s="3" t="s">
        <v>331</v>
      </c>
      <c r="J150" s="3">
        <v>150</v>
      </c>
    </row>
    <row r="151" spans="1:10" x14ac:dyDescent="0.3">
      <c r="A151" s="3" t="s">
        <v>210</v>
      </c>
      <c r="B151" s="3" t="s">
        <v>232</v>
      </c>
      <c r="C151" s="3">
        <v>1986</v>
      </c>
      <c r="D151" s="3">
        <v>2000</v>
      </c>
      <c r="H151" s="3" t="s">
        <v>152</v>
      </c>
      <c r="I151" s="3" t="s">
        <v>331</v>
      </c>
      <c r="J151" s="3">
        <v>120</v>
      </c>
    </row>
    <row r="152" spans="1:10" x14ac:dyDescent="0.3">
      <c r="A152" s="3" t="s">
        <v>210</v>
      </c>
      <c r="B152" s="3" t="s">
        <v>232</v>
      </c>
      <c r="C152" s="3">
        <v>2001</v>
      </c>
      <c r="D152" s="3">
        <v>2015</v>
      </c>
      <c r="H152" s="3" t="s">
        <v>152</v>
      </c>
      <c r="I152" s="3" t="s">
        <v>331</v>
      </c>
    </row>
    <row r="153" spans="1:10" x14ac:dyDescent="0.3">
      <c r="A153" s="3" t="s">
        <v>210</v>
      </c>
      <c r="B153" s="3" t="s">
        <v>232</v>
      </c>
      <c r="C153" s="3">
        <v>2016</v>
      </c>
      <c r="F153" s="3">
        <v>70</v>
      </c>
      <c r="H153" s="3" t="s">
        <v>159</v>
      </c>
      <c r="I153" s="3" t="s">
        <v>332</v>
      </c>
    </row>
    <row r="154" spans="1:10" x14ac:dyDescent="0.3">
      <c r="A154" s="3" t="s">
        <v>210</v>
      </c>
      <c r="B154" s="3" t="s">
        <v>232</v>
      </c>
      <c r="C154" s="3">
        <v>2016</v>
      </c>
      <c r="E154" s="3">
        <v>70</v>
      </c>
      <c r="F154" s="3">
        <v>400</v>
      </c>
      <c r="H154" s="3" t="s">
        <v>153</v>
      </c>
      <c r="I154" s="3" t="s">
        <v>333</v>
      </c>
    </row>
    <row r="155" spans="1:10" x14ac:dyDescent="0.3">
      <c r="A155" s="3" t="s">
        <v>210</v>
      </c>
      <c r="B155" s="3" t="s">
        <v>232</v>
      </c>
      <c r="C155" s="3">
        <v>2016</v>
      </c>
      <c r="E155" s="3">
        <v>400</v>
      </c>
      <c r="G155" s="3">
        <v>400</v>
      </c>
      <c r="H155" s="3">
        <v>96.6</v>
      </c>
      <c r="I155" s="3" t="s">
        <v>333</v>
      </c>
    </row>
    <row r="156" spans="1:10" x14ac:dyDescent="0.3">
      <c r="A156" s="3" t="s">
        <v>210</v>
      </c>
      <c r="B156" s="3" t="s">
        <v>195</v>
      </c>
      <c r="D156" s="3">
        <v>1985</v>
      </c>
      <c r="H156" s="3" t="s">
        <v>152</v>
      </c>
      <c r="I156" s="3" t="s">
        <v>331</v>
      </c>
      <c r="J156" s="3">
        <v>150</v>
      </c>
    </row>
    <row r="157" spans="1:10" x14ac:dyDescent="0.3">
      <c r="A157" s="3" t="s">
        <v>210</v>
      </c>
      <c r="B157" s="3" t="s">
        <v>195</v>
      </c>
      <c r="C157" s="3">
        <v>1986</v>
      </c>
      <c r="D157" s="3">
        <v>2000</v>
      </c>
      <c r="H157" s="3" t="s">
        <v>152</v>
      </c>
      <c r="I157" s="3" t="s">
        <v>331</v>
      </c>
      <c r="J157" s="3">
        <v>120</v>
      </c>
    </row>
    <row r="158" spans="1:10" x14ac:dyDescent="0.3">
      <c r="A158" s="3" t="s">
        <v>210</v>
      </c>
      <c r="B158" s="3" t="s">
        <v>195</v>
      </c>
      <c r="C158" s="3">
        <v>2001</v>
      </c>
      <c r="D158" s="3">
        <v>2015</v>
      </c>
      <c r="H158" s="3" t="s">
        <v>152</v>
      </c>
      <c r="I158" s="3" t="s">
        <v>331</v>
      </c>
    </row>
    <row r="159" spans="1:10" x14ac:dyDescent="0.3">
      <c r="A159" s="3" t="s">
        <v>210</v>
      </c>
      <c r="B159" s="3" t="s">
        <v>195</v>
      </c>
      <c r="C159" s="3">
        <v>2016</v>
      </c>
      <c r="F159" s="3">
        <v>70</v>
      </c>
      <c r="H159" s="3" t="s">
        <v>159</v>
      </c>
      <c r="I159" s="3" t="s">
        <v>332</v>
      </c>
    </row>
    <row r="160" spans="1:10" x14ac:dyDescent="0.3">
      <c r="A160" s="3" t="s">
        <v>210</v>
      </c>
      <c r="B160" s="3" t="s">
        <v>195</v>
      </c>
      <c r="C160" s="3">
        <v>2016</v>
      </c>
      <c r="E160" s="3">
        <v>70</v>
      </c>
      <c r="F160" s="3">
        <v>400</v>
      </c>
      <c r="H160" s="3" t="s">
        <v>153</v>
      </c>
      <c r="I160" s="3" t="s">
        <v>333</v>
      </c>
    </row>
    <row r="161" spans="1:9" x14ac:dyDescent="0.3">
      <c r="A161" s="3" t="s">
        <v>210</v>
      </c>
      <c r="B161" s="3" t="s">
        <v>195</v>
      </c>
      <c r="C161" s="3">
        <v>2016</v>
      </c>
      <c r="E161" s="3">
        <v>400</v>
      </c>
      <c r="G161" s="3">
        <v>400</v>
      </c>
      <c r="H161" s="3">
        <v>96.6</v>
      </c>
      <c r="I161" s="3" t="s">
        <v>333</v>
      </c>
    </row>
    <row r="162" spans="1:9" x14ac:dyDescent="0.3">
      <c r="A162" s="3" t="s">
        <v>208</v>
      </c>
      <c r="B162" s="3" t="s">
        <v>234</v>
      </c>
      <c r="D162" s="3">
        <v>1977</v>
      </c>
      <c r="F162" s="3">
        <v>70</v>
      </c>
      <c r="H162" s="3" t="s">
        <v>160</v>
      </c>
      <c r="I162" s="3" t="s">
        <v>290</v>
      </c>
    </row>
    <row r="163" spans="1:9" x14ac:dyDescent="0.3">
      <c r="A163" s="3" t="s">
        <v>208</v>
      </c>
      <c r="B163" s="3" t="s">
        <v>234</v>
      </c>
      <c r="D163" s="3">
        <v>1977</v>
      </c>
      <c r="E163" s="3">
        <v>70</v>
      </c>
      <c r="F163" s="3">
        <v>400</v>
      </c>
      <c r="G163" s="3">
        <v>70</v>
      </c>
      <c r="H163" s="3">
        <v>58</v>
      </c>
      <c r="I163" s="3">
        <v>1.8</v>
      </c>
    </row>
    <row r="164" spans="1:9" x14ac:dyDescent="0.3">
      <c r="A164" s="3" t="s">
        <v>208</v>
      </c>
      <c r="B164" s="3" t="s">
        <v>234</v>
      </c>
      <c r="D164" s="3">
        <v>1977</v>
      </c>
      <c r="E164" s="3">
        <v>400</v>
      </c>
      <c r="G164" s="3">
        <v>70</v>
      </c>
      <c r="H164" s="3">
        <v>58</v>
      </c>
      <c r="I164" s="3">
        <v>1.1000000000000001</v>
      </c>
    </row>
    <row r="165" spans="1:9" x14ac:dyDescent="0.3">
      <c r="A165" s="3" t="s">
        <v>208</v>
      </c>
      <c r="B165" s="3" t="s">
        <v>234</v>
      </c>
      <c r="C165" s="3">
        <v>1978</v>
      </c>
      <c r="D165" s="3">
        <v>1994</v>
      </c>
      <c r="F165" s="3">
        <v>70</v>
      </c>
      <c r="H165" s="3" t="s">
        <v>160</v>
      </c>
      <c r="I165" s="3" t="s">
        <v>291</v>
      </c>
    </row>
    <row r="166" spans="1:9" x14ac:dyDescent="0.3">
      <c r="A166" s="3" t="s">
        <v>208</v>
      </c>
      <c r="B166" s="3" t="s">
        <v>234</v>
      </c>
      <c r="C166" s="3">
        <v>1978</v>
      </c>
      <c r="D166" s="3">
        <v>1994</v>
      </c>
      <c r="E166" s="3">
        <v>70</v>
      </c>
      <c r="F166" s="3">
        <v>400</v>
      </c>
      <c r="G166" s="3">
        <v>70</v>
      </c>
      <c r="H166" s="3">
        <v>58</v>
      </c>
      <c r="I166" s="3">
        <v>1.4</v>
      </c>
    </row>
    <row r="167" spans="1:9" x14ac:dyDescent="0.3">
      <c r="A167" s="3" t="s">
        <v>208</v>
      </c>
      <c r="B167" s="3" t="s">
        <v>234</v>
      </c>
      <c r="C167" s="3">
        <v>1978</v>
      </c>
      <c r="D167" s="3">
        <v>1994</v>
      </c>
      <c r="E167" s="3">
        <v>400</v>
      </c>
      <c r="G167" s="3">
        <v>70</v>
      </c>
      <c r="H167" s="3">
        <v>58</v>
      </c>
      <c r="I167" s="3">
        <v>0.8</v>
      </c>
    </row>
    <row r="168" spans="1:9" x14ac:dyDescent="0.3">
      <c r="A168" s="3" t="s">
        <v>208</v>
      </c>
      <c r="B168" s="3" t="s">
        <v>234</v>
      </c>
      <c r="C168" s="3">
        <v>1995</v>
      </c>
      <c r="D168" s="3">
        <v>2003</v>
      </c>
      <c r="F168" s="3">
        <v>70</v>
      </c>
      <c r="H168" s="3" t="s">
        <v>160</v>
      </c>
      <c r="I168" s="3" t="s">
        <v>292</v>
      </c>
    </row>
    <row r="169" spans="1:9" x14ac:dyDescent="0.3">
      <c r="A169" s="3" t="s">
        <v>208</v>
      </c>
      <c r="B169" s="3" t="s">
        <v>234</v>
      </c>
      <c r="C169" s="3">
        <v>1995</v>
      </c>
      <c r="D169" s="3">
        <v>2003</v>
      </c>
      <c r="E169" s="3">
        <v>70</v>
      </c>
      <c r="F169" s="3">
        <v>400</v>
      </c>
      <c r="G169" s="3">
        <v>70</v>
      </c>
      <c r="H169" s="3">
        <v>58</v>
      </c>
      <c r="I169" s="3">
        <v>1.1000000000000001</v>
      </c>
    </row>
    <row r="170" spans="1:9" x14ac:dyDescent="0.3">
      <c r="A170" s="3" t="s">
        <v>208</v>
      </c>
      <c r="B170" s="3" t="s">
        <v>234</v>
      </c>
      <c r="C170" s="3">
        <v>1995</v>
      </c>
      <c r="D170" s="3">
        <v>2003</v>
      </c>
      <c r="E170" s="3">
        <v>400</v>
      </c>
      <c r="G170" s="3">
        <v>70</v>
      </c>
      <c r="H170" s="3">
        <v>58</v>
      </c>
      <c r="I170" s="3">
        <v>0.5</v>
      </c>
    </row>
    <row r="171" spans="1:9" x14ac:dyDescent="0.3">
      <c r="A171" s="3" t="s">
        <v>208</v>
      </c>
      <c r="B171" s="3" t="s">
        <v>234</v>
      </c>
      <c r="C171" s="3">
        <v>2004</v>
      </c>
      <c r="D171" s="3">
        <v>2012</v>
      </c>
      <c r="F171" s="3">
        <v>70</v>
      </c>
      <c r="H171" s="3" t="s">
        <v>161</v>
      </c>
      <c r="I171" s="3" t="s">
        <v>292</v>
      </c>
    </row>
    <row r="172" spans="1:9" x14ac:dyDescent="0.3">
      <c r="A172" s="3" t="s">
        <v>208</v>
      </c>
      <c r="B172" s="3" t="s">
        <v>234</v>
      </c>
      <c r="C172" s="3">
        <v>2004</v>
      </c>
      <c r="D172" s="3">
        <v>2012</v>
      </c>
      <c r="E172" s="3">
        <v>70</v>
      </c>
      <c r="F172" s="3">
        <v>400</v>
      </c>
      <c r="G172" s="3">
        <v>70</v>
      </c>
      <c r="H172" s="3">
        <v>68</v>
      </c>
      <c r="I172" s="3">
        <v>1.1000000000000001</v>
      </c>
    </row>
    <row r="173" spans="1:9" x14ac:dyDescent="0.3">
      <c r="A173" s="3" t="s">
        <v>208</v>
      </c>
      <c r="B173" s="3" t="s">
        <v>234</v>
      </c>
      <c r="C173" s="3">
        <v>2004</v>
      </c>
      <c r="D173" s="3">
        <v>2012</v>
      </c>
      <c r="E173" s="3">
        <v>400</v>
      </c>
      <c r="G173" s="3">
        <v>70</v>
      </c>
      <c r="H173" s="3">
        <v>68</v>
      </c>
      <c r="I173" s="3">
        <v>0.5</v>
      </c>
    </row>
    <row r="174" spans="1:9" x14ac:dyDescent="0.3">
      <c r="A174" s="3" t="s">
        <v>208</v>
      </c>
      <c r="B174" s="3" t="s">
        <v>234</v>
      </c>
      <c r="C174" s="3">
        <v>2013</v>
      </c>
      <c r="D174" s="3">
        <v>2017</v>
      </c>
      <c r="F174" s="3">
        <v>70</v>
      </c>
      <c r="H174" s="3" t="s">
        <v>162</v>
      </c>
      <c r="I174" s="3" t="s">
        <v>292</v>
      </c>
    </row>
    <row r="175" spans="1:9" x14ac:dyDescent="0.3">
      <c r="A175" s="3" t="s">
        <v>208</v>
      </c>
      <c r="B175" s="3" t="s">
        <v>234</v>
      </c>
      <c r="C175" s="3">
        <v>2013</v>
      </c>
      <c r="D175" s="3">
        <v>2017</v>
      </c>
      <c r="E175" s="3">
        <v>70</v>
      </c>
      <c r="F175" s="3">
        <v>400</v>
      </c>
      <c r="G175" s="3">
        <v>70</v>
      </c>
      <c r="H175" s="3">
        <v>78</v>
      </c>
      <c r="I175" s="3">
        <v>1.1000000000000001</v>
      </c>
    </row>
    <row r="176" spans="1:9" x14ac:dyDescent="0.3">
      <c r="A176" s="3" t="s">
        <v>208</v>
      </c>
      <c r="B176" s="3" t="s">
        <v>234</v>
      </c>
      <c r="C176" s="3">
        <v>2013</v>
      </c>
      <c r="D176" s="3">
        <v>2017</v>
      </c>
      <c r="E176" s="3">
        <v>400</v>
      </c>
      <c r="G176" s="3">
        <v>70</v>
      </c>
      <c r="H176" s="3">
        <v>78</v>
      </c>
      <c r="I176" s="3">
        <v>0.5</v>
      </c>
    </row>
    <row r="177" spans="1:9" x14ac:dyDescent="0.3">
      <c r="A177" s="3" t="s">
        <v>208</v>
      </c>
      <c r="B177" s="3" t="s">
        <v>234</v>
      </c>
      <c r="C177" s="3">
        <v>2018</v>
      </c>
      <c r="D177" s="3">
        <v>2019</v>
      </c>
      <c r="F177" s="3">
        <v>70</v>
      </c>
      <c r="H177" s="3" t="s">
        <v>163</v>
      </c>
      <c r="I177" s="3" t="s">
        <v>292</v>
      </c>
    </row>
    <row r="178" spans="1:9" x14ac:dyDescent="0.3">
      <c r="A178" s="3" t="s">
        <v>208</v>
      </c>
      <c r="B178" s="3" t="s">
        <v>234</v>
      </c>
      <c r="C178" s="3">
        <v>2018</v>
      </c>
      <c r="D178" s="3">
        <v>2019</v>
      </c>
      <c r="E178" s="3">
        <v>70</v>
      </c>
      <c r="F178" s="3">
        <v>400</v>
      </c>
      <c r="G178" s="3">
        <v>70</v>
      </c>
      <c r="H178" s="3">
        <v>84</v>
      </c>
      <c r="I178" s="3">
        <v>1.1000000000000001</v>
      </c>
    </row>
    <row r="179" spans="1:9" x14ac:dyDescent="0.3">
      <c r="A179" s="3" t="s">
        <v>208</v>
      </c>
      <c r="B179" s="3" t="s">
        <v>234</v>
      </c>
      <c r="C179" s="3">
        <v>2018</v>
      </c>
      <c r="D179" s="3">
        <v>2019</v>
      </c>
      <c r="E179" s="3">
        <v>400</v>
      </c>
      <c r="G179" s="3">
        <v>70</v>
      </c>
      <c r="H179" s="3">
        <v>84</v>
      </c>
      <c r="I179" s="3">
        <v>0.5</v>
      </c>
    </row>
    <row r="180" spans="1:9" x14ac:dyDescent="0.3">
      <c r="A180" s="3" t="s">
        <v>208</v>
      </c>
      <c r="B180" s="3" t="s">
        <v>234</v>
      </c>
      <c r="C180" s="3">
        <v>2020</v>
      </c>
      <c r="F180" s="3">
        <v>20</v>
      </c>
      <c r="H180" s="3" t="s">
        <v>164</v>
      </c>
      <c r="I180" s="3" t="s">
        <v>292</v>
      </c>
    </row>
    <row r="181" spans="1:9" x14ac:dyDescent="0.3">
      <c r="A181" s="3" t="s">
        <v>208</v>
      </c>
      <c r="B181" s="3" t="s">
        <v>234</v>
      </c>
      <c r="C181" s="3">
        <v>2020</v>
      </c>
      <c r="E181" s="3">
        <v>20</v>
      </c>
      <c r="F181" s="3">
        <v>70</v>
      </c>
      <c r="H181" s="3" t="s">
        <v>165</v>
      </c>
      <c r="I181" s="3" t="s">
        <v>292</v>
      </c>
    </row>
    <row r="182" spans="1:9" x14ac:dyDescent="0.3">
      <c r="A182" s="3" t="s">
        <v>208</v>
      </c>
      <c r="B182" s="3" t="s">
        <v>234</v>
      </c>
      <c r="C182" s="3">
        <v>2020</v>
      </c>
      <c r="E182" s="3">
        <v>70</v>
      </c>
      <c r="F182" s="3">
        <v>400</v>
      </c>
      <c r="G182" s="3">
        <v>70</v>
      </c>
      <c r="H182" s="3">
        <v>94</v>
      </c>
      <c r="I182" s="3">
        <v>1.1000000000000001</v>
      </c>
    </row>
    <row r="183" spans="1:9" x14ac:dyDescent="0.3">
      <c r="A183" s="3" t="s">
        <v>208</v>
      </c>
      <c r="B183" s="3" t="s">
        <v>234</v>
      </c>
      <c r="C183" s="3">
        <v>2020</v>
      </c>
      <c r="E183" s="3">
        <v>400</v>
      </c>
      <c r="G183" s="3">
        <v>70</v>
      </c>
      <c r="H183" s="3">
        <v>94</v>
      </c>
      <c r="I183" s="3">
        <v>0.5</v>
      </c>
    </row>
    <row r="184" spans="1:9" x14ac:dyDescent="0.3">
      <c r="A184" s="3" t="s">
        <v>208</v>
      </c>
      <c r="B184" s="3" t="s">
        <v>238</v>
      </c>
      <c r="D184" s="3">
        <v>1977</v>
      </c>
      <c r="F184" s="3">
        <v>70</v>
      </c>
      <c r="H184" s="3" t="s">
        <v>160</v>
      </c>
      <c r="I184" s="3" t="s">
        <v>290</v>
      </c>
    </row>
    <row r="185" spans="1:9" x14ac:dyDescent="0.3">
      <c r="A185" s="3" t="s">
        <v>208</v>
      </c>
      <c r="B185" s="3" t="s">
        <v>238</v>
      </c>
      <c r="D185" s="3">
        <v>1977</v>
      </c>
      <c r="E185" s="3">
        <v>70</v>
      </c>
      <c r="F185" s="3">
        <v>400</v>
      </c>
      <c r="G185" s="3">
        <v>70</v>
      </c>
      <c r="H185" s="3">
        <v>58</v>
      </c>
      <c r="I185" s="3">
        <v>1.8</v>
      </c>
    </row>
    <row r="186" spans="1:9" x14ac:dyDescent="0.3">
      <c r="A186" s="3" t="s">
        <v>208</v>
      </c>
      <c r="B186" s="3" t="s">
        <v>238</v>
      </c>
      <c r="D186" s="3">
        <v>1977</v>
      </c>
      <c r="E186" s="3">
        <v>400</v>
      </c>
      <c r="G186" s="3">
        <v>70</v>
      </c>
      <c r="H186" s="3">
        <v>58</v>
      </c>
      <c r="I186" s="3">
        <v>1.1000000000000001</v>
      </c>
    </row>
    <row r="187" spans="1:9" x14ac:dyDescent="0.3">
      <c r="A187" s="3" t="s">
        <v>208</v>
      </c>
      <c r="B187" s="3" t="s">
        <v>238</v>
      </c>
      <c r="C187" s="3">
        <v>1978</v>
      </c>
      <c r="D187" s="3">
        <v>1994</v>
      </c>
      <c r="F187" s="3">
        <v>70</v>
      </c>
      <c r="H187" s="3" t="s">
        <v>160</v>
      </c>
      <c r="I187" s="3" t="s">
        <v>293</v>
      </c>
    </row>
    <row r="188" spans="1:9" x14ac:dyDescent="0.3">
      <c r="A188" s="3" t="s">
        <v>208</v>
      </c>
      <c r="B188" s="3" t="s">
        <v>238</v>
      </c>
      <c r="C188" s="3">
        <v>1978</v>
      </c>
      <c r="D188" s="3">
        <v>1994</v>
      </c>
      <c r="E188" s="3">
        <v>70</v>
      </c>
      <c r="F188" s="3">
        <v>400</v>
      </c>
      <c r="G188" s="3">
        <v>70</v>
      </c>
      <c r="H188" s="3">
        <v>58</v>
      </c>
      <c r="I188" s="3">
        <v>1.4</v>
      </c>
    </row>
    <row r="189" spans="1:9" x14ac:dyDescent="0.3">
      <c r="A189" s="3" t="s">
        <v>208</v>
      </c>
      <c r="B189" s="3" t="s">
        <v>238</v>
      </c>
      <c r="C189" s="3">
        <v>1978</v>
      </c>
      <c r="D189" s="3">
        <v>1994</v>
      </c>
      <c r="E189" s="3">
        <v>400</v>
      </c>
      <c r="G189" s="3">
        <v>70</v>
      </c>
      <c r="H189" s="3">
        <v>58</v>
      </c>
      <c r="I189" s="3">
        <v>0.8</v>
      </c>
    </row>
    <row r="190" spans="1:9" x14ac:dyDescent="0.3">
      <c r="A190" s="3" t="s">
        <v>208</v>
      </c>
      <c r="B190" s="3" t="s">
        <v>238</v>
      </c>
      <c r="C190" s="3">
        <v>1995</v>
      </c>
      <c r="D190" s="3">
        <v>2003</v>
      </c>
      <c r="F190" s="3">
        <v>70</v>
      </c>
      <c r="H190" s="3" t="s">
        <v>161</v>
      </c>
      <c r="I190" s="3" t="s">
        <v>292</v>
      </c>
    </row>
    <row r="191" spans="1:9" x14ac:dyDescent="0.3">
      <c r="A191" s="3" t="s">
        <v>208</v>
      </c>
      <c r="B191" s="3" t="s">
        <v>238</v>
      </c>
      <c r="C191" s="3">
        <v>1995</v>
      </c>
      <c r="D191" s="3">
        <v>2003</v>
      </c>
      <c r="E191" s="3">
        <v>70</v>
      </c>
      <c r="F191" s="3">
        <v>400</v>
      </c>
      <c r="G191" s="3">
        <v>70</v>
      </c>
      <c r="H191" s="3">
        <v>68</v>
      </c>
      <c r="I191" s="3">
        <v>1.1000000000000001</v>
      </c>
    </row>
    <row r="192" spans="1:9" x14ac:dyDescent="0.3">
      <c r="A192" s="3" t="s">
        <v>208</v>
      </c>
      <c r="B192" s="3" t="s">
        <v>238</v>
      </c>
      <c r="C192" s="3">
        <v>1995</v>
      </c>
      <c r="D192" s="3">
        <v>2003</v>
      </c>
      <c r="E192" s="3">
        <v>400</v>
      </c>
      <c r="G192" s="3">
        <v>70</v>
      </c>
      <c r="H192" s="3">
        <v>68</v>
      </c>
      <c r="I192" s="3">
        <v>0.5</v>
      </c>
    </row>
    <row r="193" spans="1:9" x14ac:dyDescent="0.3">
      <c r="A193" s="3" t="s">
        <v>208</v>
      </c>
      <c r="B193" s="3" t="s">
        <v>238</v>
      </c>
      <c r="C193" s="3">
        <v>2004</v>
      </c>
      <c r="D193" s="3">
        <v>2012</v>
      </c>
      <c r="F193" s="3">
        <v>70</v>
      </c>
      <c r="H193" s="3" t="s">
        <v>162</v>
      </c>
      <c r="I193" s="3" t="s">
        <v>292</v>
      </c>
    </row>
    <row r="194" spans="1:9" x14ac:dyDescent="0.3">
      <c r="A194" s="3" t="s">
        <v>208</v>
      </c>
      <c r="B194" s="3" t="s">
        <v>238</v>
      </c>
      <c r="C194" s="3">
        <v>2004</v>
      </c>
      <c r="D194" s="3">
        <v>2012</v>
      </c>
      <c r="E194" s="3">
        <v>70</v>
      </c>
      <c r="F194" s="3">
        <v>400</v>
      </c>
      <c r="G194" s="3">
        <v>70</v>
      </c>
      <c r="H194" s="3">
        <v>78</v>
      </c>
      <c r="I194" s="3">
        <v>1.1000000000000001</v>
      </c>
    </row>
    <row r="195" spans="1:9" x14ac:dyDescent="0.3">
      <c r="A195" s="3" t="s">
        <v>208</v>
      </c>
      <c r="B195" s="3" t="s">
        <v>238</v>
      </c>
      <c r="C195" s="3">
        <v>2004</v>
      </c>
      <c r="D195" s="3">
        <v>2012</v>
      </c>
      <c r="E195" s="3">
        <v>400</v>
      </c>
      <c r="G195" s="3">
        <v>70</v>
      </c>
      <c r="H195" s="3">
        <v>78</v>
      </c>
      <c r="I195" s="3">
        <v>0.5</v>
      </c>
    </row>
    <row r="196" spans="1:9" x14ac:dyDescent="0.3">
      <c r="A196" s="3" t="s">
        <v>208</v>
      </c>
      <c r="B196" s="3" t="s">
        <v>238</v>
      </c>
      <c r="C196" s="3">
        <v>2013</v>
      </c>
      <c r="D196" s="3">
        <v>2019</v>
      </c>
      <c r="F196" s="3">
        <v>70</v>
      </c>
      <c r="H196" s="3" t="s">
        <v>163</v>
      </c>
      <c r="I196" s="3" t="s">
        <v>292</v>
      </c>
    </row>
    <row r="197" spans="1:9" x14ac:dyDescent="0.3">
      <c r="A197" s="3" t="s">
        <v>208</v>
      </c>
      <c r="B197" s="3" t="s">
        <v>238</v>
      </c>
      <c r="C197" s="3">
        <v>2013</v>
      </c>
      <c r="D197" s="3">
        <v>2019</v>
      </c>
      <c r="E197" s="3">
        <v>70</v>
      </c>
      <c r="F197" s="3">
        <v>400</v>
      </c>
      <c r="G197" s="3">
        <v>70</v>
      </c>
      <c r="H197" s="3">
        <v>84</v>
      </c>
      <c r="I197" s="3">
        <v>1.1000000000000001</v>
      </c>
    </row>
    <row r="198" spans="1:9" x14ac:dyDescent="0.3">
      <c r="A198" s="3" t="s">
        <v>208</v>
      </c>
      <c r="B198" s="3" t="s">
        <v>238</v>
      </c>
      <c r="C198" s="3">
        <v>2013</v>
      </c>
      <c r="D198" s="3">
        <v>2019</v>
      </c>
      <c r="E198" s="3">
        <v>400</v>
      </c>
      <c r="G198" s="3">
        <v>70</v>
      </c>
      <c r="H198" s="3">
        <v>84</v>
      </c>
      <c r="I198" s="3">
        <v>0.5</v>
      </c>
    </row>
    <row r="199" spans="1:9" x14ac:dyDescent="0.3">
      <c r="A199" s="3" t="s">
        <v>208</v>
      </c>
      <c r="B199" s="3" t="s">
        <v>238</v>
      </c>
      <c r="C199" s="3">
        <v>2020</v>
      </c>
      <c r="F199" s="3">
        <v>20</v>
      </c>
      <c r="H199" s="3" t="s">
        <v>166</v>
      </c>
      <c r="I199" s="3" t="s">
        <v>292</v>
      </c>
    </row>
    <row r="200" spans="1:9" x14ac:dyDescent="0.3">
      <c r="A200" s="3" t="s">
        <v>208</v>
      </c>
      <c r="B200" s="3" t="s">
        <v>238</v>
      </c>
      <c r="C200" s="3">
        <v>2020</v>
      </c>
      <c r="E200" s="3">
        <v>20</v>
      </c>
      <c r="F200" s="3">
        <v>70</v>
      </c>
      <c r="H200" s="3" t="s">
        <v>167</v>
      </c>
      <c r="I200" s="3" t="s">
        <v>292</v>
      </c>
    </row>
    <row r="201" spans="1:9" x14ac:dyDescent="0.3">
      <c r="A201" s="3" t="s">
        <v>208</v>
      </c>
      <c r="B201" s="3" t="s">
        <v>238</v>
      </c>
      <c r="C201" s="3">
        <v>2020</v>
      </c>
      <c r="E201" s="3">
        <v>70</v>
      </c>
      <c r="F201" s="3">
        <v>400</v>
      </c>
      <c r="G201" s="3">
        <v>70</v>
      </c>
      <c r="H201" s="3">
        <v>96</v>
      </c>
      <c r="I201" s="3">
        <v>1.1000000000000001</v>
      </c>
    </row>
    <row r="202" spans="1:9" x14ac:dyDescent="0.3">
      <c r="A202" s="3" t="s">
        <v>208</v>
      </c>
      <c r="B202" s="3" t="s">
        <v>238</v>
      </c>
      <c r="C202" s="3">
        <v>2020</v>
      </c>
      <c r="E202" s="3">
        <v>400</v>
      </c>
      <c r="G202" s="3">
        <v>70</v>
      </c>
      <c r="H202" s="3">
        <v>96</v>
      </c>
      <c r="I202" s="3">
        <v>0.5</v>
      </c>
    </row>
    <row r="203" spans="1:9" x14ac:dyDescent="0.3">
      <c r="A203" s="3" t="s">
        <v>208</v>
      </c>
      <c r="B203" s="3" t="s">
        <v>236</v>
      </c>
      <c r="D203" s="3">
        <v>1977</v>
      </c>
      <c r="F203" s="3">
        <v>70</v>
      </c>
      <c r="H203" s="3" t="s">
        <v>160</v>
      </c>
      <c r="I203" s="3" t="s">
        <v>290</v>
      </c>
    </row>
    <row r="204" spans="1:9" x14ac:dyDescent="0.3">
      <c r="A204" s="3" t="s">
        <v>208</v>
      </c>
      <c r="B204" s="3" t="s">
        <v>236</v>
      </c>
      <c r="D204" s="3">
        <v>1977</v>
      </c>
      <c r="E204" s="3">
        <v>70</v>
      </c>
      <c r="F204" s="3">
        <v>400</v>
      </c>
      <c r="G204" s="3">
        <v>70</v>
      </c>
      <c r="H204" s="3">
        <v>58</v>
      </c>
      <c r="I204" s="3">
        <v>1.8</v>
      </c>
    </row>
    <row r="205" spans="1:9" x14ac:dyDescent="0.3">
      <c r="A205" s="3" t="s">
        <v>208</v>
      </c>
      <c r="B205" s="3" t="s">
        <v>236</v>
      </c>
      <c r="D205" s="3">
        <v>1977</v>
      </c>
      <c r="E205" s="3">
        <v>400</v>
      </c>
      <c r="G205" s="3">
        <v>70</v>
      </c>
      <c r="H205" s="3">
        <v>58</v>
      </c>
      <c r="I205" s="3">
        <v>1.1000000000000001</v>
      </c>
    </row>
    <row r="206" spans="1:9" x14ac:dyDescent="0.3">
      <c r="A206" s="3" t="s">
        <v>208</v>
      </c>
      <c r="B206" s="3" t="s">
        <v>236</v>
      </c>
      <c r="C206" s="3">
        <v>1978</v>
      </c>
      <c r="D206" s="3">
        <v>1994</v>
      </c>
      <c r="F206" s="3">
        <v>70</v>
      </c>
      <c r="H206" s="3" t="s">
        <v>160</v>
      </c>
      <c r="I206" s="3" t="s">
        <v>291</v>
      </c>
    </row>
    <row r="207" spans="1:9" x14ac:dyDescent="0.3">
      <c r="A207" s="3" t="s">
        <v>208</v>
      </c>
      <c r="B207" s="3" t="s">
        <v>236</v>
      </c>
      <c r="C207" s="3">
        <v>1978</v>
      </c>
      <c r="D207" s="3">
        <v>1994</v>
      </c>
      <c r="E207" s="3">
        <v>70</v>
      </c>
      <c r="F207" s="3">
        <v>400</v>
      </c>
      <c r="G207" s="3">
        <v>70</v>
      </c>
      <c r="H207" s="3">
        <v>58</v>
      </c>
      <c r="I207" s="3">
        <v>1.4</v>
      </c>
    </row>
    <row r="208" spans="1:9" x14ac:dyDescent="0.3">
      <c r="A208" s="3" t="s">
        <v>208</v>
      </c>
      <c r="B208" s="3" t="s">
        <v>236</v>
      </c>
      <c r="C208" s="3">
        <v>1978</v>
      </c>
      <c r="D208" s="3">
        <v>1994</v>
      </c>
      <c r="E208" s="3">
        <v>400</v>
      </c>
      <c r="G208" s="3">
        <v>70</v>
      </c>
      <c r="H208" s="3">
        <v>58</v>
      </c>
      <c r="I208" s="3">
        <v>0.8</v>
      </c>
    </row>
    <row r="209" spans="1:9" x14ac:dyDescent="0.3">
      <c r="A209" s="3" t="s">
        <v>208</v>
      </c>
      <c r="B209" s="3" t="s">
        <v>236</v>
      </c>
      <c r="C209" s="3">
        <v>1995</v>
      </c>
      <c r="D209" s="3">
        <v>2003</v>
      </c>
      <c r="F209" s="3">
        <v>70</v>
      </c>
      <c r="H209" s="3" t="s">
        <v>160</v>
      </c>
      <c r="I209" s="3" t="s">
        <v>292</v>
      </c>
    </row>
    <row r="210" spans="1:9" x14ac:dyDescent="0.3">
      <c r="A210" s="3" t="s">
        <v>208</v>
      </c>
      <c r="B210" s="3" t="s">
        <v>236</v>
      </c>
      <c r="C210" s="3">
        <v>1995</v>
      </c>
      <c r="D210" s="3">
        <v>2003</v>
      </c>
      <c r="E210" s="3">
        <v>70</v>
      </c>
      <c r="F210" s="3">
        <v>400</v>
      </c>
      <c r="G210" s="3">
        <v>70</v>
      </c>
      <c r="H210" s="3">
        <v>58</v>
      </c>
      <c r="I210" s="3">
        <v>1.1000000000000001</v>
      </c>
    </row>
    <row r="211" spans="1:9" x14ac:dyDescent="0.3">
      <c r="A211" s="3" t="s">
        <v>208</v>
      </c>
      <c r="B211" s="3" t="s">
        <v>236</v>
      </c>
      <c r="C211" s="3">
        <v>1995</v>
      </c>
      <c r="D211" s="3">
        <v>2003</v>
      </c>
      <c r="E211" s="3">
        <v>400</v>
      </c>
      <c r="G211" s="3">
        <v>70</v>
      </c>
      <c r="H211" s="3">
        <v>58</v>
      </c>
      <c r="I211" s="3">
        <v>0.5</v>
      </c>
    </row>
    <row r="212" spans="1:9" x14ac:dyDescent="0.3">
      <c r="A212" s="3" t="s">
        <v>208</v>
      </c>
      <c r="B212" s="3" t="s">
        <v>236</v>
      </c>
      <c r="C212" s="3">
        <v>2004</v>
      </c>
      <c r="D212" s="3">
        <v>2012</v>
      </c>
      <c r="F212" s="3">
        <v>70</v>
      </c>
      <c r="H212" s="3" t="s">
        <v>161</v>
      </c>
      <c r="I212" s="3" t="s">
        <v>292</v>
      </c>
    </row>
    <row r="213" spans="1:9" x14ac:dyDescent="0.3">
      <c r="A213" s="3" t="s">
        <v>208</v>
      </c>
      <c r="B213" s="3" t="s">
        <v>236</v>
      </c>
      <c r="C213" s="3">
        <v>2004</v>
      </c>
      <c r="D213" s="3">
        <v>2012</v>
      </c>
      <c r="E213" s="3">
        <v>70</v>
      </c>
      <c r="F213" s="3">
        <v>400</v>
      </c>
      <c r="G213" s="3">
        <v>70</v>
      </c>
      <c r="H213" s="3">
        <v>68</v>
      </c>
      <c r="I213" s="3">
        <v>1.1000000000000001</v>
      </c>
    </row>
    <row r="214" spans="1:9" x14ac:dyDescent="0.3">
      <c r="A214" s="3" t="s">
        <v>208</v>
      </c>
      <c r="B214" s="3" t="s">
        <v>236</v>
      </c>
      <c r="C214" s="3">
        <v>2004</v>
      </c>
      <c r="D214" s="3">
        <v>2012</v>
      </c>
      <c r="E214" s="3">
        <v>400</v>
      </c>
      <c r="G214" s="3">
        <v>70</v>
      </c>
      <c r="H214" s="3">
        <v>68</v>
      </c>
      <c r="I214" s="3">
        <v>0.5</v>
      </c>
    </row>
    <row r="215" spans="1:9" x14ac:dyDescent="0.3">
      <c r="A215" s="3" t="s">
        <v>208</v>
      </c>
      <c r="B215" s="3" t="s">
        <v>236</v>
      </c>
      <c r="C215" s="3">
        <v>2013</v>
      </c>
      <c r="D215" s="3">
        <v>2017</v>
      </c>
      <c r="F215" s="3">
        <v>70</v>
      </c>
      <c r="H215" s="3" t="s">
        <v>162</v>
      </c>
      <c r="I215" s="3" t="s">
        <v>292</v>
      </c>
    </row>
    <row r="216" spans="1:9" x14ac:dyDescent="0.3">
      <c r="A216" s="3" t="s">
        <v>208</v>
      </c>
      <c r="B216" s="3" t="s">
        <v>236</v>
      </c>
      <c r="C216" s="3">
        <v>2013</v>
      </c>
      <c r="D216" s="3">
        <v>2017</v>
      </c>
      <c r="E216" s="3">
        <v>70</v>
      </c>
      <c r="F216" s="3">
        <v>400</v>
      </c>
      <c r="G216" s="3">
        <v>70</v>
      </c>
      <c r="H216" s="3">
        <v>78</v>
      </c>
      <c r="I216" s="3">
        <v>1.1000000000000001</v>
      </c>
    </row>
    <row r="217" spans="1:9" x14ac:dyDescent="0.3">
      <c r="A217" s="3" t="s">
        <v>208</v>
      </c>
      <c r="B217" s="3" t="s">
        <v>236</v>
      </c>
      <c r="C217" s="3">
        <v>2013</v>
      </c>
      <c r="D217" s="3">
        <v>2017</v>
      </c>
      <c r="E217" s="3">
        <v>400</v>
      </c>
      <c r="G217" s="3">
        <v>70</v>
      </c>
      <c r="H217" s="3">
        <v>78</v>
      </c>
      <c r="I217" s="3">
        <v>0.5</v>
      </c>
    </row>
    <row r="218" spans="1:9" x14ac:dyDescent="0.3">
      <c r="A218" s="3" t="s">
        <v>208</v>
      </c>
      <c r="B218" s="3" t="s">
        <v>236</v>
      </c>
      <c r="C218" s="3">
        <v>2018</v>
      </c>
      <c r="D218" s="3">
        <v>2019</v>
      </c>
      <c r="F218" s="3">
        <v>70</v>
      </c>
      <c r="H218" s="3" t="s">
        <v>163</v>
      </c>
      <c r="I218" s="3" t="s">
        <v>292</v>
      </c>
    </row>
    <row r="219" spans="1:9" x14ac:dyDescent="0.3">
      <c r="A219" s="3" t="s">
        <v>208</v>
      </c>
      <c r="B219" s="3" t="s">
        <v>236</v>
      </c>
      <c r="C219" s="3">
        <v>2018</v>
      </c>
      <c r="D219" s="3">
        <v>2019</v>
      </c>
      <c r="E219" s="3">
        <v>70</v>
      </c>
      <c r="F219" s="3">
        <v>400</v>
      </c>
      <c r="G219" s="3">
        <v>70</v>
      </c>
      <c r="H219" s="3">
        <v>84</v>
      </c>
      <c r="I219" s="3">
        <v>1.1000000000000001</v>
      </c>
    </row>
    <row r="220" spans="1:9" x14ac:dyDescent="0.3">
      <c r="A220" s="3" t="s">
        <v>208</v>
      </c>
      <c r="B220" s="3" t="s">
        <v>236</v>
      </c>
      <c r="C220" s="3">
        <v>2018</v>
      </c>
      <c r="D220" s="3">
        <v>2019</v>
      </c>
      <c r="E220" s="3">
        <v>400</v>
      </c>
      <c r="G220" s="3">
        <v>70</v>
      </c>
      <c r="H220" s="3">
        <v>84</v>
      </c>
      <c r="I220" s="3">
        <v>0.5</v>
      </c>
    </row>
    <row r="221" spans="1:9" x14ac:dyDescent="0.3">
      <c r="A221" s="3" t="s">
        <v>208</v>
      </c>
      <c r="B221" s="3" t="s">
        <v>236</v>
      </c>
      <c r="C221" s="3">
        <v>2020</v>
      </c>
      <c r="F221" s="3">
        <v>20</v>
      </c>
      <c r="H221" s="3" t="s">
        <v>164</v>
      </c>
      <c r="I221" s="3" t="s">
        <v>292</v>
      </c>
    </row>
    <row r="222" spans="1:9" x14ac:dyDescent="0.3">
      <c r="A222" s="3" t="s">
        <v>208</v>
      </c>
      <c r="B222" s="3" t="s">
        <v>236</v>
      </c>
      <c r="C222" s="3">
        <v>2020</v>
      </c>
      <c r="E222" s="3">
        <v>20</v>
      </c>
      <c r="F222" s="3">
        <v>70</v>
      </c>
      <c r="H222" s="3" t="s">
        <v>165</v>
      </c>
      <c r="I222" s="3" t="s">
        <v>292</v>
      </c>
    </row>
    <row r="223" spans="1:9" x14ac:dyDescent="0.3">
      <c r="A223" s="3" t="s">
        <v>208</v>
      </c>
      <c r="B223" s="3" t="s">
        <v>236</v>
      </c>
      <c r="C223" s="3">
        <v>2020</v>
      </c>
      <c r="E223" s="3">
        <v>70</v>
      </c>
      <c r="F223" s="3">
        <v>400</v>
      </c>
      <c r="G223" s="3">
        <v>70</v>
      </c>
      <c r="H223" s="3">
        <v>94</v>
      </c>
      <c r="I223" s="3">
        <v>1.1000000000000001</v>
      </c>
    </row>
    <row r="224" spans="1:9" x14ac:dyDescent="0.3">
      <c r="A224" s="3" t="s">
        <v>208</v>
      </c>
      <c r="B224" s="3" t="s">
        <v>236</v>
      </c>
      <c r="C224" s="3">
        <v>2020</v>
      </c>
      <c r="E224" s="3">
        <v>400</v>
      </c>
      <c r="G224" s="3">
        <v>70</v>
      </c>
      <c r="H224" s="3">
        <v>94</v>
      </c>
      <c r="I224" s="3">
        <v>0.5</v>
      </c>
    </row>
    <row r="225" spans="1:9" x14ac:dyDescent="0.3">
      <c r="A225" s="3" t="s">
        <v>208</v>
      </c>
      <c r="B225" s="3" t="s">
        <v>240</v>
      </c>
      <c r="D225" s="3">
        <v>1977</v>
      </c>
      <c r="F225" s="3">
        <v>70</v>
      </c>
      <c r="H225" s="3" t="s">
        <v>160</v>
      </c>
      <c r="I225" s="3" t="s">
        <v>290</v>
      </c>
    </row>
    <row r="226" spans="1:9" x14ac:dyDescent="0.3">
      <c r="A226" s="3" t="s">
        <v>208</v>
      </c>
      <c r="B226" s="3" t="s">
        <v>240</v>
      </c>
      <c r="D226" s="3">
        <v>1977</v>
      </c>
      <c r="E226" s="3">
        <v>70</v>
      </c>
      <c r="F226" s="3">
        <v>400</v>
      </c>
      <c r="G226" s="3">
        <v>70</v>
      </c>
      <c r="H226" s="3">
        <v>58</v>
      </c>
      <c r="I226" s="3">
        <v>1.8</v>
      </c>
    </row>
    <row r="227" spans="1:9" x14ac:dyDescent="0.3">
      <c r="A227" s="3" t="s">
        <v>208</v>
      </c>
      <c r="B227" s="3" t="s">
        <v>240</v>
      </c>
      <c r="D227" s="3">
        <v>1977</v>
      </c>
      <c r="E227" s="3">
        <v>400</v>
      </c>
      <c r="G227" s="3">
        <v>70</v>
      </c>
      <c r="H227" s="3">
        <v>58</v>
      </c>
      <c r="I227" s="3">
        <v>1.1000000000000001</v>
      </c>
    </row>
    <row r="228" spans="1:9" x14ac:dyDescent="0.3">
      <c r="A228" s="3" t="s">
        <v>208</v>
      </c>
      <c r="B228" s="3" t="s">
        <v>240</v>
      </c>
      <c r="C228" s="3">
        <v>1978</v>
      </c>
      <c r="D228" s="3">
        <v>1994</v>
      </c>
      <c r="F228" s="3">
        <v>70</v>
      </c>
      <c r="H228" s="3" t="s">
        <v>160</v>
      </c>
      <c r="I228" s="3" t="s">
        <v>291</v>
      </c>
    </row>
    <row r="229" spans="1:9" x14ac:dyDescent="0.3">
      <c r="A229" s="3" t="s">
        <v>208</v>
      </c>
      <c r="B229" s="3" t="s">
        <v>240</v>
      </c>
      <c r="C229" s="3">
        <v>1978</v>
      </c>
      <c r="D229" s="3">
        <v>1994</v>
      </c>
      <c r="E229" s="3">
        <v>70</v>
      </c>
      <c r="F229" s="3">
        <v>400</v>
      </c>
      <c r="G229" s="3">
        <v>70</v>
      </c>
      <c r="H229" s="3">
        <v>58</v>
      </c>
      <c r="I229" s="3">
        <v>1.4</v>
      </c>
    </row>
    <row r="230" spans="1:9" x14ac:dyDescent="0.3">
      <c r="A230" s="3" t="s">
        <v>208</v>
      </c>
      <c r="B230" s="3" t="s">
        <v>240</v>
      </c>
      <c r="C230" s="3">
        <v>1978</v>
      </c>
      <c r="D230" s="3">
        <v>1994</v>
      </c>
      <c r="E230" s="3">
        <v>400</v>
      </c>
      <c r="G230" s="3">
        <v>70</v>
      </c>
      <c r="H230" s="3">
        <v>58</v>
      </c>
      <c r="I230" s="3">
        <v>0.8</v>
      </c>
    </row>
    <row r="231" spans="1:9" x14ac:dyDescent="0.3">
      <c r="A231" s="3" t="s">
        <v>208</v>
      </c>
      <c r="B231" s="3" t="s">
        <v>240</v>
      </c>
      <c r="C231" s="3">
        <v>1995</v>
      </c>
      <c r="D231" s="3">
        <v>2003</v>
      </c>
      <c r="F231" s="3">
        <v>70</v>
      </c>
      <c r="H231" s="3" t="s">
        <v>160</v>
      </c>
      <c r="I231" s="3" t="s">
        <v>292</v>
      </c>
    </row>
    <row r="232" spans="1:9" x14ac:dyDescent="0.3">
      <c r="A232" s="3" t="s">
        <v>208</v>
      </c>
      <c r="B232" s="3" t="s">
        <v>240</v>
      </c>
      <c r="C232" s="3">
        <v>1995</v>
      </c>
      <c r="D232" s="3">
        <v>2003</v>
      </c>
      <c r="E232" s="3">
        <v>70</v>
      </c>
      <c r="F232" s="3">
        <v>400</v>
      </c>
      <c r="G232" s="3">
        <v>70</v>
      </c>
      <c r="H232" s="3">
        <v>58</v>
      </c>
      <c r="I232" s="3">
        <v>1.1000000000000001</v>
      </c>
    </row>
    <row r="233" spans="1:9" x14ac:dyDescent="0.3">
      <c r="A233" s="3" t="s">
        <v>208</v>
      </c>
      <c r="B233" s="3" t="s">
        <v>240</v>
      </c>
      <c r="C233" s="3">
        <v>1995</v>
      </c>
      <c r="D233" s="3">
        <v>2003</v>
      </c>
      <c r="E233" s="3">
        <v>400</v>
      </c>
      <c r="G233" s="3">
        <v>70</v>
      </c>
      <c r="H233" s="3">
        <v>58</v>
      </c>
      <c r="I233" s="3">
        <v>0.5</v>
      </c>
    </row>
    <row r="234" spans="1:9" x14ac:dyDescent="0.3">
      <c r="A234" s="3" t="s">
        <v>208</v>
      </c>
      <c r="B234" s="3" t="s">
        <v>240</v>
      </c>
      <c r="C234" s="3">
        <v>2004</v>
      </c>
      <c r="D234" s="3">
        <v>2012</v>
      </c>
      <c r="F234" s="3">
        <v>70</v>
      </c>
      <c r="H234" s="3" t="s">
        <v>161</v>
      </c>
      <c r="I234" s="3" t="s">
        <v>292</v>
      </c>
    </row>
    <row r="235" spans="1:9" x14ac:dyDescent="0.3">
      <c r="A235" s="3" t="s">
        <v>208</v>
      </c>
      <c r="B235" s="3" t="s">
        <v>240</v>
      </c>
      <c r="C235" s="3">
        <v>2004</v>
      </c>
      <c r="D235" s="3">
        <v>2012</v>
      </c>
      <c r="E235" s="3">
        <v>70</v>
      </c>
      <c r="F235" s="3">
        <v>400</v>
      </c>
      <c r="G235" s="3">
        <v>70</v>
      </c>
      <c r="H235" s="3">
        <v>68</v>
      </c>
      <c r="I235" s="3">
        <v>1.1000000000000001</v>
      </c>
    </row>
    <row r="236" spans="1:9" x14ac:dyDescent="0.3">
      <c r="A236" s="3" t="s">
        <v>208</v>
      </c>
      <c r="B236" s="3" t="s">
        <v>240</v>
      </c>
      <c r="C236" s="3">
        <v>2004</v>
      </c>
      <c r="D236" s="3">
        <v>2012</v>
      </c>
      <c r="E236" s="3">
        <v>400</v>
      </c>
      <c r="G236" s="3">
        <v>70</v>
      </c>
      <c r="H236" s="3">
        <v>68</v>
      </c>
      <c r="I236" s="3">
        <v>0.5</v>
      </c>
    </row>
    <row r="237" spans="1:9" x14ac:dyDescent="0.3">
      <c r="A237" s="3" t="s">
        <v>208</v>
      </c>
      <c r="B237" s="3" t="s">
        <v>240</v>
      </c>
      <c r="C237" s="3">
        <v>2013</v>
      </c>
      <c r="D237" s="3">
        <v>2017</v>
      </c>
      <c r="F237" s="3">
        <v>70</v>
      </c>
      <c r="H237" s="3" t="s">
        <v>162</v>
      </c>
      <c r="I237" s="3" t="s">
        <v>292</v>
      </c>
    </row>
    <row r="238" spans="1:9" x14ac:dyDescent="0.3">
      <c r="A238" s="3" t="s">
        <v>208</v>
      </c>
      <c r="B238" s="3" t="s">
        <v>240</v>
      </c>
      <c r="C238" s="3">
        <v>2013</v>
      </c>
      <c r="D238" s="3">
        <v>2017</v>
      </c>
      <c r="E238" s="3">
        <v>70</v>
      </c>
      <c r="F238" s="3">
        <v>400</v>
      </c>
      <c r="G238" s="3">
        <v>70</v>
      </c>
      <c r="H238" s="3">
        <v>78</v>
      </c>
      <c r="I238" s="3">
        <v>1.1000000000000001</v>
      </c>
    </row>
    <row r="239" spans="1:9" x14ac:dyDescent="0.3">
      <c r="A239" s="3" t="s">
        <v>208</v>
      </c>
      <c r="B239" s="3" t="s">
        <v>240</v>
      </c>
      <c r="C239" s="3">
        <v>2013</v>
      </c>
      <c r="D239" s="3">
        <v>2017</v>
      </c>
      <c r="E239" s="3">
        <v>400</v>
      </c>
      <c r="G239" s="3">
        <v>70</v>
      </c>
      <c r="H239" s="3">
        <v>78</v>
      </c>
      <c r="I239" s="3">
        <v>0.5</v>
      </c>
    </row>
    <row r="240" spans="1:9" x14ac:dyDescent="0.3">
      <c r="A240" s="3" t="s">
        <v>208</v>
      </c>
      <c r="B240" s="3" t="s">
        <v>240</v>
      </c>
      <c r="C240" s="3">
        <v>2018</v>
      </c>
      <c r="D240" s="3">
        <v>2019</v>
      </c>
      <c r="F240" s="3">
        <v>70</v>
      </c>
      <c r="H240" s="3" t="s">
        <v>163</v>
      </c>
      <c r="I240" s="3" t="s">
        <v>292</v>
      </c>
    </row>
    <row r="241" spans="1:10" x14ac:dyDescent="0.3">
      <c r="A241" s="3" t="s">
        <v>208</v>
      </c>
      <c r="B241" s="3" t="s">
        <v>240</v>
      </c>
      <c r="C241" s="3">
        <v>2018</v>
      </c>
      <c r="D241" s="3">
        <v>2019</v>
      </c>
      <c r="E241" s="3">
        <v>70</v>
      </c>
      <c r="F241" s="3">
        <v>400</v>
      </c>
      <c r="G241" s="3">
        <v>70</v>
      </c>
      <c r="H241" s="3">
        <v>84</v>
      </c>
      <c r="I241" s="3">
        <v>1.1000000000000001</v>
      </c>
    </row>
    <row r="242" spans="1:10" x14ac:dyDescent="0.3">
      <c r="A242" s="3" t="s">
        <v>208</v>
      </c>
      <c r="B242" s="3" t="s">
        <v>240</v>
      </c>
      <c r="C242" s="3">
        <v>2018</v>
      </c>
      <c r="D242" s="3">
        <v>2019</v>
      </c>
      <c r="E242" s="3">
        <v>400</v>
      </c>
      <c r="G242" s="3">
        <v>70</v>
      </c>
      <c r="H242" s="3">
        <v>84</v>
      </c>
      <c r="I242" s="3">
        <v>0.5</v>
      </c>
    </row>
    <row r="243" spans="1:10" x14ac:dyDescent="0.3">
      <c r="A243" s="3" t="s">
        <v>208</v>
      </c>
      <c r="B243" s="3" t="s">
        <v>240</v>
      </c>
      <c r="C243" s="3">
        <v>2020</v>
      </c>
      <c r="F243" s="3">
        <v>20</v>
      </c>
      <c r="H243" s="3" t="s">
        <v>164</v>
      </c>
      <c r="I243" s="3" t="s">
        <v>292</v>
      </c>
    </row>
    <row r="244" spans="1:10" x14ac:dyDescent="0.3">
      <c r="A244" s="3" t="s">
        <v>208</v>
      </c>
      <c r="B244" s="3" t="s">
        <v>240</v>
      </c>
      <c r="C244" s="3">
        <v>2020</v>
      </c>
      <c r="E244" s="3">
        <v>20</v>
      </c>
      <c r="F244" s="3">
        <v>70</v>
      </c>
      <c r="H244" s="3" t="s">
        <v>165</v>
      </c>
      <c r="I244" s="3" t="s">
        <v>292</v>
      </c>
    </row>
    <row r="245" spans="1:10" x14ac:dyDescent="0.3">
      <c r="A245" s="3" t="s">
        <v>208</v>
      </c>
      <c r="B245" s="3" t="s">
        <v>240</v>
      </c>
      <c r="C245" s="3">
        <v>2020</v>
      </c>
      <c r="E245" s="3">
        <v>70</v>
      </c>
      <c r="F245" s="3">
        <v>400</v>
      </c>
      <c r="G245" s="3">
        <v>70</v>
      </c>
      <c r="H245" s="3">
        <v>94</v>
      </c>
      <c r="I245" s="3">
        <v>1.1000000000000001</v>
      </c>
    </row>
    <row r="246" spans="1:10" x14ac:dyDescent="0.3">
      <c r="A246" s="3" t="s">
        <v>208</v>
      </c>
      <c r="B246" s="3" t="s">
        <v>240</v>
      </c>
      <c r="C246" s="3">
        <v>2020</v>
      </c>
      <c r="E246" s="3">
        <v>400</v>
      </c>
      <c r="G246" s="3">
        <v>70</v>
      </c>
      <c r="H246" s="3">
        <v>94</v>
      </c>
      <c r="I246" s="3">
        <v>0.5</v>
      </c>
    </row>
    <row r="247" spans="1:10" x14ac:dyDescent="0.3">
      <c r="A247" s="3" t="s">
        <v>208</v>
      </c>
      <c r="B247" s="3" t="s">
        <v>233</v>
      </c>
      <c r="D247" s="3">
        <v>1970</v>
      </c>
      <c r="H247" s="3" t="s">
        <v>157</v>
      </c>
      <c r="I247" s="3" t="s">
        <v>327</v>
      </c>
    </row>
    <row r="248" spans="1:10" x14ac:dyDescent="0.3">
      <c r="A248" s="3" t="s">
        <v>208</v>
      </c>
      <c r="B248" s="3" t="s">
        <v>233</v>
      </c>
      <c r="C248" s="3">
        <v>1970</v>
      </c>
      <c r="D248" s="3">
        <v>1975</v>
      </c>
      <c r="H248" s="3" t="s">
        <v>157</v>
      </c>
      <c r="I248" s="3" t="s">
        <v>339</v>
      </c>
    </row>
    <row r="249" spans="1:10" x14ac:dyDescent="0.3">
      <c r="A249" s="3" t="s">
        <v>208</v>
      </c>
      <c r="B249" s="3" t="s">
        <v>233</v>
      </c>
      <c r="C249" s="3">
        <v>1976</v>
      </c>
      <c r="D249" s="3">
        <v>1980</v>
      </c>
      <c r="H249" s="3" t="s">
        <v>157</v>
      </c>
      <c r="I249" s="3" t="s">
        <v>328</v>
      </c>
    </row>
    <row r="250" spans="1:10" x14ac:dyDescent="0.3">
      <c r="A250" s="3" t="s">
        <v>208</v>
      </c>
      <c r="B250" s="3" t="s">
        <v>233</v>
      </c>
      <c r="C250" s="3">
        <v>1981</v>
      </c>
      <c r="D250" s="3">
        <v>1990</v>
      </c>
      <c r="H250" s="3" t="s">
        <v>157</v>
      </c>
      <c r="I250" s="3" t="s">
        <v>331</v>
      </c>
    </row>
    <row r="251" spans="1:10" x14ac:dyDescent="0.3">
      <c r="A251" s="3" t="s">
        <v>208</v>
      </c>
      <c r="B251" s="3" t="s">
        <v>233</v>
      </c>
      <c r="C251" s="3">
        <v>1991</v>
      </c>
      <c r="D251" s="3">
        <v>2015</v>
      </c>
      <c r="H251" s="3" t="s">
        <v>157</v>
      </c>
      <c r="I251" s="3" t="s">
        <v>331</v>
      </c>
    </row>
    <row r="252" spans="1:10" x14ac:dyDescent="0.3">
      <c r="A252" s="3" t="s">
        <v>208</v>
      </c>
      <c r="B252" s="3" t="s">
        <v>233</v>
      </c>
      <c r="C252" s="3">
        <v>2016</v>
      </c>
      <c r="H252" s="3" t="s">
        <v>157</v>
      </c>
      <c r="I252" s="3" t="s">
        <v>338</v>
      </c>
    </row>
    <row r="253" spans="1:10" x14ac:dyDescent="0.3">
      <c r="A253" s="3" t="s">
        <v>208</v>
      </c>
      <c r="B253" s="3" t="s">
        <v>232</v>
      </c>
      <c r="D253" s="3">
        <v>1980</v>
      </c>
      <c r="H253" s="3" t="s">
        <v>157</v>
      </c>
      <c r="I253" s="3" t="s">
        <v>327</v>
      </c>
      <c r="J253" s="3">
        <v>240</v>
      </c>
    </row>
    <row r="254" spans="1:10" x14ac:dyDescent="0.3">
      <c r="A254" s="3" t="s">
        <v>208</v>
      </c>
      <c r="B254" s="3" t="s">
        <v>232</v>
      </c>
      <c r="C254" s="3">
        <v>1981</v>
      </c>
      <c r="D254" s="3">
        <v>1985</v>
      </c>
      <c r="H254" s="3" t="s">
        <v>157</v>
      </c>
      <c r="I254" s="3" t="s">
        <v>328</v>
      </c>
      <c r="J254" s="3">
        <v>150</v>
      </c>
    </row>
    <row r="255" spans="1:10" x14ac:dyDescent="0.3">
      <c r="A255" s="3" t="s">
        <v>208</v>
      </c>
      <c r="B255" s="3" t="s">
        <v>232</v>
      </c>
      <c r="C255" s="3">
        <v>1986</v>
      </c>
      <c r="D255" s="3">
        <v>1990</v>
      </c>
      <c r="H255" s="3" t="s">
        <v>157</v>
      </c>
      <c r="I255" s="3" t="s">
        <v>329</v>
      </c>
      <c r="J255" s="3">
        <v>150</v>
      </c>
    </row>
    <row r="256" spans="1:10" x14ac:dyDescent="0.3">
      <c r="A256" s="3" t="s">
        <v>208</v>
      </c>
      <c r="B256" s="3" t="s">
        <v>232</v>
      </c>
      <c r="C256" s="3">
        <v>1991</v>
      </c>
      <c r="D256" s="3">
        <v>2000</v>
      </c>
      <c r="H256" s="3" t="s">
        <v>157</v>
      </c>
      <c r="I256" s="3" t="s">
        <v>330</v>
      </c>
      <c r="J256" s="3">
        <v>120</v>
      </c>
    </row>
    <row r="257" spans="1:10" x14ac:dyDescent="0.3">
      <c r="A257" s="3" t="s">
        <v>208</v>
      </c>
      <c r="B257" s="3" t="s">
        <v>232</v>
      </c>
      <c r="C257" s="3">
        <v>2001</v>
      </c>
      <c r="D257" s="3">
        <v>2015</v>
      </c>
      <c r="H257" s="3" t="s">
        <v>157</v>
      </c>
      <c r="I257" s="3" t="s">
        <v>331</v>
      </c>
    </row>
    <row r="258" spans="1:10" x14ac:dyDescent="0.3">
      <c r="A258" s="3" t="s">
        <v>208</v>
      </c>
      <c r="B258" s="3" t="s">
        <v>232</v>
      </c>
      <c r="C258" s="3">
        <v>2016</v>
      </c>
      <c r="H258" s="3" t="s">
        <v>157</v>
      </c>
      <c r="I258" s="3" t="s">
        <v>338</v>
      </c>
    </row>
    <row r="259" spans="1:10" x14ac:dyDescent="0.3">
      <c r="A259" s="3" t="s">
        <v>208</v>
      </c>
      <c r="B259" s="3" t="s">
        <v>195</v>
      </c>
      <c r="D259" s="3">
        <v>1980</v>
      </c>
      <c r="H259" s="3" t="s">
        <v>157</v>
      </c>
      <c r="I259" s="3" t="s">
        <v>327</v>
      </c>
      <c r="J259" s="3">
        <v>240</v>
      </c>
    </row>
    <row r="260" spans="1:10" x14ac:dyDescent="0.3">
      <c r="A260" s="3" t="s">
        <v>208</v>
      </c>
      <c r="B260" s="3" t="s">
        <v>195</v>
      </c>
      <c r="C260" s="3">
        <v>1981</v>
      </c>
      <c r="D260" s="3">
        <v>1985</v>
      </c>
      <c r="H260" s="3" t="s">
        <v>157</v>
      </c>
      <c r="I260" s="3" t="s">
        <v>328</v>
      </c>
      <c r="J260" s="3">
        <v>150</v>
      </c>
    </row>
    <row r="261" spans="1:10" x14ac:dyDescent="0.3">
      <c r="A261" s="3" t="s">
        <v>208</v>
      </c>
      <c r="B261" s="3" t="s">
        <v>195</v>
      </c>
      <c r="C261" s="3">
        <v>1986</v>
      </c>
      <c r="D261" s="3">
        <v>1990</v>
      </c>
      <c r="H261" s="3" t="s">
        <v>157</v>
      </c>
      <c r="I261" s="3" t="s">
        <v>329</v>
      </c>
      <c r="J261" s="3">
        <v>150</v>
      </c>
    </row>
    <row r="262" spans="1:10" x14ac:dyDescent="0.3">
      <c r="A262" s="3" t="s">
        <v>208</v>
      </c>
      <c r="B262" s="3" t="s">
        <v>195</v>
      </c>
      <c r="C262" s="3">
        <v>1991</v>
      </c>
      <c r="D262" s="3">
        <v>2000</v>
      </c>
      <c r="H262" s="3" t="s">
        <v>157</v>
      </c>
      <c r="I262" s="3" t="s">
        <v>330</v>
      </c>
      <c r="J262" s="3">
        <v>120</v>
      </c>
    </row>
    <row r="263" spans="1:10" x14ac:dyDescent="0.3">
      <c r="A263" s="3" t="s">
        <v>208</v>
      </c>
      <c r="B263" s="3" t="s">
        <v>195</v>
      </c>
      <c r="C263" s="3">
        <v>2001</v>
      </c>
      <c r="D263" s="3">
        <v>2015</v>
      </c>
      <c r="H263" s="3" t="s">
        <v>157</v>
      </c>
      <c r="I263" s="3" t="s">
        <v>331</v>
      </c>
    </row>
    <row r="264" spans="1:10" x14ac:dyDescent="0.3">
      <c r="A264" s="3" t="s">
        <v>208</v>
      </c>
      <c r="B264" s="3" t="s">
        <v>195</v>
      </c>
      <c r="C264" s="3">
        <v>2016</v>
      </c>
      <c r="H264" s="3" t="s">
        <v>157</v>
      </c>
      <c r="I264" s="3" t="s">
        <v>338</v>
      </c>
    </row>
    <row r="265" spans="1:10" x14ac:dyDescent="0.3">
      <c r="A265" s="2" t="s">
        <v>270</v>
      </c>
      <c r="B265" s="2" t="s">
        <v>232</v>
      </c>
      <c r="C265" s="10"/>
      <c r="D265" s="10">
        <v>1980</v>
      </c>
      <c r="E265" s="5"/>
      <c r="F265" s="5">
        <v>10</v>
      </c>
      <c r="G265" s="5"/>
      <c r="H265" s="5">
        <v>70</v>
      </c>
      <c r="I265" s="11" t="s">
        <v>327</v>
      </c>
      <c r="J265" s="3">
        <v>150</v>
      </c>
    </row>
    <row r="266" spans="1:10" x14ac:dyDescent="0.3">
      <c r="A266" s="2" t="s">
        <v>270</v>
      </c>
      <c r="B266" s="2" t="s">
        <v>232</v>
      </c>
      <c r="C266" s="10"/>
      <c r="D266" s="10">
        <v>1980</v>
      </c>
      <c r="E266" s="5">
        <v>10</v>
      </c>
      <c r="F266" s="5"/>
      <c r="G266" s="5"/>
      <c r="H266" s="5">
        <v>70</v>
      </c>
      <c r="I266" s="11" t="s">
        <v>327</v>
      </c>
      <c r="J266" s="3">
        <v>150</v>
      </c>
    </row>
    <row r="267" spans="1:10" x14ac:dyDescent="0.3">
      <c r="A267" s="2" t="s">
        <v>270</v>
      </c>
      <c r="B267" s="2" t="s">
        <v>232</v>
      </c>
      <c r="C267" s="10">
        <v>1981</v>
      </c>
      <c r="D267" s="10">
        <v>1989</v>
      </c>
      <c r="E267" s="5"/>
      <c r="F267" s="5">
        <v>10</v>
      </c>
      <c r="G267" s="5"/>
      <c r="H267" s="5">
        <v>75</v>
      </c>
      <c r="I267" s="11" t="s">
        <v>328</v>
      </c>
      <c r="J267" s="3">
        <v>120</v>
      </c>
    </row>
    <row r="268" spans="1:10" x14ac:dyDescent="0.3">
      <c r="A268" s="2" t="s">
        <v>270</v>
      </c>
      <c r="B268" s="2" t="s">
        <v>232</v>
      </c>
      <c r="C268" s="10">
        <v>1981</v>
      </c>
      <c r="D268" s="10">
        <v>1989</v>
      </c>
      <c r="E268" s="5">
        <v>10</v>
      </c>
      <c r="F268" s="5"/>
      <c r="G268" s="5"/>
      <c r="H268" s="5">
        <v>75</v>
      </c>
      <c r="I268" s="11" t="s">
        <v>328</v>
      </c>
      <c r="J268" s="3">
        <v>120</v>
      </c>
    </row>
    <row r="269" spans="1:10" x14ac:dyDescent="0.3">
      <c r="A269" s="2" t="s">
        <v>270</v>
      </c>
      <c r="B269" s="2" t="s">
        <v>232</v>
      </c>
      <c r="C269" s="10">
        <v>1990</v>
      </c>
      <c r="D269" s="10">
        <v>2000</v>
      </c>
      <c r="E269" s="5"/>
      <c r="F269" s="5">
        <v>10</v>
      </c>
      <c r="G269" s="5"/>
      <c r="H269" s="5">
        <v>81</v>
      </c>
      <c r="I269" s="11" t="s">
        <v>331</v>
      </c>
      <c r="J269" s="3">
        <v>120</v>
      </c>
    </row>
    <row r="270" spans="1:10" x14ac:dyDescent="0.3">
      <c r="A270" s="2" t="s">
        <v>270</v>
      </c>
      <c r="B270" s="2" t="s">
        <v>232</v>
      </c>
      <c r="C270" s="10">
        <v>1990</v>
      </c>
      <c r="D270" s="10">
        <v>2000</v>
      </c>
      <c r="E270" s="5">
        <v>10</v>
      </c>
      <c r="F270" s="5"/>
      <c r="G270" s="5"/>
      <c r="H270" s="5">
        <v>82</v>
      </c>
      <c r="I270" s="11" t="s">
        <v>331</v>
      </c>
      <c r="J270" s="3">
        <v>120</v>
      </c>
    </row>
    <row r="271" spans="1:10" x14ac:dyDescent="0.3">
      <c r="A271" s="2" t="s">
        <v>270</v>
      </c>
      <c r="B271" s="2" t="s">
        <v>232</v>
      </c>
      <c r="C271" s="10">
        <v>2001</v>
      </c>
      <c r="D271" s="10">
        <v>2015</v>
      </c>
      <c r="E271" s="5"/>
      <c r="F271" s="5">
        <v>10</v>
      </c>
      <c r="G271" s="5"/>
      <c r="H271" s="5">
        <v>82</v>
      </c>
      <c r="I271" s="11" t="s">
        <v>331</v>
      </c>
      <c r="J271" s="3">
        <v>100</v>
      </c>
    </row>
    <row r="272" spans="1:10" x14ac:dyDescent="0.3">
      <c r="A272" s="2" t="s">
        <v>270</v>
      </c>
      <c r="B272" s="2" t="s">
        <v>232</v>
      </c>
      <c r="C272" s="10">
        <v>2001</v>
      </c>
      <c r="D272" s="10">
        <v>2015</v>
      </c>
      <c r="E272" s="5">
        <v>10</v>
      </c>
      <c r="F272" s="5"/>
      <c r="G272" s="5"/>
      <c r="H272" s="5">
        <v>84</v>
      </c>
      <c r="I272" s="11" t="s">
        <v>331</v>
      </c>
      <c r="J272" s="3">
        <v>100</v>
      </c>
    </row>
    <row r="273" spans="1:10" x14ac:dyDescent="0.3">
      <c r="A273" s="2" t="s">
        <v>270</v>
      </c>
      <c r="B273" s="2" t="s">
        <v>232</v>
      </c>
      <c r="C273" s="10">
        <v>2015</v>
      </c>
      <c r="D273" s="10"/>
      <c r="E273" s="5"/>
      <c r="F273" s="5">
        <v>10</v>
      </c>
      <c r="G273" s="5"/>
      <c r="H273" s="5">
        <v>82</v>
      </c>
      <c r="I273" s="11" t="s">
        <v>331</v>
      </c>
    </row>
    <row r="274" spans="1:10" x14ac:dyDescent="0.3">
      <c r="A274" s="2" t="s">
        <v>270</v>
      </c>
      <c r="B274" s="2" t="s">
        <v>232</v>
      </c>
      <c r="C274" s="10">
        <v>2015</v>
      </c>
      <c r="D274" s="10"/>
      <c r="E274" s="5">
        <v>10</v>
      </c>
      <c r="F274" s="5"/>
      <c r="G274" s="5"/>
      <c r="H274" s="5">
        <v>84</v>
      </c>
      <c r="I274" s="11" t="s">
        <v>331</v>
      </c>
    </row>
    <row r="275" spans="1:10" x14ac:dyDescent="0.3">
      <c r="A275" s="2" t="s">
        <v>270</v>
      </c>
      <c r="B275" s="2" t="s">
        <v>195</v>
      </c>
      <c r="C275" s="10"/>
      <c r="D275" s="10">
        <v>1980</v>
      </c>
      <c r="E275" s="5"/>
      <c r="F275" s="5">
        <v>10</v>
      </c>
      <c r="G275" s="5"/>
      <c r="H275" s="5">
        <v>70</v>
      </c>
      <c r="I275" s="11" t="s">
        <v>327</v>
      </c>
      <c r="J275" s="3">
        <v>150</v>
      </c>
    </row>
    <row r="276" spans="1:10" x14ac:dyDescent="0.3">
      <c r="A276" s="2" t="s">
        <v>270</v>
      </c>
      <c r="B276" s="2" t="s">
        <v>195</v>
      </c>
      <c r="C276" s="10"/>
      <c r="D276" s="10">
        <v>1980</v>
      </c>
      <c r="E276" s="5">
        <v>10</v>
      </c>
      <c r="F276" s="5"/>
      <c r="G276" s="5"/>
      <c r="H276" s="5">
        <v>70</v>
      </c>
      <c r="I276" s="11" t="s">
        <v>327</v>
      </c>
      <c r="J276" s="3">
        <v>150</v>
      </c>
    </row>
    <row r="277" spans="1:10" x14ac:dyDescent="0.3">
      <c r="A277" s="2" t="s">
        <v>270</v>
      </c>
      <c r="B277" s="2" t="s">
        <v>195</v>
      </c>
      <c r="C277" s="10">
        <v>1981</v>
      </c>
      <c r="D277" s="10">
        <v>1989</v>
      </c>
      <c r="E277" s="5"/>
      <c r="F277" s="5">
        <v>10</v>
      </c>
      <c r="G277" s="5"/>
      <c r="H277" s="5">
        <v>75</v>
      </c>
      <c r="I277" s="11" t="s">
        <v>328</v>
      </c>
      <c r="J277" s="3">
        <v>120</v>
      </c>
    </row>
    <row r="278" spans="1:10" x14ac:dyDescent="0.3">
      <c r="A278" s="2" t="s">
        <v>270</v>
      </c>
      <c r="B278" s="2" t="s">
        <v>195</v>
      </c>
      <c r="C278" s="10">
        <v>1981</v>
      </c>
      <c r="D278" s="10">
        <v>1989</v>
      </c>
      <c r="E278" s="5">
        <v>10</v>
      </c>
      <c r="F278" s="5"/>
      <c r="G278" s="5"/>
      <c r="H278" s="5">
        <v>75</v>
      </c>
      <c r="I278" s="11" t="s">
        <v>328</v>
      </c>
      <c r="J278" s="3">
        <v>120</v>
      </c>
    </row>
    <row r="279" spans="1:10" x14ac:dyDescent="0.3">
      <c r="A279" s="2" t="s">
        <v>270</v>
      </c>
      <c r="B279" s="2" t="s">
        <v>195</v>
      </c>
      <c r="C279" s="10">
        <v>1990</v>
      </c>
      <c r="D279" s="10">
        <v>2000</v>
      </c>
      <c r="E279" s="5"/>
      <c r="F279" s="5">
        <v>10</v>
      </c>
      <c r="G279" s="5"/>
      <c r="H279" s="5">
        <v>81</v>
      </c>
      <c r="I279" s="11" t="s">
        <v>331</v>
      </c>
      <c r="J279" s="3">
        <v>120</v>
      </c>
    </row>
    <row r="280" spans="1:10" x14ac:dyDescent="0.3">
      <c r="A280" s="2" t="s">
        <v>270</v>
      </c>
      <c r="B280" s="2" t="s">
        <v>195</v>
      </c>
      <c r="C280" s="10">
        <v>1990</v>
      </c>
      <c r="D280" s="10">
        <v>2000</v>
      </c>
      <c r="E280" s="5">
        <v>10</v>
      </c>
      <c r="F280" s="5"/>
      <c r="G280" s="5"/>
      <c r="H280" s="5">
        <v>82</v>
      </c>
      <c r="I280" s="11" t="s">
        <v>331</v>
      </c>
      <c r="J280" s="3">
        <v>120</v>
      </c>
    </row>
    <row r="281" spans="1:10" x14ac:dyDescent="0.3">
      <c r="A281" s="2" t="s">
        <v>270</v>
      </c>
      <c r="B281" s="2" t="s">
        <v>195</v>
      </c>
      <c r="C281" s="10">
        <v>2001</v>
      </c>
      <c r="D281" s="10">
        <v>2015</v>
      </c>
      <c r="E281" s="5"/>
      <c r="F281" s="5">
        <v>10</v>
      </c>
      <c r="G281" s="5"/>
      <c r="H281" s="5">
        <v>82</v>
      </c>
      <c r="I281" s="11" t="s">
        <v>331</v>
      </c>
      <c r="J281" s="3">
        <v>100</v>
      </c>
    </row>
    <row r="282" spans="1:10" x14ac:dyDescent="0.3">
      <c r="A282" s="2" t="s">
        <v>270</v>
      </c>
      <c r="B282" s="2" t="s">
        <v>195</v>
      </c>
      <c r="C282" s="10">
        <v>2001</v>
      </c>
      <c r="D282" s="10">
        <v>2015</v>
      </c>
      <c r="E282" s="5">
        <v>10</v>
      </c>
      <c r="F282" s="5"/>
      <c r="G282" s="5"/>
      <c r="H282" s="5">
        <v>84</v>
      </c>
      <c r="I282" s="11" t="s">
        <v>331</v>
      </c>
      <c r="J282" s="3">
        <v>100</v>
      </c>
    </row>
    <row r="283" spans="1:10" x14ac:dyDescent="0.3">
      <c r="A283" s="2" t="s">
        <v>270</v>
      </c>
      <c r="B283" s="2" t="s">
        <v>195</v>
      </c>
      <c r="C283" s="10">
        <v>2015</v>
      </c>
      <c r="D283" s="10"/>
      <c r="E283" s="5"/>
      <c r="F283" s="5">
        <v>10</v>
      </c>
      <c r="G283" s="5"/>
      <c r="H283" s="5">
        <v>82</v>
      </c>
      <c r="I283" s="11" t="s">
        <v>331</v>
      </c>
    </row>
    <row r="284" spans="1:10" x14ac:dyDescent="0.3">
      <c r="A284" s="2" t="s">
        <v>270</v>
      </c>
      <c r="B284" s="2" t="s">
        <v>195</v>
      </c>
      <c r="C284" s="10">
        <v>2015</v>
      </c>
      <c r="D284" s="10"/>
      <c r="E284" s="5">
        <v>10</v>
      </c>
      <c r="F284" s="5"/>
      <c r="G284" s="5"/>
      <c r="H284" s="5">
        <v>84</v>
      </c>
      <c r="I284" s="11" t="s">
        <v>331</v>
      </c>
    </row>
    <row r="285" spans="1:10" x14ac:dyDescent="0.3">
      <c r="A285" s="3" t="s">
        <v>203</v>
      </c>
      <c r="B285" s="3" t="s">
        <v>233</v>
      </c>
      <c r="D285" s="3">
        <v>1970</v>
      </c>
      <c r="H285" s="3" t="s">
        <v>157</v>
      </c>
      <c r="I285" s="3" t="s">
        <v>327</v>
      </c>
    </row>
    <row r="286" spans="1:10" x14ac:dyDescent="0.3">
      <c r="A286" s="3" t="s">
        <v>203</v>
      </c>
      <c r="B286" s="3" t="s">
        <v>233</v>
      </c>
      <c r="C286" s="3">
        <v>1970</v>
      </c>
      <c r="D286" s="3">
        <v>1975</v>
      </c>
      <c r="H286" s="3" t="s">
        <v>157</v>
      </c>
      <c r="I286" s="3" t="s">
        <v>339</v>
      </c>
    </row>
    <row r="287" spans="1:10" x14ac:dyDescent="0.3">
      <c r="A287" s="3" t="s">
        <v>203</v>
      </c>
      <c r="B287" s="3" t="s">
        <v>233</v>
      </c>
      <c r="C287" s="3">
        <v>1976</v>
      </c>
      <c r="D287" s="3">
        <v>1980</v>
      </c>
      <c r="H287" s="3" t="s">
        <v>157</v>
      </c>
      <c r="I287" s="3" t="s">
        <v>328</v>
      </c>
    </row>
    <row r="288" spans="1:10" x14ac:dyDescent="0.3">
      <c r="A288" s="3" t="s">
        <v>203</v>
      </c>
      <c r="B288" s="3" t="s">
        <v>233</v>
      </c>
      <c r="C288" s="3">
        <v>1981</v>
      </c>
      <c r="D288" s="3">
        <v>1990</v>
      </c>
      <c r="H288" s="3" t="s">
        <v>157</v>
      </c>
      <c r="I288" s="3" t="s">
        <v>331</v>
      </c>
    </row>
    <row r="289" spans="1:9" x14ac:dyDescent="0.3">
      <c r="A289" s="3" t="s">
        <v>203</v>
      </c>
      <c r="B289" s="3" t="s">
        <v>233</v>
      </c>
      <c r="C289" s="3">
        <v>1991</v>
      </c>
      <c r="D289" s="3">
        <v>2015</v>
      </c>
      <c r="H289" s="3" t="s">
        <v>157</v>
      </c>
      <c r="I289" s="3" t="s">
        <v>331</v>
      </c>
    </row>
    <row r="290" spans="1:9" x14ac:dyDescent="0.3">
      <c r="A290" s="3" t="s">
        <v>203</v>
      </c>
      <c r="B290" s="3" t="s">
        <v>233</v>
      </c>
      <c r="C290" s="3">
        <v>2016</v>
      </c>
      <c r="H290" s="3" t="s">
        <v>157</v>
      </c>
      <c r="I290" s="3" t="s">
        <v>338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1788-2F17-4460-A6A6-B2B93EE390AC}">
  <dimension ref="A1:G41"/>
  <sheetViews>
    <sheetView zoomScale="85" zoomScaleNormal="85" workbookViewId="0">
      <selection sqref="A1:D1"/>
    </sheetView>
  </sheetViews>
  <sheetFormatPr baseColWidth="10" defaultRowHeight="14.4" x14ac:dyDescent="0.3"/>
  <cols>
    <col min="1" max="1" width="19.44140625" style="3" bestFit="1" customWidth="1"/>
    <col min="2" max="2" width="20.77734375" style="3" bestFit="1" customWidth="1"/>
    <col min="3" max="3" width="28.44140625" style="3" bestFit="1" customWidth="1"/>
    <col min="4" max="4" width="30.5546875" style="3" bestFit="1" customWidth="1"/>
    <col min="5" max="5" width="31.109375" style="3" bestFit="1" customWidth="1"/>
    <col min="6" max="6" width="9.5546875" style="3" bestFit="1" customWidth="1"/>
    <col min="7" max="7" width="36.44140625" style="3" bestFit="1" customWidth="1"/>
  </cols>
  <sheetData>
    <row r="1" spans="1:7" x14ac:dyDescent="0.3">
      <c r="A1" s="4" t="s">
        <v>0</v>
      </c>
      <c r="B1" s="4" t="s">
        <v>147</v>
      </c>
      <c r="C1" s="4" t="s">
        <v>341</v>
      </c>
      <c r="D1" s="4" t="s">
        <v>275</v>
      </c>
      <c r="E1" s="4" t="s">
        <v>276</v>
      </c>
      <c r="F1" s="4" t="s">
        <v>177</v>
      </c>
      <c r="G1" s="4" t="s">
        <v>169</v>
      </c>
    </row>
    <row r="2" spans="1:7" x14ac:dyDescent="0.3">
      <c r="A2" s="3" t="s">
        <v>277</v>
      </c>
      <c r="B2" s="3" t="s">
        <v>170</v>
      </c>
      <c r="C2" s="3" t="s">
        <v>137</v>
      </c>
      <c r="D2" s="3">
        <v>5</v>
      </c>
      <c r="F2" s="3">
        <v>0.49</v>
      </c>
      <c r="G2" s="3">
        <v>9</v>
      </c>
    </row>
    <row r="3" spans="1:7" x14ac:dyDescent="0.3">
      <c r="A3" s="3" t="s">
        <v>277</v>
      </c>
      <c r="B3" s="3" t="s">
        <v>171</v>
      </c>
      <c r="C3" s="3" t="s">
        <v>137</v>
      </c>
      <c r="D3" s="3">
        <v>5</v>
      </c>
      <c r="F3" s="3">
        <v>0.5</v>
      </c>
      <c r="G3" s="3">
        <v>10</v>
      </c>
    </row>
    <row r="4" spans="1:7" x14ac:dyDescent="0.3">
      <c r="A4" s="3" t="s">
        <v>277</v>
      </c>
      <c r="B4" s="3" t="s">
        <v>172</v>
      </c>
      <c r="C4" s="3" t="s">
        <v>137</v>
      </c>
      <c r="D4" s="3">
        <v>5</v>
      </c>
      <c r="F4" s="3">
        <v>0.53</v>
      </c>
      <c r="G4" s="3">
        <v>11</v>
      </c>
    </row>
    <row r="5" spans="1:7" x14ac:dyDescent="0.3">
      <c r="A5" s="3" t="s">
        <v>277</v>
      </c>
      <c r="B5" s="3" t="s">
        <v>173</v>
      </c>
      <c r="C5" s="3" t="s">
        <v>137</v>
      </c>
      <c r="D5" s="3">
        <v>5</v>
      </c>
      <c r="F5" s="3">
        <v>0.51</v>
      </c>
      <c r="G5" s="3">
        <v>12</v>
      </c>
    </row>
    <row r="6" spans="1:7" x14ac:dyDescent="0.3">
      <c r="A6" s="3" t="s">
        <v>277</v>
      </c>
      <c r="B6" s="3" t="s">
        <v>174</v>
      </c>
      <c r="C6" s="3" t="s">
        <v>137</v>
      </c>
      <c r="D6" s="3">
        <v>5</v>
      </c>
      <c r="F6" s="3">
        <v>0.54</v>
      </c>
      <c r="G6" s="3">
        <v>13</v>
      </c>
    </row>
    <row r="7" spans="1:7" x14ac:dyDescent="0.3">
      <c r="A7" s="3" t="s">
        <v>277</v>
      </c>
      <c r="B7" s="3" t="s">
        <v>175</v>
      </c>
      <c r="C7" s="3" t="s">
        <v>137</v>
      </c>
      <c r="D7" s="3">
        <v>5</v>
      </c>
      <c r="F7" s="3">
        <v>0.57999999999999996</v>
      </c>
      <c r="G7" s="3">
        <v>14</v>
      </c>
    </row>
    <row r="8" spans="1:7" x14ac:dyDescent="0.3">
      <c r="A8" s="3" t="s">
        <v>277</v>
      </c>
      <c r="B8" s="3" t="s">
        <v>176</v>
      </c>
      <c r="C8" s="3" t="s">
        <v>137</v>
      </c>
      <c r="D8" s="3">
        <v>5</v>
      </c>
      <c r="F8" s="3">
        <v>0.61</v>
      </c>
      <c r="G8" s="3">
        <v>15</v>
      </c>
    </row>
    <row r="9" spans="1:7" x14ac:dyDescent="0.3">
      <c r="A9" s="3" t="s">
        <v>277</v>
      </c>
      <c r="B9" s="3" t="s">
        <v>150</v>
      </c>
      <c r="C9" s="3" t="s">
        <v>137</v>
      </c>
      <c r="D9" s="3">
        <v>5</v>
      </c>
      <c r="F9" s="3">
        <v>0.64</v>
      </c>
      <c r="G9" s="3">
        <v>16</v>
      </c>
    </row>
    <row r="10" spans="1:7" x14ac:dyDescent="0.3">
      <c r="A10" s="3" t="s">
        <v>277</v>
      </c>
      <c r="B10" s="3" t="s">
        <v>170</v>
      </c>
      <c r="C10" s="3" t="s">
        <v>137</v>
      </c>
      <c r="E10" s="3">
        <v>5</v>
      </c>
      <c r="F10" s="3">
        <v>0.63</v>
      </c>
      <c r="G10" s="3">
        <v>17</v>
      </c>
    </row>
    <row r="11" spans="1:7" x14ac:dyDescent="0.3">
      <c r="A11" s="3" t="s">
        <v>277</v>
      </c>
      <c r="B11" s="3" t="s">
        <v>171</v>
      </c>
      <c r="C11" s="3" t="s">
        <v>137</v>
      </c>
      <c r="E11" s="3">
        <v>5</v>
      </c>
      <c r="F11" s="3">
        <v>0.64</v>
      </c>
      <c r="G11" s="3">
        <v>18</v>
      </c>
    </row>
    <row r="12" spans="1:7" x14ac:dyDescent="0.3">
      <c r="A12" s="3" t="s">
        <v>277</v>
      </c>
      <c r="B12" s="3" t="s">
        <v>172</v>
      </c>
      <c r="C12" s="3" t="s">
        <v>137</v>
      </c>
      <c r="E12" s="3">
        <v>5</v>
      </c>
      <c r="F12" s="3">
        <v>0.68</v>
      </c>
      <c r="G12" s="3">
        <v>19</v>
      </c>
    </row>
    <row r="13" spans="1:7" x14ac:dyDescent="0.3">
      <c r="A13" s="3" t="s">
        <v>277</v>
      </c>
      <c r="B13" s="3" t="s">
        <v>173</v>
      </c>
      <c r="C13" s="3" t="s">
        <v>137</v>
      </c>
      <c r="E13" s="3">
        <v>5</v>
      </c>
      <c r="F13" s="3">
        <v>0.66</v>
      </c>
      <c r="G13" s="3">
        <v>20</v>
      </c>
    </row>
    <row r="14" spans="1:7" x14ac:dyDescent="0.3">
      <c r="A14" s="3" t="s">
        <v>277</v>
      </c>
      <c r="B14" s="3" t="s">
        <v>174</v>
      </c>
      <c r="C14" s="3" t="s">
        <v>137</v>
      </c>
      <c r="E14" s="3">
        <v>5</v>
      </c>
      <c r="F14" s="3">
        <v>0.69</v>
      </c>
      <c r="G14" s="3">
        <v>21</v>
      </c>
    </row>
    <row r="15" spans="1:7" x14ac:dyDescent="0.3">
      <c r="A15" s="3" t="s">
        <v>277</v>
      </c>
      <c r="B15" s="3" t="s">
        <v>175</v>
      </c>
      <c r="C15" s="3" t="s">
        <v>137</v>
      </c>
      <c r="E15" s="3">
        <v>5</v>
      </c>
      <c r="F15" s="3">
        <v>0.74</v>
      </c>
      <c r="G15" s="3">
        <v>22</v>
      </c>
    </row>
    <row r="16" spans="1:7" x14ac:dyDescent="0.3">
      <c r="A16" s="3" t="s">
        <v>277</v>
      </c>
      <c r="B16" s="3" t="s">
        <v>176</v>
      </c>
      <c r="C16" s="3" t="s">
        <v>137</v>
      </c>
      <c r="E16" s="3">
        <v>5</v>
      </c>
      <c r="F16" s="3">
        <v>0.77</v>
      </c>
      <c r="G16" s="3">
        <v>23</v>
      </c>
    </row>
    <row r="17" spans="1:7" x14ac:dyDescent="0.3">
      <c r="A17" s="3" t="s">
        <v>277</v>
      </c>
      <c r="B17" s="3" t="s">
        <v>150</v>
      </c>
      <c r="C17" s="3" t="s">
        <v>137</v>
      </c>
      <c r="E17" s="3">
        <v>5</v>
      </c>
      <c r="F17" s="3">
        <v>0.8</v>
      </c>
      <c r="G17" s="3">
        <v>24</v>
      </c>
    </row>
    <row r="18" spans="1:7" x14ac:dyDescent="0.3">
      <c r="A18" s="3" t="s">
        <v>277</v>
      </c>
      <c r="B18" s="3" t="s">
        <v>170</v>
      </c>
      <c r="C18" s="3" t="s">
        <v>202</v>
      </c>
      <c r="F18" s="3">
        <v>0.87</v>
      </c>
      <c r="G18" s="3">
        <v>25</v>
      </c>
    </row>
    <row r="19" spans="1:7" x14ac:dyDescent="0.3">
      <c r="A19" s="3" t="s">
        <v>277</v>
      </c>
      <c r="B19" s="3" t="s">
        <v>171</v>
      </c>
      <c r="C19" s="3" t="s">
        <v>202</v>
      </c>
      <c r="F19" s="3">
        <v>0.88</v>
      </c>
      <c r="G19" s="3">
        <v>26</v>
      </c>
    </row>
    <row r="20" spans="1:7" x14ac:dyDescent="0.3">
      <c r="A20" s="3" t="s">
        <v>277</v>
      </c>
      <c r="B20" s="3" t="s">
        <v>172</v>
      </c>
      <c r="C20" s="3" t="s">
        <v>202</v>
      </c>
      <c r="F20" s="3">
        <v>0.9</v>
      </c>
      <c r="G20" s="3">
        <v>27</v>
      </c>
    </row>
    <row r="21" spans="1:7" x14ac:dyDescent="0.3">
      <c r="A21" s="3" t="s">
        <v>277</v>
      </c>
      <c r="B21" s="3" t="s">
        <v>173</v>
      </c>
      <c r="C21" s="3" t="s">
        <v>202</v>
      </c>
      <c r="F21" s="3">
        <v>0.9</v>
      </c>
      <c r="G21" s="3">
        <v>28</v>
      </c>
    </row>
    <row r="22" spans="1:7" x14ac:dyDescent="0.3">
      <c r="A22" s="3" t="s">
        <v>277</v>
      </c>
      <c r="B22" s="3" t="s">
        <v>174</v>
      </c>
      <c r="C22" s="3" t="s">
        <v>202</v>
      </c>
      <c r="F22" s="3">
        <v>0.91</v>
      </c>
      <c r="G22" s="3">
        <v>29</v>
      </c>
    </row>
    <row r="23" spans="1:7" x14ac:dyDescent="0.3">
      <c r="A23" s="3" t="s">
        <v>277</v>
      </c>
      <c r="B23" s="3" t="s">
        <v>175</v>
      </c>
      <c r="C23" s="3" t="s">
        <v>202</v>
      </c>
      <c r="F23" s="3">
        <v>0.95</v>
      </c>
      <c r="G23" s="3">
        <v>30</v>
      </c>
    </row>
    <row r="24" spans="1:7" x14ac:dyDescent="0.3">
      <c r="A24" s="3" t="s">
        <v>277</v>
      </c>
      <c r="B24" s="3" t="s">
        <v>176</v>
      </c>
      <c r="C24" s="3" t="s">
        <v>202</v>
      </c>
      <c r="F24" s="3">
        <v>0.96</v>
      </c>
      <c r="G24" s="3">
        <v>31</v>
      </c>
    </row>
    <row r="25" spans="1:7" x14ac:dyDescent="0.3">
      <c r="A25" s="3" t="s">
        <v>277</v>
      </c>
      <c r="B25" s="3" t="s">
        <v>150</v>
      </c>
      <c r="C25" s="3" t="s">
        <v>202</v>
      </c>
      <c r="F25" s="3">
        <v>0.98</v>
      </c>
      <c r="G25" s="3">
        <v>32</v>
      </c>
    </row>
    <row r="26" spans="1:7" x14ac:dyDescent="0.3">
      <c r="A26" s="3" t="s">
        <v>278</v>
      </c>
      <c r="B26" s="3" t="s">
        <v>170</v>
      </c>
      <c r="C26" s="3" t="s">
        <v>137</v>
      </c>
      <c r="D26" s="3">
        <v>5</v>
      </c>
      <c r="F26" s="3">
        <v>0.26</v>
      </c>
      <c r="G26" s="3">
        <v>33</v>
      </c>
    </row>
    <row r="27" spans="1:7" x14ac:dyDescent="0.3">
      <c r="A27" s="3" t="s">
        <v>278</v>
      </c>
      <c r="B27" s="3" t="s">
        <v>171</v>
      </c>
      <c r="C27" s="3" t="s">
        <v>137</v>
      </c>
      <c r="D27" s="3">
        <v>5</v>
      </c>
      <c r="F27" s="3">
        <v>0.27</v>
      </c>
      <c r="G27" s="3">
        <v>34</v>
      </c>
    </row>
    <row r="28" spans="1:7" x14ac:dyDescent="0.3">
      <c r="A28" s="3" t="s">
        <v>278</v>
      </c>
      <c r="B28" s="3" t="s">
        <v>172</v>
      </c>
      <c r="C28" s="3" t="s">
        <v>137</v>
      </c>
      <c r="D28" s="3">
        <v>5</v>
      </c>
      <c r="F28" s="3">
        <v>0.31</v>
      </c>
      <c r="G28" s="3">
        <v>35</v>
      </c>
    </row>
    <row r="29" spans="1:7" x14ac:dyDescent="0.3">
      <c r="A29" s="3" t="s">
        <v>278</v>
      </c>
      <c r="B29" s="3" t="s">
        <v>173</v>
      </c>
      <c r="C29" s="3" t="s">
        <v>137</v>
      </c>
      <c r="D29" s="3">
        <v>5</v>
      </c>
      <c r="F29" s="3">
        <v>0.28000000000000003</v>
      </c>
      <c r="G29" s="3">
        <v>36</v>
      </c>
    </row>
    <row r="30" spans="1:7" x14ac:dyDescent="0.3">
      <c r="A30" s="3" t="s">
        <v>278</v>
      </c>
      <c r="B30" s="3" t="s">
        <v>174</v>
      </c>
      <c r="C30" s="3" t="s">
        <v>137</v>
      </c>
      <c r="D30" s="3">
        <v>5</v>
      </c>
      <c r="F30" s="3">
        <v>0.32</v>
      </c>
      <c r="G30" s="3">
        <v>37</v>
      </c>
    </row>
    <row r="31" spans="1:7" x14ac:dyDescent="0.3">
      <c r="A31" s="3" t="s">
        <v>278</v>
      </c>
      <c r="B31" s="3" t="s">
        <v>175</v>
      </c>
      <c r="C31" s="3" t="s">
        <v>137</v>
      </c>
      <c r="D31" s="3">
        <v>5</v>
      </c>
      <c r="F31" s="3">
        <v>0.35</v>
      </c>
      <c r="G31" s="3">
        <v>38</v>
      </c>
    </row>
    <row r="32" spans="1:7" x14ac:dyDescent="0.3">
      <c r="A32" s="3" t="s">
        <v>278</v>
      </c>
      <c r="B32" s="3" t="s">
        <v>176</v>
      </c>
      <c r="C32" s="3" t="s">
        <v>137</v>
      </c>
      <c r="D32" s="3">
        <v>5</v>
      </c>
      <c r="F32" s="3">
        <v>0.38</v>
      </c>
      <c r="G32" s="3">
        <v>39</v>
      </c>
    </row>
    <row r="33" spans="1:7" x14ac:dyDescent="0.3">
      <c r="A33" s="3" t="s">
        <v>278</v>
      </c>
      <c r="B33" s="3" t="s">
        <v>150</v>
      </c>
      <c r="C33" s="3" t="s">
        <v>137</v>
      </c>
      <c r="D33" s="3">
        <v>5</v>
      </c>
      <c r="F33" s="3">
        <v>0.4</v>
      </c>
      <c r="G33" s="3">
        <v>40</v>
      </c>
    </row>
    <row r="34" spans="1:7" x14ac:dyDescent="0.3">
      <c r="A34" s="3" t="s">
        <v>278</v>
      </c>
      <c r="B34" s="3" t="s">
        <v>170</v>
      </c>
      <c r="C34" s="3" t="s">
        <v>137</v>
      </c>
      <c r="E34" s="3">
        <v>5</v>
      </c>
      <c r="F34" s="3">
        <v>0.38</v>
      </c>
      <c r="G34" s="3">
        <v>41</v>
      </c>
    </row>
    <row r="35" spans="1:7" x14ac:dyDescent="0.3">
      <c r="A35" s="3" t="s">
        <v>278</v>
      </c>
      <c r="B35" s="3" t="s">
        <v>171</v>
      </c>
      <c r="C35" s="3" t="s">
        <v>137</v>
      </c>
      <c r="E35" s="3">
        <v>5</v>
      </c>
      <c r="F35" s="3">
        <v>0.4</v>
      </c>
      <c r="G35" s="3">
        <v>42</v>
      </c>
    </row>
    <row r="36" spans="1:7" x14ac:dyDescent="0.3">
      <c r="A36" s="3" t="s">
        <v>278</v>
      </c>
      <c r="B36" s="3" t="s">
        <v>172</v>
      </c>
      <c r="C36" s="3" t="s">
        <v>137</v>
      </c>
      <c r="E36" s="3">
        <v>5</v>
      </c>
      <c r="F36" s="3">
        <v>0.45</v>
      </c>
      <c r="G36" s="3">
        <v>43</v>
      </c>
    </row>
    <row r="37" spans="1:7" x14ac:dyDescent="0.3">
      <c r="A37" s="3" t="s">
        <v>278</v>
      </c>
      <c r="B37" s="3" t="s">
        <v>173</v>
      </c>
      <c r="C37" s="3" t="s">
        <v>137</v>
      </c>
      <c r="E37" s="3">
        <v>5</v>
      </c>
      <c r="F37" s="3">
        <v>0.41</v>
      </c>
      <c r="G37" s="3">
        <v>44</v>
      </c>
    </row>
    <row r="38" spans="1:7" x14ac:dyDescent="0.3">
      <c r="A38" s="3" t="s">
        <v>278</v>
      </c>
      <c r="B38" s="3" t="s">
        <v>174</v>
      </c>
      <c r="C38" s="3" t="s">
        <v>137</v>
      </c>
      <c r="E38" s="3">
        <v>5</v>
      </c>
      <c r="F38" s="3">
        <v>0.46</v>
      </c>
      <c r="G38" s="3">
        <v>45</v>
      </c>
    </row>
    <row r="39" spans="1:7" x14ac:dyDescent="0.3">
      <c r="A39" s="3" t="s">
        <v>278</v>
      </c>
      <c r="B39" s="3" t="s">
        <v>175</v>
      </c>
      <c r="C39" s="3" t="s">
        <v>137</v>
      </c>
      <c r="E39" s="3">
        <v>5</v>
      </c>
      <c r="F39" s="3">
        <v>0.5</v>
      </c>
      <c r="G39" s="3">
        <v>46</v>
      </c>
    </row>
    <row r="40" spans="1:7" x14ac:dyDescent="0.3">
      <c r="A40" s="3" t="s">
        <v>278</v>
      </c>
      <c r="B40" s="3" t="s">
        <v>176</v>
      </c>
      <c r="C40" s="3" t="s">
        <v>137</v>
      </c>
      <c r="E40" s="3">
        <v>5</v>
      </c>
      <c r="F40" s="3">
        <v>0.56000000000000005</v>
      </c>
      <c r="G40" s="3">
        <v>47</v>
      </c>
    </row>
    <row r="41" spans="1:7" x14ac:dyDescent="0.3">
      <c r="A41" s="3" t="s">
        <v>278</v>
      </c>
      <c r="B41" s="3" t="s">
        <v>150</v>
      </c>
      <c r="C41" s="3" t="s">
        <v>137</v>
      </c>
      <c r="E41" s="3">
        <v>5</v>
      </c>
      <c r="F41" s="3">
        <v>0.57999999999999996</v>
      </c>
      <c r="G41" s="3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modele</vt:lpstr>
      <vt:lpstr>enums</vt:lpstr>
      <vt:lpstr>correspondance</vt:lpstr>
      <vt:lpstr>simulation</vt:lpstr>
      <vt:lpstr>generateur</vt:lpstr>
      <vt:lpstr>signaletique</vt:lpstr>
      <vt:lpstr>systeme</vt:lpstr>
      <vt:lpstr>pn</vt:lpstr>
      <vt:lpstr>paux</vt:lpstr>
      <vt:lpstr>rd</vt:lpstr>
      <vt:lpstr>rg</vt:lpstr>
      <vt:lpstr>cr</vt:lpstr>
      <vt:lpstr>cop</vt:lpstr>
      <vt:lpstr>combustion</vt:lpstr>
      <vt:lpstr>fecs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2024-11-23T16:55:07Z</dcterms:modified>
</cp:coreProperties>
</file>