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renolab\audit\main\model\"/>
    </mc:Choice>
  </mc:AlternateContent>
  <xr:revisionPtr revIDLastSave="0" documentId="13_ncr:1_{9075DAAD-AE99-41E0-9A77-BF65EA0EC8CD}" xr6:coauthVersionLast="47" xr6:coauthVersionMax="47" xr10:uidLastSave="{00000000-0000-0000-0000-000000000000}"/>
  <bookViews>
    <workbookView xWindow="-108" yWindow="-108" windowWidth="23256" windowHeight="12456" tabRatio="899" activeTab="4" xr2:uid="{BF4EE783-D743-4B41-B65A-54CFF4809DA7}"/>
  </bookViews>
  <sheets>
    <sheet name="configuration" sheetId="47" r:id="rId1"/>
    <sheet name="type_installation" sheetId="50" r:id="rId2"/>
    <sheet name="type_installation_solaire" sheetId="51" r:id="rId3"/>
    <sheet name="type_generateur" sheetId="35" r:id="rId4"/>
    <sheet name="type_generateur@next" sheetId="63" r:id="rId5"/>
    <sheet name="energie" sheetId="64" r:id="rId6"/>
    <sheet name="usage_generateur" sheetId="49" r:id="rId7"/>
    <sheet name="bouclage_reseau" sheetId="45" r:id="rId8"/>
    <sheet name="type_stockage" sheetId="44" r:id="rId9"/>
    <sheet name="rd" sheetId="53" r:id="rId10"/>
    <sheet name="rg" sheetId="62" r:id="rId11"/>
    <sheet name="cr" sheetId="58" r:id="rId12"/>
    <sheet name="scop" sheetId="54" r:id="rId13"/>
    <sheet name="combustion" sheetId="59" r:id="rId14"/>
    <sheet name="fecs" sheetId="5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2" l="1"/>
  <c r="C4" i="62"/>
  <c r="C3" i="62"/>
  <c r="C2" i="62"/>
  <c r="C6" i="62"/>
  <c r="C7" i="62"/>
  <c r="C2" i="59" l="1"/>
  <c r="C3" i="59"/>
  <c r="C4" i="59"/>
  <c r="C5" i="59"/>
  <c r="C6" i="59"/>
  <c r="C7" i="59"/>
  <c r="C8" i="59"/>
  <c r="C9" i="59"/>
  <c r="C10" i="59"/>
  <c r="C11" i="59"/>
  <c r="C12" i="59"/>
  <c r="C13" i="59"/>
  <c r="C14" i="59"/>
  <c r="C15" i="59"/>
  <c r="C16" i="59"/>
  <c r="C17" i="59"/>
  <c r="C18" i="59"/>
  <c r="C19" i="59"/>
  <c r="C20" i="59"/>
  <c r="C21" i="59"/>
  <c r="C22" i="59"/>
  <c r="C23" i="59"/>
  <c r="C24" i="59"/>
  <c r="C25" i="59"/>
  <c r="C26" i="59"/>
  <c r="C27" i="59"/>
  <c r="C28" i="59"/>
  <c r="C29" i="59"/>
  <c r="C30" i="59"/>
  <c r="C31" i="59"/>
  <c r="C32" i="59"/>
  <c r="C33" i="59"/>
  <c r="C34" i="59"/>
  <c r="C35" i="59"/>
  <c r="C36" i="59"/>
  <c r="C37" i="59"/>
  <c r="C38" i="59"/>
  <c r="C39" i="59"/>
  <c r="C40" i="59"/>
  <c r="C41" i="59"/>
  <c r="C42" i="59"/>
  <c r="C43" i="59"/>
  <c r="C44" i="59"/>
  <c r="C45" i="59"/>
  <c r="C46" i="59"/>
  <c r="C47" i="59"/>
  <c r="C48" i="59"/>
  <c r="C49" i="59"/>
  <c r="C50" i="59"/>
  <c r="C51" i="59"/>
  <c r="C52" i="59"/>
  <c r="C53" i="59"/>
  <c r="C54" i="59"/>
  <c r="C55" i="59"/>
  <c r="C56" i="59"/>
  <c r="C57" i="59"/>
  <c r="C58" i="59"/>
  <c r="C59" i="59"/>
  <c r="C60" i="59"/>
  <c r="C61" i="59"/>
  <c r="C62" i="59"/>
  <c r="C63" i="59"/>
  <c r="C64" i="59"/>
  <c r="C65" i="59"/>
  <c r="C66" i="59"/>
  <c r="C67" i="59"/>
  <c r="C68" i="59"/>
  <c r="C69" i="59"/>
  <c r="C70" i="59"/>
  <c r="C71" i="59"/>
  <c r="C72" i="59"/>
  <c r="C73" i="59"/>
  <c r="C74" i="59"/>
  <c r="C75" i="59"/>
  <c r="C76" i="59"/>
  <c r="C77" i="59"/>
  <c r="C78" i="59"/>
  <c r="C79" i="59"/>
  <c r="C80" i="59"/>
  <c r="C81" i="59"/>
  <c r="C82" i="59"/>
  <c r="C83" i="59"/>
  <c r="C84" i="59"/>
  <c r="C85" i="59"/>
  <c r="C86" i="59"/>
  <c r="C87" i="59"/>
  <c r="C88" i="59"/>
  <c r="C89" i="59"/>
  <c r="C90" i="59"/>
  <c r="C91" i="59"/>
  <c r="C92" i="59"/>
  <c r="C93" i="59"/>
  <c r="C94" i="59"/>
  <c r="C95" i="59"/>
  <c r="C96" i="59"/>
  <c r="C97" i="59"/>
  <c r="C98" i="59"/>
  <c r="C99" i="59"/>
  <c r="C100" i="59"/>
  <c r="C101" i="59"/>
  <c r="C102" i="59"/>
  <c r="C103" i="59"/>
  <c r="C104" i="59"/>
  <c r="C105" i="59"/>
  <c r="C106" i="59"/>
  <c r="C107" i="59"/>
  <c r="C108" i="59"/>
  <c r="C109" i="59"/>
  <c r="C110" i="59"/>
  <c r="C111" i="59"/>
  <c r="C112" i="59"/>
  <c r="C113" i="59"/>
  <c r="C114" i="59"/>
  <c r="C115" i="59"/>
  <c r="C116" i="59"/>
  <c r="C117" i="59"/>
  <c r="C118" i="59"/>
  <c r="C119" i="59"/>
  <c r="C120" i="59"/>
  <c r="C121" i="59"/>
  <c r="C122" i="59"/>
  <c r="C123" i="59"/>
  <c r="C124" i="59"/>
  <c r="C125" i="59"/>
  <c r="C126" i="59"/>
  <c r="C127" i="59"/>
  <c r="C128" i="59"/>
  <c r="C129" i="59"/>
  <c r="C130" i="59"/>
  <c r="C131" i="59"/>
  <c r="C132" i="59"/>
  <c r="C133" i="59"/>
  <c r="C134" i="59"/>
  <c r="C135" i="59"/>
  <c r="C136" i="59"/>
  <c r="C137" i="59"/>
  <c r="C138" i="59"/>
  <c r="C139" i="59"/>
  <c r="C140" i="59"/>
  <c r="C141" i="59"/>
  <c r="C142" i="59"/>
  <c r="C143" i="59"/>
  <c r="C144" i="59"/>
  <c r="C145" i="59"/>
  <c r="C146" i="59"/>
  <c r="C147" i="59"/>
  <c r="C148" i="59"/>
  <c r="C149" i="59"/>
  <c r="C150" i="59"/>
  <c r="C151" i="59"/>
  <c r="C152" i="59"/>
  <c r="C153" i="59"/>
  <c r="C154" i="59"/>
  <c r="C155" i="59"/>
  <c r="C156" i="59"/>
  <c r="C157" i="59"/>
  <c r="C158" i="59"/>
  <c r="C159" i="59"/>
  <c r="C160" i="59"/>
  <c r="C161" i="59"/>
  <c r="C162" i="59"/>
  <c r="C163" i="59"/>
  <c r="C164" i="59"/>
  <c r="C165" i="59"/>
  <c r="C166" i="59"/>
  <c r="C167" i="59"/>
  <c r="C168" i="59"/>
  <c r="C169" i="59"/>
  <c r="C170" i="59"/>
  <c r="C171" i="59"/>
  <c r="C172" i="59"/>
  <c r="C173" i="59"/>
  <c r="C174" i="59"/>
  <c r="C175" i="59"/>
  <c r="C176" i="59"/>
  <c r="C177" i="59"/>
  <c r="C178" i="59"/>
  <c r="C179" i="59"/>
  <c r="C180" i="59"/>
  <c r="C181" i="59"/>
  <c r="C182" i="59"/>
  <c r="C183" i="59"/>
  <c r="C184" i="59"/>
  <c r="C185" i="59"/>
  <c r="C186" i="59"/>
  <c r="C187" i="59"/>
  <c r="C188" i="59"/>
  <c r="C189" i="59"/>
  <c r="C190" i="59"/>
  <c r="C191" i="59"/>
  <c r="C192" i="59"/>
  <c r="C193" i="59"/>
  <c r="C194" i="59"/>
  <c r="C14" i="58"/>
  <c r="C15" i="58"/>
  <c r="C16" i="58"/>
  <c r="C17" i="58"/>
  <c r="C10" i="58"/>
  <c r="C11" i="58"/>
  <c r="C12" i="58"/>
  <c r="C13" i="58"/>
  <c r="C9" i="58"/>
  <c r="C8" i="58"/>
  <c r="C7" i="58"/>
  <c r="C6" i="58"/>
  <c r="C2" i="58"/>
  <c r="C3" i="58"/>
  <c r="C4" i="58"/>
  <c r="C5" i="58"/>
  <c r="D3" i="57" l="1"/>
  <c r="D4" i="57"/>
  <c r="D5" i="57"/>
  <c r="D6" i="57"/>
  <c r="D7" i="57"/>
  <c r="D8" i="57"/>
  <c r="D9" i="57"/>
  <c r="D10" i="57"/>
  <c r="D11" i="57"/>
  <c r="D12" i="57"/>
  <c r="D13" i="57"/>
  <c r="D14" i="57"/>
  <c r="D15" i="57"/>
  <c r="D16" i="57"/>
  <c r="D17" i="57"/>
  <c r="D18" i="57"/>
  <c r="D19" i="57"/>
  <c r="D20" i="57"/>
  <c r="D21" i="57"/>
  <c r="D22" i="57"/>
  <c r="D23" i="57"/>
  <c r="D24" i="57"/>
  <c r="D25" i="57"/>
  <c r="D26" i="57"/>
  <c r="D27" i="57"/>
  <c r="D28" i="57"/>
  <c r="D29" i="57"/>
  <c r="D30" i="57"/>
  <c r="D31" i="57"/>
  <c r="D32" i="57"/>
  <c r="D33" i="57"/>
  <c r="D34" i="57"/>
  <c r="D35" i="57"/>
  <c r="D36" i="57"/>
  <c r="D37" i="57"/>
  <c r="D38" i="57"/>
  <c r="D39" i="57"/>
  <c r="D40" i="57"/>
  <c r="D41" i="57"/>
  <c r="D2" i="57"/>
  <c r="E2" i="53" l="1"/>
  <c r="E3" i="53"/>
  <c r="E4" i="53"/>
  <c r="E5" i="53"/>
  <c r="E6" i="53"/>
  <c r="E7" i="53"/>
  <c r="E8" i="53"/>
  <c r="E9" i="53"/>
  <c r="C2" i="53"/>
  <c r="C3" i="53"/>
  <c r="C4" i="53"/>
  <c r="C5" i="53"/>
  <c r="C6" i="53"/>
  <c r="C7" i="53"/>
  <c r="C8" i="53"/>
  <c r="C9" i="53"/>
</calcChain>
</file>

<file path=xl/sharedStrings.xml><?xml version="1.0" encoding="utf-8"?>
<sst xmlns="http://schemas.openxmlformats.org/spreadsheetml/2006/main" count="2824" uniqueCount="476">
  <si>
    <t>id</t>
  </si>
  <si>
    <t>lib</t>
  </si>
  <si>
    <t>type_batiment_id</t>
  </si>
  <si>
    <t>type_batiment</t>
  </si>
  <si>
    <t>variables_requises</t>
  </si>
  <si>
    <t>variables_interdites</t>
  </si>
  <si>
    <t>enum_type_energie_id</t>
  </si>
  <si>
    <t>position_probable_volume_chauffe</t>
  </si>
  <si>
    <t>categorie_open_data</t>
  </si>
  <si>
    <t>CET sur air ambiant (sur local non chauffé) avant 2010</t>
  </si>
  <si>
    <t>cop</t>
  </si>
  <si>
    <t>1|12</t>
  </si>
  <si>
    <t>PAC/CET</t>
  </si>
  <si>
    <t>CET sur air ambiant (sur local non chauffé) 2010-2014</t>
  </si>
  <si>
    <t>CET sur air ambiant (sur local non chauffé) après 2014</t>
  </si>
  <si>
    <t>CET sur air extérieur avant 2010</t>
  </si>
  <si>
    <t>CET sur air extérieur 2010-2014</t>
  </si>
  <si>
    <t>CET sur air extérieur après 2014</t>
  </si>
  <si>
    <t>CET sur air extrait avant 2010</t>
  </si>
  <si>
    <t>CET sur air extrait 2010-2014</t>
  </si>
  <si>
    <t>CET sur air extrait après 2014</t>
  </si>
  <si>
    <t>PAC double service avant 2010</t>
  </si>
  <si>
    <t>PAC double service 2010-2014</t>
  </si>
  <si>
    <t>PAC double service après 2014</t>
  </si>
  <si>
    <t>poêle à bois bouilleur bûche installé avant 2012</t>
  </si>
  <si>
    <t>4|6|7</t>
  </si>
  <si>
    <t>Poêle bois</t>
  </si>
  <si>
    <t>poêle à bois bouilleur bûche installé à partir de 2012</t>
  </si>
  <si>
    <t>Chaudière bois bûche avant 1978</t>
  </si>
  <si>
    <t>Chaudière bois</t>
  </si>
  <si>
    <t>Chaudière bois bûche 1978-1994</t>
  </si>
  <si>
    <t>Chaudière bois bûche 1995-2003</t>
  </si>
  <si>
    <t>Chaudière bois bûche 2004-2012</t>
  </si>
  <si>
    <t>Chaudière bois bûche 2013-2017</t>
  </si>
  <si>
    <t>Chaudière bois bûche 2018-2019</t>
  </si>
  <si>
    <t>Chaudière bois bûche après 2019</t>
  </si>
  <si>
    <t>Chaudière bois plaquette avant 1978</t>
  </si>
  <si>
    <t>6|7</t>
  </si>
  <si>
    <t>Chaudière bois plaquette 1978-1994</t>
  </si>
  <si>
    <t>Chaudière bois plaquette 1995-2003</t>
  </si>
  <si>
    <t>Chaudière bois plaquette 2004-2012</t>
  </si>
  <si>
    <t>Chaudière bois plaquette 2013-2017</t>
  </si>
  <si>
    <t>Chaudière bois plaquette 2018-2019</t>
  </si>
  <si>
    <t>Chaudière bois plaquette après 2019</t>
  </si>
  <si>
    <t>Chaudière bois granulés avant 1978</t>
  </si>
  <si>
    <t>Chaudière bois granulés 1978-1994</t>
  </si>
  <si>
    <t>Chaudière bois granulés 1995-2003</t>
  </si>
  <si>
    <t>Chaudière bois granulés 2004-2012</t>
  </si>
  <si>
    <t>Chaudière bois granulés 2013-2019</t>
  </si>
  <si>
    <t>Chaudière bois granulés après 2019</t>
  </si>
  <si>
    <t>Chaudière fioul classique avant 1970</t>
  </si>
  <si>
    <t>3|14</t>
  </si>
  <si>
    <t>Chaudière fioul</t>
  </si>
  <si>
    <t>Chaudière fioul classique 1970-1975</t>
  </si>
  <si>
    <t>Chaudière fioul classique 1976-1980</t>
  </si>
  <si>
    <t>Chaudière fioul classique 1981-1990</t>
  </si>
  <si>
    <t>Chaudière fioul standard 1991-2015</t>
  </si>
  <si>
    <t>Chaudière fioul standard après 2015</t>
  </si>
  <si>
    <t>Chaudière fioul basse température 1991-2015</t>
  </si>
  <si>
    <t>Chaudière fioul basse température après 2015</t>
  </si>
  <si>
    <t>Chaudière fioul à condensation 1996-2015</t>
  </si>
  <si>
    <t>Chaudière fioul à condensation après 2015</t>
  </si>
  <si>
    <t>Chaudière gaz classique avant 1981</t>
  </si>
  <si>
    <t>Chaudière/Accumulateur gaz classique</t>
  </si>
  <si>
    <t>Chaudière gaz classique 1981-1985</t>
  </si>
  <si>
    <t>Chaudière gaz classique 1986-1990</t>
  </si>
  <si>
    <t>Chaudière gaz standard 1991-2000</t>
  </si>
  <si>
    <t>Chaudière gaz standard 2001-2015</t>
  </si>
  <si>
    <t>Chaudière gaz standard après 2015</t>
  </si>
  <si>
    <t>Chaudière gaz basse température 1991-2000</t>
  </si>
  <si>
    <t>Chaudière gaz basse température</t>
  </si>
  <si>
    <t>Chaudière gaz basse température 2001-2015</t>
  </si>
  <si>
    <t>Chaudière gaz basse température après 2015</t>
  </si>
  <si>
    <t>Chaudière gaz à condensation 1981-1985</t>
  </si>
  <si>
    <t>Chaudière/Accumulateur gaz condensation</t>
  </si>
  <si>
    <t>Chaudière gaz à condensation 1986-2000</t>
  </si>
  <si>
    <t>Chaudière gaz à condensation 2001-2015</t>
  </si>
  <si>
    <t>Chaudière gaz à condensation après 2015</t>
  </si>
  <si>
    <t>Accumulateur gaz classique avant 1990</t>
  </si>
  <si>
    <t>Accumulateur gaz classique 1990-2000</t>
  </si>
  <si>
    <t>Accumulateur gaz classique après 2000</t>
  </si>
  <si>
    <t>Accumulateur gaz à condensation 1996-2000</t>
  </si>
  <si>
    <t>Accumulateur gaz à condensation après 2000</t>
  </si>
  <si>
    <t>Chauffe-eau gaz à production instantanée avant 1980</t>
  </si>
  <si>
    <t>Chauffe-eau gaz à production instantanée</t>
  </si>
  <si>
    <t>Chauffe-eau gaz à production instantanée 1981-1989</t>
  </si>
  <si>
    <t>Chauffe-eau gaz à production instantanée 1990-2000</t>
  </si>
  <si>
    <t>Chauffe-eau gaz à production instantanée 2001-2015</t>
  </si>
  <si>
    <t>Chauffe-eau gaz à production instantanée après 2015</t>
  </si>
  <si>
    <t>Ballon électrique à accumulation horizontal</t>
  </si>
  <si>
    <t>Ballon électrique</t>
  </si>
  <si>
    <t>Ballon électrique à accumulation vertical Autres ou inconnue</t>
  </si>
  <si>
    <t>Ballon électrique à accumulation vertical Catégorie B ou 2 étoiles</t>
  </si>
  <si>
    <t>Ballon électrique à accumulation vertical Catégorie C ou 3 étoiles</t>
  </si>
  <si>
    <t>Réseau de chaleur non isolé</t>
  </si>
  <si>
    <t>Réseau de chaleur</t>
  </si>
  <si>
    <t>Réseau de chaleur isolé</t>
  </si>
  <si>
    <t>Chaudière(s) bois multi bâtiment modélisée comme un réseau de chaleur</t>
  </si>
  <si>
    <t>rendement_generation_stockage</t>
  </si>
  <si>
    <t>4|5|6|7</t>
  </si>
  <si>
    <t>Chaudière(s) fioul multi bâtiment modélisée comme un réseau de chaleur</t>
  </si>
  <si>
    <t>Chaudière(s) gaz multi bâtiment modélisée comme un réseau de chaleur</t>
  </si>
  <si>
    <t>2|9|10|13</t>
  </si>
  <si>
    <t>Pompe(s) à chaleur multi bâtiment modélisée comme un réseau de chaleur</t>
  </si>
  <si>
    <t>autre système à combustion gaz</t>
  </si>
  <si>
    <t xml:space="preserve">Système divers </t>
  </si>
  <si>
    <t>autre système à combustion fioul</t>
  </si>
  <si>
    <t>autre système à combustion bois</t>
  </si>
  <si>
    <t>autre système à combustion autres energies fossiles (charbon,pétrole etc…)</t>
  </si>
  <si>
    <t>9|10|11|13|14</t>
  </si>
  <si>
    <t>autre système thermodynamique électrique</t>
  </si>
  <si>
    <t>autre système thermodynamique gaz</t>
  </si>
  <si>
    <t>système collectif par défaut en abscence d'information : chaudière fioul pénalisante</t>
  </si>
  <si>
    <t>1|2|3|4|5|6|7|9|10|11|12|13|14</t>
  </si>
  <si>
    <t>Chaudière charbon avant 1978</t>
  </si>
  <si>
    <t>11|14</t>
  </si>
  <si>
    <t>Chaudière charbon</t>
  </si>
  <si>
    <t>Chaudière charbon 1978-1994</t>
  </si>
  <si>
    <t>Chaudière charbon 1995-2003</t>
  </si>
  <si>
    <t>Chaudière charbon 2004-2012</t>
  </si>
  <si>
    <t>Chaudière charbon 2013-2017</t>
  </si>
  <si>
    <t>Chaudière charbon 2018-2019</t>
  </si>
  <si>
    <t>Chaudière charbon après 2019</t>
  </si>
  <si>
    <t>Chaudière gpl/propane/butane classique avant 1981</t>
  </si>
  <si>
    <t>9|10|13|14</t>
  </si>
  <si>
    <t>Chaudière/Accumulateur GPL/propane/butane</t>
  </si>
  <si>
    <t>Chaudière gpl/propane/butane classique 1981-1985</t>
  </si>
  <si>
    <t>Chaudière gpl/propane/butane classique 1986-1990</t>
  </si>
  <si>
    <t>Chaudière gpl/propane/butane standard 1991-2000</t>
  </si>
  <si>
    <t>Chaudière gpl/propane/butane standard 2001-2015</t>
  </si>
  <si>
    <t>Chaudière gpl/propane/butane standard après 2015</t>
  </si>
  <si>
    <t>Chaudière gpl/propane/butane basse température 1991-2000</t>
  </si>
  <si>
    <t>Chaudière gpl/propane/butane basse température 2001-2015</t>
  </si>
  <si>
    <t>Chaudière gpl/propane/butane basse température après 2015</t>
  </si>
  <si>
    <t>Chaudière gpl/propane/butane à condensation 1981-1985</t>
  </si>
  <si>
    <t>Chaudière gpl/propane/butane à condensation 1986-2000</t>
  </si>
  <si>
    <t>Chaudière gpl/propane/butane à condensation 2001-2015</t>
  </si>
  <si>
    <t>Chaudière gpl/propane/butane à condensation après 2015</t>
  </si>
  <si>
    <t>Accumulateur gpl/propane/butane classique avant 1990</t>
  </si>
  <si>
    <t>Accumulateur gpl/propane/butane classique 1990-2000</t>
  </si>
  <si>
    <t>Accumulateur gpl/propane/butane classique après 2000</t>
  </si>
  <si>
    <t>Accumulateur gpl/propane/butane à condensation 1996-2000</t>
  </si>
  <si>
    <t>Accumulateur gpl/propane/butane à condensation après 2000</t>
  </si>
  <si>
    <t>Chauffe-eau gpl/propane/butane à production instantanée avant 1980</t>
  </si>
  <si>
    <t>Chauffe-eau gpl/propane/butane à production instantanée</t>
  </si>
  <si>
    <t>Chauffe-eau gpl/propane/butane à production instantanée 1981-1989</t>
  </si>
  <si>
    <t>Chauffe-eau gpl/propane/butane à production instantanée 1990-2000</t>
  </si>
  <si>
    <t>Chauffe-eau gpl/propane/butane à production instantanée 2001-2015</t>
  </si>
  <si>
    <t>Chauffe-eau gpl/propane/butane à production instantanée après 2015</t>
  </si>
  <si>
    <t>poêle à bois bouilleur granulés installé avant 2012</t>
  </si>
  <si>
    <t>5|6|7</t>
  </si>
  <si>
    <t>poêle à bois bouilleur granulés installé à partir de 2012</t>
  </si>
  <si>
    <t>chauffe-eau électrique instantané</t>
  </si>
  <si>
    <t>Chauffe-eau électrique instantanée</t>
  </si>
  <si>
    <t>Chaudière électrique</t>
  </si>
  <si>
    <t>réseau de chaleur non répertorié ou inconnu</t>
  </si>
  <si>
    <t>pompe à chaleur hybride : partie chaudière Chaudière gaz à condensation 2001-2015</t>
  </si>
  <si>
    <t>pompe à chaleur hybride : partie chaudière Chaudière gaz à condensation après 2015</t>
  </si>
  <si>
    <t>pompe à chaleur hybride : partie chaudière Chaudière fioul à condensation 1996-2015</t>
  </si>
  <si>
    <t>pompe à chaleur hybride : partie chaudière Chaudière fioul à condensation après 2015</t>
  </si>
  <si>
    <t>pompe à chaleur hybride : partie chaudière Chaudière bois granulés 2013-2019</t>
  </si>
  <si>
    <t>pompe à chaleur hybride : partie chaudière Chaudière bois granulés après 2019</t>
  </si>
  <si>
    <t>pompe à chaleur hybride : partie chaudière Chaudière bois bûche 2013-2017</t>
  </si>
  <si>
    <t>pompe à chaleur hybride : partie chaudière Chaudière bois bûche 2018-2019</t>
  </si>
  <si>
    <t>pompe à chaleur hybride : partie chaudière Chaudière bois bûche après 2019</t>
  </si>
  <si>
    <t>pompe à chaleur hybride : partie chaudière Chaudière bois plaquette 2013-2017</t>
  </si>
  <si>
    <t>pompe à chaleur hybride : partie chaudière Chaudière bois plaquette 2018-2019</t>
  </si>
  <si>
    <t>pompe à chaleur hybride : partie chaudière Chaudière bois plaquette après 2019</t>
  </si>
  <si>
    <t>pompe à chaleur hybride : partie chaudière Chaudière gpl/propane/butane à condensation 2001-2015</t>
  </si>
  <si>
    <t>pompe à chaleur hybride : partie chaudière Chaudière gpl/propane/butane à condensation après 2015</t>
  </si>
  <si>
    <t>Chaudière(s) charbon multi bâtiment modélisée comme un réseau de chaleur</t>
  </si>
  <si>
    <t>Abscence de stockage d'ECS (production instantanée)</t>
  </si>
  <si>
    <t>Stockage indépendant de la production</t>
  </si>
  <si>
    <t>Stockage intégré à la production</t>
  </si>
  <si>
    <t>Un seul système d'ECS sans solaire</t>
  </si>
  <si>
    <t>Un seul système d'ECS avec solaire</t>
  </si>
  <si>
    <t>Deux systèmes d'ECS dans une maison ou un appartement</t>
  </si>
  <si>
    <t>ECS</t>
  </si>
  <si>
    <t>Chauffage + ECS</t>
  </si>
  <si>
    <t>Installation individuelle</t>
  </si>
  <si>
    <t>Installation collective</t>
  </si>
  <si>
    <t>ECS solaire seule supérieure à 5 ans</t>
  </si>
  <si>
    <t>Chauffage + ECS solaire</t>
  </si>
  <si>
    <t>type_generateur</t>
  </si>
  <si>
    <t>enum_type_generateur_ecs</t>
  </si>
  <si>
    <t>enum_type_generateur_ecs_id</t>
  </si>
  <si>
    <t>annee_installation</t>
  </si>
  <si>
    <t>[2010;2014]</t>
  </si>
  <si>
    <t>[1978;1994]</t>
  </si>
  <si>
    <t>[1995;2003]</t>
  </si>
  <si>
    <t>[2004;2012]</t>
  </si>
  <si>
    <t>[2013;2017]</t>
  </si>
  <si>
    <t>[2018;2019]</t>
  </si>
  <si>
    <t>[2013;2019]</t>
  </si>
  <si>
    <t>[1970;1975]</t>
  </si>
  <si>
    <t>[1976;1980]</t>
  </si>
  <si>
    <t>[1981;1990]</t>
  </si>
  <si>
    <t>[1991;2015]</t>
  </si>
  <si>
    <t>[1981;1985]</t>
  </si>
  <si>
    <t>[1986;1990]</t>
  </si>
  <si>
    <t>[1991;2000]</t>
  </si>
  <si>
    <t>[2001;2015]</t>
  </si>
  <si>
    <t>[1986;2000]</t>
  </si>
  <si>
    <t>[1990;2000]</t>
  </si>
  <si>
    <t>[1996;2000]</t>
  </si>
  <si>
    <t>[1981;1989]</t>
  </si>
  <si>
    <t>[1996;2015]</t>
  </si>
  <si>
    <t>deprecated</t>
  </si>
  <si>
    <t>pn|qp0|rpn</t>
  </si>
  <si>
    <t>pn|qp0|rpn|presence_ventouse</t>
  </si>
  <si>
    <t>rendement_generation|rendement_stockage</t>
  </si>
  <si>
    <t>rendement_generation_stockage|identifiant_reseau_chaleur</t>
  </si>
  <si>
    <t>qp0|rpn|presence_ventouse|rendement_generation|rendement_stockage|rendement_generation_stockage</t>
  </si>
  <si>
    <t>rendement_generation_stockage|qp0|rpn|presence_ventouse|cop</t>
  </si>
  <si>
    <t>CET sur air ambiant</t>
  </si>
  <si>
    <t>CET sur air extérieur</t>
  </si>
  <si>
    <t>CET sur air extrait</t>
  </si>
  <si>
    <t>PAC double service</t>
  </si>
  <si>
    <t>Chaudière bois bûche</t>
  </si>
  <si>
    <t>Chaudière bois plaquette</t>
  </si>
  <si>
    <t>Chaudière bois granulés</t>
  </si>
  <si>
    <t>Chaudière fioul classique</t>
  </si>
  <si>
    <t>Chaudière fioul standard</t>
  </si>
  <si>
    <t>Chaudière fioul basse température</t>
  </si>
  <si>
    <t>Chaudière fioul à condensation</t>
  </si>
  <si>
    <t>Chaudière gaz classique</t>
  </si>
  <si>
    <t>Chaudière gaz standard</t>
  </si>
  <si>
    <t>Chaudière gaz à condensation</t>
  </si>
  <si>
    <t>Accumulateur gaz classique</t>
  </si>
  <si>
    <t>Accumulateur gaz à condensation</t>
  </si>
  <si>
    <t>Chaudière gpl/propane/butane classique</t>
  </si>
  <si>
    <t>Chaudière gpl/propane/butane standard</t>
  </si>
  <si>
    <t>Chaudière gpl/propane/butane basse température</t>
  </si>
  <si>
    <t>Chaudière gpl/propane/butane à condensation</t>
  </si>
  <si>
    <t>Accumulateur gpl/propane/butane classique</t>
  </si>
  <si>
    <t>Accumulateur gpl/propane/butane à condensation</t>
  </si>
  <si>
    <t>[annee_construction;2009]</t>
  </si>
  <si>
    <t>[annee_construction;2011]</t>
  </si>
  <si>
    <t>[annee_construction;1977]</t>
  </si>
  <si>
    <t>[annee_construction;1969]</t>
  </si>
  <si>
    <t>[annee_construction;1980]</t>
  </si>
  <si>
    <t>[annee_construction;1989]</t>
  </si>
  <si>
    <t>[2014;current]</t>
  </si>
  <si>
    <t>[2012;current]</t>
  </si>
  <si>
    <t>[2020;current]</t>
  </si>
  <si>
    <t>[2016;current]</t>
  </si>
  <si>
    <t>[2015;current]</t>
  </si>
  <si>
    <t>[2001;current]</t>
  </si>
  <si>
    <t>[2019;current]</t>
  </si>
  <si>
    <t>Pompe à chaleur hybride : partie chaudière Chaudière gaz à condensation</t>
  </si>
  <si>
    <t>Poêle à bois bouilleur bûche</t>
  </si>
  <si>
    <t>Autre système à combustion gaz</t>
  </si>
  <si>
    <t>Autre système à combustion fioul</t>
  </si>
  <si>
    <t>Autre système à combustion bois</t>
  </si>
  <si>
    <t>Autre système à combustion autres energies fossiles (charbon,pétrole etc…)</t>
  </si>
  <si>
    <t>Autre système thermodynamique électrique</t>
  </si>
  <si>
    <t>Autre système thermodynamique gaz</t>
  </si>
  <si>
    <t>Système collectif par défaut en abscence d'information : chaudière fioul pénalisante</t>
  </si>
  <si>
    <t>Poêle à bois bouilleur granulés</t>
  </si>
  <si>
    <t>Chauffe-eau électrique instantané</t>
  </si>
  <si>
    <t>Réseau de chaleur non répertorié ou inconnu</t>
  </si>
  <si>
    <t>Pompe à chaleur hybride : partie chaudière Chaudière fioul à condensation</t>
  </si>
  <si>
    <t>Pompe à chaleur hybride : partie chaudière Chaudière bois granulés</t>
  </si>
  <si>
    <t>Pompe à chaleur hybride : partie chaudière Chaudière bois bûche</t>
  </si>
  <si>
    <t>Pompe à chaleur hybride : partie chaudière Chaudière bois plaquette</t>
  </si>
  <si>
    <t>Pompe à chaleur hybride : partie chaudière Chaudière gpl/propane/butane à condensation</t>
  </si>
  <si>
    <t>alimentation_contigue</t>
  </si>
  <si>
    <t>production_volume_habitable</t>
  </si>
  <si>
    <t>rd</t>
  </si>
  <si>
    <t>type_installation_id</t>
  </si>
  <si>
    <t>type_installation</t>
  </si>
  <si>
    <t>tv_rendement_distribution_ecs_id</t>
  </si>
  <si>
    <t>Réseau d'ECS non bouclé</t>
  </si>
  <si>
    <t>Réseau d'ECS bouclé</t>
  </si>
  <si>
    <t>Réseau d'ECS avec présence d'un traceur chauffant</t>
  </si>
  <si>
    <t>tv_scop_id</t>
  </si>
  <si>
    <t>zone_climatique</t>
  </si>
  <si>
    <t>H1</t>
  </si>
  <si>
    <t>H2</t>
  </si>
  <si>
    <t>H3</t>
  </si>
  <si>
    <t>type_generateur_id</t>
  </si>
  <si>
    <t>annee_installation[gte]</t>
  </si>
  <si>
    <t>annee_installation[lte]</t>
  </si>
  <si>
    <t>tv_generateur_combustion_id</t>
  </si>
  <si>
    <t>pn</t>
  </si>
  <si>
    <t>rpn</t>
  </si>
  <si>
    <t>rpint</t>
  </si>
  <si>
    <t>pveil</t>
  </si>
  <si>
    <t>Pn * (E + F * logPn) / 100</t>
  </si>
  <si>
    <t>91 + logPn</t>
  </si>
  <si>
    <t>97 + logPn</t>
  </si>
  <si>
    <t>94 + logPn</t>
  </si>
  <si>
    <t>100 + logPn</t>
  </si>
  <si>
    <t/>
  </si>
  <si>
    <t>pn[lte]</t>
  </si>
  <si>
    <t>pn[gt]</t>
  </si>
  <si>
    <t>84 + 2 * logPn</t>
  </si>
  <si>
    <t>87.5 + 1.5 * logPn</t>
  </si>
  <si>
    <t>91 + 3 * logPn</t>
  </si>
  <si>
    <t>47 + 6 * logPn</t>
  </si>
  <si>
    <t>57 + 6 * logPn</t>
  </si>
  <si>
    <t>67 + 6 * logPn</t>
  </si>
  <si>
    <t>80 + 2 * logPn</t>
  </si>
  <si>
    <t>89 + 2 * logPn</t>
  </si>
  <si>
    <t>90 + 2 * logPn</t>
  </si>
  <si>
    <t>91 + 2 * logPn</t>
  </si>
  <si>
    <t>92 + 2 * logPn</t>
  </si>
  <si>
    <t>80 + 3 * logPn</t>
  </si>
  <si>
    <t>103 + 2.5 * logPn</t>
  </si>
  <si>
    <t>105 + 0.5 * logPn</t>
  </si>
  <si>
    <t>98 + 3 * logPn</t>
  </si>
  <si>
    <t>48 + 6 * logPn</t>
  </si>
  <si>
    <t>58 + 6 * logPn</t>
  </si>
  <si>
    <t>68 + 6 * logPn</t>
  </si>
  <si>
    <t>77 + 3 * logPn</t>
  </si>
  <si>
    <t>85 + 2 * logPn</t>
  </si>
  <si>
    <t>88 + 2 * logPn</t>
  </si>
  <si>
    <t>qp0</t>
  </si>
  <si>
    <t>fecs_saisi</t>
  </si>
  <si>
    <t>ECS solaire seule inférieure ou égale à 5 ans</t>
  </si>
  <si>
    <t>tv_facteur_couverture_solaire_id</t>
  </si>
  <si>
    <t>type_installation_solaire</t>
  </si>
  <si>
    <t>H1a</t>
  </si>
  <si>
    <t>H1b</t>
  </si>
  <si>
    <t>H1c</t>
  </si>
  <si>
    <t>H2a</t>
  </si>
  <si>
    <t>H2b</t>
  </si>
  <si>
    <t>H2c</t>
  </si>
  <si>
    <t>H2d</t>
  </si>
  <si>
    <t>type_installation_solaire_id</t>
  </si>
  <si>
    <t>fecs</t>
  </si>
  <si>
    <t>Maison</t>
  </si>
  <si>
    <t>Immeuble</t>
  </si>
  <si>
    <t>volume_stockage[lte]</t>
  </si>
  <si>
    <t>volume_stockage[gt]</t>
  </si>
  <si>
    <t>cr</t>
  </si>
  <si>
    <t>0.04 * Pn</t>
  </si>
  <si>
    <t>0.02 * Pn</t>
  </si>
  <si>
    <t>0.01 * Pn</t>
  </si>
  <si>
    <t>0.08 * Pn * Pn^-0.27</t>
  </si>
  <si>
    <t>0.07 * Pn * Pn^-0.3</t>
  </si>
  <si>
    <t>0.085 * Pn * Pn^-0.4</t>
  </si>
  <si>
    <t>0.08 * Pn * Pn^-0.3</t>
  </si>
  <si>
    <t>critere_pn</t>
  </si>
  <si>
    <t>qp0_perc</t>
  </si>
  <si>
    <t>45|92</t>
  </si>
  <si>
    <t>Chaudière gaz  classique avant 1981</t>
  </si>
  <si>
    <t>Pn</t>
  </si>
  <si>
    <t>46|93</t>
  </si>
  <si>
    <t>Chaudière gaz  classique 1981-1985</t>
  </si>
  <si>
    <t>47|94</t>
  </si>
  <si>
    <t>Chaudière gaz  classique 1986-1990</t>
  </si>
  <si>
    <t>48|95</t>
  </si>
  <si>
    <t>49|96</t>
  </si>
  <si>
    <t>50|97</t>
  </si>
  <si>
    <t>51|98</t>
  </si>
  <si>
    <t>52|99</t>
  </si>
  <si>
    <t>53|100</t>
  </si>
  <si>
    <t>54|101</t>
  </si>
  <si>
    <t>55|102</t>
  </si>
  <si>
    <t>56|103|120|132</t>
  </si>
  <si>
    <t>57|104|121|133</t>
  </si>
  <si>
    <t>Pn ≤ 70 kW</t>
  </si>
  <si>
    <t>70 kW &lt; Pn ≤ 400 kW</t>
  </si>
  <si>
    <t>Pn &gt; 400 kW</t>
  </si>
  <si>
    <t>35|84</t>
  </si>
  <si>
    <t>Chaudière fioul  classique avant 1970</t>
  </si>
  <si>
    <t>36|84</t>
  </si>
  <si>
    <t>Chaudière fioul  classique 1970-1975</t>
  </si>
  <si>
    <t>37|84</t>
  </si>
  <si>
    <t>Chaudière fioul  classique 1976-1980</t>
  </si>
  <si>
    <t>38|84</t>
  </si>
  <si>
    <t>Chaudière fioul  classique 1981-1990</t>
  </si>
  <si>
    <t>39|84</t>
  </si>
  <si>
    <t>40|84</t>
  </si>
  <si>
    <t>43|122</t>
  </si>
  <si>
    <t>44|123</t>
  </si>
  <si>
    <t>15|22|85</t>
  </si>
  <si>
    <t>Chaudière bois bûche ou plaquette &lt;1978</t>
  </si>
  <si>
    <t>Pn≤70</t>
  </si>
  <si>
    <t>0,08*Pn*(Pn)^-0,27</t>
  </si>
  <si>
    <t>70&lt;Pn≤400</t>
  </si>
  <si>
    <t>Pn&gt;400</t>
  </si>
  <si>
    <t>16|23|86|13</t>
  </si>
  <si>
    <t>Chaudière bois bûche ou plaquette 1978-1994</t>
  </si>
  <si>
    <t>0,07*Pn*(Pn)^-0,3</t>
  </si>
  <si>
    <t>17|24|87</t>
  </si>
  <si>
    <t>Chaudière bois bûche ou plaquette 1995-2003</t>
  </si>
  <si>
    <t>0,085*Pn*(Pn)^-0,4</t>
  </si>
  <si>
    <t>18|25|88|14</t>
  </si>
  <si>
    <t>Chaudière bois bûche ou plaquette 2004-2012</t>
  </si>
  <si>
    <t>19|26|89|126|129</t>
  </si>
  <si>
    <t>Chaudière bois bûche ou plaquette 2013-2017</t>
  </si>
  <si>
    <t>20|27|90|127|130</t>
  </si>
  <si>
    <t>Chaudière bois bûche ou plaquette 2018-2019</t>
  </si>
  <si>
    <t>21|28|91|128|131</t>
  </si>
  <si>
    <t>Chaudière bois bûche ou plaquette &gt;2019</t>
  </si>
  <si>
    <t>Pn≤20</t>
  </si>
  <si>
    <t>20&lt;Pn≤70</t>
  </si>
  <si>
    <t>Chaudière bois granulés &lt;1978</t>
  </si>
  <si>
    <t>30|115</t>
  </si>
  <si>
    <t>0,08*Pn*(Pn)^-0,3</t>
  </si>
  <si>
    <t>32|116</t>
  </si>
  <si>
    <t>33|124</t>
  </si>
  <si>
    <t>34|125</t>
  </si>
  <si>
    <t>Chaudière bois granulés &gt;2019</t>
  </si>
  <si>
    <t>58|105</t>
  </si>
  <si>
    <t>59|106</t>
  </si>
  <si>
    <t>60|107</t>
  </si>
  <si>
    <t>61|108</t>
  </si>
  <si>
    <t>62|109</t>
  </si>
  <si>
    <t>63|110</t>
  </si>
  <si>
    <t>Pn≤10</t>
  </si>
  <si>
    <t>4.0 %</t>
  </si>
  <si>
    <t>64|111</t>
  </si>
  <si>
    <t>2.0 %</t>
  </si>
  <si>
    <t>65|112</t>
  </si>
  <si>
    <t>1.2 %</t>
  </si>
  <si>
    <t>66|113</t>
  </si>
  <si>
    <t>1.0 %</t>
  </si>
  <si>
    <t>67|114</t>
  </si>
  <si>
    <t>Chauffe-eau gaz à production instantanée après  2015</t>
  </si>
  <si>
    <t>Pn&gt;10</t>
  </si>
  <si>
    <t>0.6 %</t>
  </si>
  <si>
    <t>enum_type_generateur</t>
  </si>
  <si>
    <t>pn_max</t>
  </si>
  <si>
    <t>enum_type_generateur_id</t>
  </si>
  <si>
    <t>enum_type_generateur2</t>
  </si>
  <si>
    <t>CET</t>
  </si>
  <si>
    <t>Accumulateur gaz</t>
  </si>
  <si>
    <t>Production instantannée par chauffe-eau gaz</t>
  </si>
  <si>
    <t>rg</t>
  </si>
  <si>
    <t>Effet joule</t>
  </si>
  <si>
    <t>Combustion</t>
  </si>
  <si>
    <t>methode_calcul_rendenment</t>
  </si>
  <si>
    <t>bouclage_reseau_id</t>
  </si>
  <si>
    <t>bouclage_reseau</t>
  </si>
  <si>
    <t>categorie</t>
  </si>
  <si>
    <t>Pompe à chaleur</t>
  </si>
  <si>
    <t>Chauffe-eau électrique</t>
  </si>
  <si>
    <t>Chauffe-eau gaz</t>
  </si>
  <si>
    <t>Chaudière gaz</t>
  </si>
  <si>
    <t>Chauffe-eau thermodynamique sur air ambiant</t>
  </si>
  <si>
    <t>Chauffe-eau thermodynamique sur air extérieur</t>
  </si>
  <si>
    <t>Chauffe-eau thermodynamique sur air extrait</t>
  </si>
  <si>
    <t>Chaudière(s) bois multi bâtiment</t>
  </si>
  <si>
    <t>Chaudière(s) fioul multi bâtiment</t>
  </si>
  <si>
    <t>Chaudière(s) gaz multi bâtiment</t>
  </si>
  <si>
    <t>Pompe(s) à chaleur multi bâtiment</t>
  </si>
  <si>
    <t>Autre système à combustion à energies fossiles</t>
  </si>
  <si>
    <t>Chaudière(s) charbon multi bâtiment</t>
  </si>
  <si>
    <t>usage_generateur_id</t>
  </si>
  <si>
    <t>1|2</t>
  </si>
  <si>
    <t>Électricité</t>
  </si>
  <si>
    <t>Gaz naturel</t>
  </si>
  <si>
    <t>Fioul domestique</t>
  </si>
  <si>
    <t>Bois – Bûches</t>
  </si>
  <si>
    <t>Bois – Granulés (pellets) ou briquettes</t>
  </si>
  <si>
    <t>Bois – Plaquettes forestières</t>
  </si>
  <si>
    <t>Bois – Plaquettes d’industrie</t>
  </si>
  <si>
    <t>Réseau de Chauffage urbain</t>
  </si>
  <si>
    <t>Propane</t>
  </si>
  <si>
    <t>Butane</t>
  </si>
  <si>
    <t>Charbon</t>
  </si>
  <si>
    <t>Électricité d'origine renouvelable utilisée dans le bâtiment</t>
  </si>
  <si>
    <t>GPL</t>
  </si>
  <si>
    <t>Autre combustible fossile</t>
  </si>
  <si>
    <t>Réseau de Froid Urbain</t>
  </si>
  <si>
    <t>sortie</t>
  </si>
  <si>
    <t>qp0_saisi|rpn_saisi|presence_ventouse</t>
  </si>
  <si>
    <t>cop_saisi</t>
  </si>
  <si>
    <t>identifiant_reseau_chaleur</t>
  </si>
  <si>
    <t>qp0_saisi|rpn_saisi|cop_saisi|presence_ventouse</t>
  </si>
  <si>
    <t>type_energie_id</t>
  </si>
  <si>
    <t>presence_ventouse</t>
  </si>
  <si>
    <t>combustion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</si>
</sst>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2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/>
      </font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E828B4-4DB8-4873-A81B-CC777A52C589}" name="configuration" displayName="configuration" ref="A1:D4" totalsRowShown="0" headerRowDxfId="124">
  <autoFilter ref="A1:D4" xr:uid="{24E828B4-4DB8-4873-A81B-CC777A52C589}">
    <filterColumn colId="0" hiddenButton="1"/>
    <filterColumn colId="1" hiddenButton="1"/>
    <filterColumn colId="2" hiddenButton="1"/>
    <filterColumn colId="3" hiddenButton="1"/>
  </autoFilter>
  <tableColumns count="4">
    <tableColumn id="1" xr3:uid="{B7A1F5B1-B495-45EC-A34A-2BA7D00B0150}" name="id" dataDxfId="123"/>
    <tableColumn id="2" xr3:uid="{4AD1E4A4-1B05-4BFD-A70C-80714ECC5C7A}" name="lib" dataDxfId="122"/>
    <tableColumn id="3" xr3:uid="{DBA09BEF-F8CE-4397-B409-027E4AF2CDF8}" name="variables_requises" dataDxfId="121"/>
    <tableColumn id="4" xr3:uid="{C2B93F22-1848-4A86-83A6-8D6FE6E4D71F}" name="variables_interdites" dataDxfId="12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FEC859-F82F-4A63-B073-EFF34F164228}" name="rd" displayName="rd" ref="A1:I9" totalsRowShown="0" headerRowDxfId="65" dataDxfId="64">
  <autoFilter ref="A1:I9" xr:uid="{C8FEC859-F82F-4A63-B073-EFF34F1642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7009E92-D4A8-4DCE-AE03-21E75D49F358}" name="id" dataDxfId="63"/>
    <tableColumn id="2" xr3:uid="{99D7D3FB-D130-413D-A17B-1C1BEEF55E72}" name="type_installation_id" dataDxfId="62"/>
    <tableColumn id="3" xr3:uid="{7AE20D01-5E7E-4885-8DAA-8A7973B0229F}" name="type_installation" dataDxfId="61">
      <calculatedColumnFormula>VLOOKUP(rd[[#This Row],[type_installation_id]],type_installation[],2,FALSE)</calculatedColumnFormula>
    </tableColumn>
    <tableColumn id="4" xr3:uid="{067AEEA2-20BD-4A74-B22A-52378364F1E6}" name="bouclage_reseau_id" dataDxfId="60"/>
    <tableColumn id="5" xr3:uid="{F005B1DD-C48C-4C57-9971-1F42741AC520}" name="bouclage_reseau" dataDxfId="59">
      <calculatedColumnFormula>IF(ISBLANK(rd[[#This Row],[bouclage_reseau_id]]),"",VLOOKUP(rd[[#This Row],[bouclage_reseau_id]],bouclage_reseau[],2,FALSE))</calculatedColumnFormula>
    </tableColumn>
    <tableColumn id="6" xr3:uid="{F67A3A5E-5D5C-4F82-A5A0-C2DA2371A19C}" name="alimentation_contigue" dataDxfId="58"/>
    <tableColumn id="7" xr3:uid="{8AA781C3-4B7D-4CC0-9E5E-356E19D0C5D3}" name="production_volume_habitable" dataDxfId="57"/>
    <tableColumn id="9" xr3:uid="{22737494-2166-4C25-9328-32242EA6F05C}" name="rd" dataDxfId="56"/>
    <tableColumn id="10" xr3:uid="{235B164F-DE43-417D-9A0D-D34CB5C6FF97}" name="tv_rendement_distribution_ecs_id" dataDxfId="55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F677FB5-1339-47A9-B1F3-14B18D154832}" name="rg" displayName="rg" ref="A1:D7" totalsRowShown="0" headerRowDxfId="54" dataDxfId="53">
  <autoFilter ref="A1:D7" xr:uid="{6F677FB5-1339-47A9-B1F3-14B18D154832}">
    <filterColumn colId="0" hiddenButton="1"/>
    <filterColumn colId="1" hiddenButton="1"/>
    <filterColumn colId="2" hiddenButton="1"/>
    <filterColumn colId="3" hiddenButton="1"/>
  </autoFilter>
  <sortState xmlns:xlrd2="http://schemas.microsoft.com/office/spreadsheetml/2017/richdata2" ref="A2:D7">
    <sortCondition ref="B1:B7"/>
  </sortState>
  <tableColumns count="4">
    <tableColumn id="1" xr3:uid="{0DA76BF9-6BC6-4CCB-988E-9463D832FB22}" name="id"/>
    <tableColumn id="2" xr3:uid="{4327181F-E0C0-4E1E-8AEB-D2E83852CD76}" name="type_generateur_id" dataDxfId="52"/>
    <tableColumn id="3" xr3:uid="{9054BF80-50AD-4F6C-A95D-FF368145A3A7}" name="type_generateur" dataDxfId="51">
      <calculatedColumnFormula>VLOOKUP(rg[[#This Row],[type_generateur_id]],type_generateur[],2,FALSE)</calculatedColumnFormula>
    </tableColumn>
    <tableColumn id="4" xr3:uid="{7E3B7718-E75A-47BF-A6C2-91F702E43BB9}" name="rg" dataDxfId="50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396A37A-0428-4188-AB9D-E40997EF4C9A}" name="cr" displayName="cr" ref="A1:F17" totalsRowShown="0" headerRowDxfId="49" dataDxfId="48">
  <autoFilter ref="A1:F17" xr:uid="{E396A37A-0428-4188-AB9D-E40997EF4C9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542BAB93-2F4C-4F02-823F-57B9F97D047A}" name="id" dataDxfId="47"/>
    <tableColumn id="2" xr3:uid="{40C5BE32-CE2D-4BE5-A9A3-80977DBFF736}" name="type_generateur_id" dataDxfId="46"/>
    <tableColumn id="3" xr3:uid="{5753CEFE-0425-4D2C-B178-6CCA60E43B84}" name="type_generateur" dataDxfId="45">
      <calculatedColumnFormula>VLOOKUP(cr[[#This Row],[type_generateur_id]],type_generateur[],2,FALSE)</calculatedColumnFormula>
    </tableColumn>
    <tableColumn id="4" xr3:uid="{B80900C2-B5DA-4612-9EF3-309DBEC6296F}" name="volume_stockage[lte]" dataDxfId="44"/>
    <tableColumn id="7" xr3:uid="{300AC58B-BED2-4448-AC5E-31D89903AE67}" name="volume_stockage[gt]" dataDxfId="43"/>
    <tableColumn id="8" xr3:uid="{10BD6FD7-E07B-4F94-9D98-D2D04393F58B}" name="cr" dataDxfId="4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2284DFA-A30B-4B91-911B-94907829334B}" name="scop" displayName="scop" ref="A1:H37" totalsRowShown="0" headerRowDxfId="41" dataDxfId="40">
  <autoFilter ref="A1:H37" xr:uid="{72284DFA-A30B-4B91-911B-9490782933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B1B05C0-559E-4E5D-96E0-E8126C16E674}" name="id" dataDxfId="39"/>
    <tableColumn id="2" xr3:uid="{DC725ABA-95F8-449B-9916-EDBA3EB8A2A8}" name="zone_climatique" dataDxfId="38"/>
    <tableColumn id="3" xr3:uid="{B5AF3039-BDA6-44F7-99DA-A93A27219706}" name="type_generateur_id" dataDxfId="37"/>
    <tableColumn id="4" xr3:uid="{1D7473C6-6BD8-43D0-999F-CED2B5306403}" name="type_generateur" dataDxfId="36"/>
    <tableColumn id="5" xr3:uid="{AF86E612-1DAD-4CD6-98CF-68E142A84241}" name="annee_installation[gte]" dataDxfId="35"/>
    <tableColumn id="6" xr3:uid="{447BB751-24AE-4851-AB17-DE06757CBAB7}" name="annee_installation[lte]" dataDxfId="34"/>
    <tableColumn id="7" xr3:uid="{8E556F6E-2ADC-4611-B048-49ECED01C882}" name="cop" dataDxfId="33"/>
    <tableColumn id="8" xr3:uid="{CFC32D40-A956-49C2-AD99-DFD300BEAD23}" name="tv_scop_id" dataDxfId="3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46E2D9-B751-437E-A088-E298A5ECC943}" name="Tableau1" displayName="Tableau1" ref="A1:T194" totalsRowShown="0" headerRowDxfId="31" dataDxfId="30">
  <autoFilter ref="A1:T194" xr:uid="{6546E2D9-B751-437E-A088-E298A5ECC94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sortState xmlns:xlrd2="http://schemas.microsoft.com/office/spreadsheetml/2017/richdata2" ref="A2:T194">
    <sortCondition ref="A1:A194"/>
  </sortState>
  <tableColumns count="20">
    <tableColumn id="19" xr3:uid="{11AF7575-2160-4239-B706-A23A9DA03E5F}" name="id" dataDxfId="29"/>
    <tableColumn id="17" xr3:uid="{F063C2AB-0BC2-49E1-BAB9-17D92AF34BC7}" name="type_generateur_id" dataDxfId="28"/>
    <tableColumn id="18" xr3:uid="{A3F255E9-DA64-4521-B8AA-CDBB90A44F8A}" name="type_generateur" dataDxfId="27">
      <calculatedColumnFormula>VLOOKUP(Tableau1[[#This Row],[type_generateur_id]],type_generateur[],2,FALSE)</calculatedColumnFormula>
    </tableColumn>
    <tableColumn id="23" xr3:uid="{98AE872A-04C0-44C8-926F-8B0DEE664327}" name="annee_installation[gte]" dataDxfId="26"/>
    <tableColumn id="24" xr3:uid="{C3632A4F-CF7E-4BB8-A50D-AC6A7CB0C030}" name="annee_installation[lte]" dataDxfId="25"/>
    <tableColumn id="11" xr3:uid="{6F5BEB2D-4B4D-4D04-8DF4-E092117CC89F}" name="pn[gt]" dataDxfId="24"/>
    <tableColumn id="12" xr3:uid="{9542D69D-7978-4B52-A028-19460310669E}" name="pn[lte]" dataDxfId="23"/>
    <tableColumn id="13" xr3:uid="{206B13D4-187A-419C-BAA5-432F38D5392C}" name="pn_max" dataDxfId="22"/>
    <tableColumn id="7" xr3:uid="{4F363472-1E2B-4252-A7D6-8BDFF2F0237B}" name="rpn" dataDxfId="21"/>
    <tableColumn id="14" xr3:uid="{FA887625-6344-4150-9BA3-960748398099}" name="qp0" dataDxfId="20"/>
    <tableColumn id="10" xr3:uid="{BDB0EF1B-AE7A-47AB-AD3F-3CA392B49D31}" name="pveil" dataDxfId="19"/>
    <tableColumn id="1" xr3:uid="{C1AB5B05-E0F0-4F11-B15D-E50DCEE538FA}" name="tv_generateur_combustion_id" dataDxfId="18"/>
    <tableColumn id="15" xr3:uid="{6FBD9581-690B-40DD-8EBE-DBF5FE319F18}" name="enum_type_generateur_id" dataDxfId="17"/>
    <tableColumn id="22" xr3:uid="{01CA487D-2142-44B3-95DE-677A6AE604D1}" name="enum_type_generateur" dataDxfId="16"/>
    <tableColumn id="4" xr3:uid="{63A3228F-6EEA-47CC-AC5F-86DE81638E02}" name="enum_type_generateur2" dataDxfId="15"/>
    <tableColumn id="3" xr3:uid="{3FFB7401-C0B4-4AD1-A743-770234D3AF49}" name="enum_type_generateur_ecs_id" dataDxfId="14"/>
    <tableColumn id="5" xr3:uid="{A3A39729-507E-49BA-9AA4-D260035368DF}" name="critere_pn" dataDxfId="13"/>
    <tableColumn id="8" xr3:uid="{CF93AE75-A98A-49CD-8F4F-24839BAC1D48}" name="rpint" dataDxfId="12"/>
    <tableColumn id="9" xr3:uid="{14588F0C-98F7-4A6C-B113-81C96506ECE2}" name="qp0_perc" dataDxfId="11"/>
    <tableColumn id="6" xr3:uid="{9726F475-BF7E-4AA1-98E6-A91C1084D27B}" name="pn" dataDxfId="10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492289F-B6A8-4D8B-B037-B62631E1AC2D}" name="fecs" displayName="fecs" ref="A1:H41" totalsRowShown="0" headerRowDxfId="9" dataDxfId="8">
  <autoFilter ref="A1:H41" xr:uid="{0492289F-B6A8-4D8B-B037-B62631E1AC2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C8476EA-ECE2-4E56-B032-EFDBEBBA5BBB}" name="id" dataDxfId="7"/>
    <tableColumn id="2" xr3:uid="{3B03C476-4D1B-4DD1-8386-EE695AE83CE3}" name="zone_climatique" dataDxfId="6"/>
    <tableColumn id="3" xr3:uid="{72FF1FCA-0384-418E-ADDC-6224AB3F195B}" name="type_installation_solaire_id" dataDxfId="5"/>
    <tableColumn id="4" xr3:uid="{546159E9-3F3C-4BBA-A008-E2DE4EC208FE}" name="type_installation_solaire" dataDxfId="4">
      <calculatedColumnFormula>VLOOKUP(fecs[[#This Row],[type_installation_solaire_id]],type_installation_solaire[],2,FALSE)</calculatedColumnFormula>
    </tableColumn>
    <tableColumn id="9" xr3:uid="{8F3EB853-2814-4151-8698-9CDBF36E5E64}" name="type_batiment_id" dataDxfId="3"/>
    <tableColumn id="5" xr3:uid="{FFD45113-8D0C-4B34-B130-12374EC5C05C}" name="type_batiment" dataDxfId="2"/>
    <tableColumn id="7" xr3:uid="{0CF4DF81-DA56-4CD2-AD72-A7BD18A8182E}" name="fecs" dataDxfId="1"/>
    <tableColumn id="8" xr3:uid="{9CC3085D-ED1C-4648-ABE0-AB591B469069}" name="tv_facteur_couverture_solaire_id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9F3A1C3-4BD8-4F4D-A38F-5348FB121467}" name="type_installation" displayName="type_installation" ref="A1:B3" totalsRowShown="0" headerRowDxfId="119" dataDxfId="118">
  <autoFilter ref="A1:B3" xr:uid="{F9F3A1C3-4BD8-4F4D-A38F-5348FB121467}">
    <filterColumn colId="0" hiddenButton="1"/>
    <filterColumn colId="1" hiddenButton="1"/>
  </autoFilter>
  <tableColumns count="2">
    <tableColumn id="1" xr3:uid="{BB7FB4B8-6920-4AFC-94B4-896CB9898276}" name="id" dataDxfId="117"/>
    <tableColumn id="2" xr3:uid="{B8068A6B-7F56-461F-9300-9766C86A12B2}" name="lib" dataDxfId="116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654EB58-CC77-4308-8D2E-81556E875729}" name="type_installation_solaire" displayName="type_installation_solaire" ref="A1:B4" totalsRowShown="0" headerRowDxfId="115" dataDxfId="114">
  <autoFilter ref="A1:B4" xr:uid="{D654EB58-CC77-4308-8D2E-81556E875729}">
    <filterColumn colId="0" hiddenButton="1"/>
    <filterColumn colId="1" hiddenButton="1"/>
  </autoFilter>
  <tableColumns count="2">
    <tableColumn id="1" xr3:uid="{AB917E5E-0399-445B-A18C-7FC3BDB17E00}" name="id" dataDxfId="113"/>
    <tableColumn id="2" xr3:uid="{AB90C21B-96A3-4BEB-927A-A11F849FF2C6}" name="lib" dataDxfId="11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7B53BAB-06F7-45FF-8161-24263E63B6CC}" name="type_generateur" displayName="type_generateur" ref="A1:L135" totalsRowShown="0" headerRowDxfId="111" dataDxfId="110">
  <autoFilter ref="A1:L135" xr:uid="{F7B53BAB-06F7-45FF-8161-24263E63B6CC}"/>
  <sortState xmlns:xlrd2="http://schemas.microsoft.com/office/spreadsheetml/2017/richdata2" ref="A2:L135">
    <sortCondition ref="C1:C135"/>
  </sortState>
  <tableColumns count="12">
    <tableColumn id="1" xr3:uid="{5050E363-C61B-4A95-846E-5D98C4E2CE21}" name="id" dataDxfId="109"/>
    <tableColumn id="2" xr3:uid="{1C402DE9-172B-41A7-B8D2-0C860233BAD7}" name="lib" dataDxfId="108"/>
    <tableColumn id="12" xr3:uid="{1DDD7A09-7537-4A3D-AC68-8217E9C08901}" name="methode_calcul_rendenment" dataDxfId="107"/>
    <tableColumn id="3" xr3:uid="{68442F7F-71EB-478C-946A-D519504638E2}" name="categorie_open_data" dataDxfId="106"/>
    <tableColumn id="4" xr3:uid="{34AD104F-985C-4F05-897C-9E7DF7DB2B06}" name="annee_installation" dataDxfId="105"/>
    <tableColumn id="5" xr3:uid="{A76AA362-7BA9-4697-B71E-C564DEB23635}" name="position_probable_volume_chauffe" dataDxfId="104"/>
    <tableColumn id="6" xr3:uid="{9E66A1DF-06B1-4859-AC6C-1D781C50F26A}" name="deprecated" dataDxfId="103"/>
    <tableColumn id="7" xr3:uid="{03F7BDCC-FD63-4EC5-9509-B041C6A2FB31}" name="variables_requises" dataDxfId="102"/>
    <tableColumn id="8" xr3:uid="{040E2C5C-2C66-43F9-9C9D-6188BA1BA47E}" name="variables_interdites" dataDxfId="101"/>
    <tableColumn id="9" xr3:uid="{05C6E75F-F30F-4B5E-8C84-D097F00AEB68}" name="enum_type_energie_id" dataDxfId="100"/>
    <tableColumn id="10" xr3:uid="{FEAA561C-99DB-415A-858C-785BB834BBBD}" name="enum_type_generateur_ecs_id" dataDxfId="99"/>
    <tableColumn id="11" xr3:uid="{C52340F2-19AE-4E59-BED9-A86A262C1641}" name="enum_type_generateur_ecs" dataDxfId="9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F4D16E-8E1D-4E8C-A09B-D98207321DAB}" name="type_generateur_next" displayName="type_generateur_next" ref="A1:N56" totalsRowShown="0" headerRowDxfId="97" dataDxfId="96">
  <autoFilter ref="A1:N56" xr:uid="{67F4D16E-8E1D-4E8C-A09B-D98207321DAB}"/>
  <sortState xmlns:xlrd2="http://schemas.microsoft.com/office/spreadsheetml/2017/richdata2" ref="A2:N56">
    <sortCondition ref="A1:A56"/>
  </sortState>
  <tableColumns count="14">
    <tableColumn id="1" xr3:uid="{DF5CDCF7-EB72-4E1F-A81C-184DE81F3734}" name="id" dataDxfId="95"/>
    <tableColumn id="2" xr3:uid="{E21F5D18-2B5F-4D33-AA70-D134D002FB28}" name="lib" dataDxfId="94"/>
    <tableColumn id="4" xr3:uid="{8DF658CB-65B2-441C-BCFE-32CBA1E459DF}" name="categorie" dataDxfId="93"/>
    <tableColumn id="6" xr3:uid="{5C27E927-0C17-4B40-9EEA-59EF752D4828}" name="deprecated" dataDxfId="92"/>
    <tableColumn id="11" xr3:uid="{A03A651E-A3FF-4C24-8050-499497C61B37}" name="type_installation_id" dataDxfId="91"/>
    <tableColumn id="10" xr3:uid="{6A5C328D-C76C-45B6-B980-A095EE637C5A}" name="usage_generateur_id" dataDxfId="90"/>
    <tableColumn id="9" xr3:uid="{23F1B074-8328-4739-B39F-C328752B3550}" name="type_energie_id" dataDxfId="89"/>
    <tableColumn id="5" xr3:uid="{F0CEED6D-7327-4623-A70A-A5681C6BF4B2}" name="position_probable_volume_chauffe" dataDxfId="88"/>
    <tableColumn id="14" xr3:uid="{267ADC76-6413-43EE-AFAB-241FC9BC10DE}" name="combustion" dataDxfId="87"/>
    <tableColumn id="12" xr3:uid="{3CE36F8E-6DDF-406B-A907-E0E12C7D0B5C}" name="methode_calcul_rendenment" dataDxfId="86"/>
    <tableColumn id="13" xr3:uid="{FCB0D74F-68A7-4F75-9203-FBF02082FA2D}" name="sortie" dataDxfId="85"/>
    <tableColumn id="7" xr3:uid="{76B52098-7A49-44B8-A2F2-A4944A2A1F24}" name="variables_requises" dataDxfId="84"/>
    <tableColumn id="8" xr3:uid="{C26B2B0F-182C-4692-A8AC-5D5DF784AF2C}" name="variables_interdites" dataDxfId="83"/>
    <tableColumn id="3" xr3:uid="{37978530-6E6E-4CD6-8F24-E078E5CF8109}" name="categorie_open_data" dataDxfId="8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45477E-D8D6-47F4-876C-B8E58279A590}" name="energie" displayName="energie" ref="A1:B16" totalsRowShown="0" headerRowDxfId="81" dataDxfId="80">
  <autoFilter ref="A1:B16" xr:uid="{9645477E-D8D6-47F4-876C-B8E58279A590}"/>
  <tableColumns count="2">
    <tableColumn id="1" xr3:uid="{735EADC3-536C-46D0-9D5E-F4547A578541}" name="id" dataDxfId="79"/>
    <tableColumn id="2" xr3:uid="{82BC6FA0-D07E-4A61-96CE-8AA32723A491}" name="lib" dataDxfId="78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57F521-4328-47C6-8125-096BA5AB87AF}" name="Tableau7" displayName="Tableau7" ref="A1:B3" totalsRowShown="0" headerRowDxfId="77" dataDxfId="76">
  <autoFilter ref="A1:B3" xr:uid="{1C57F521-4328-47C6-8125-096BA5AB87AF}">
    <filterColumn colId="0" hiddenButton="1"/>
    <filterColumn colId="1" hiddenButton="1"/>
  </autoFilter>
  <tableColumns count="2">
    <tableColumn id="1" xr3:uid="{6EB00193-DDE7-4FCE-B1AF-9C4093B005AC}" name="id" dataDxfId="75"/>
    <tableColumn id="2" xr3:uid="{908A22D8-3F95-4624-AD29-16F8E9A8606E}" name="lib" dataDxfId="7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10E96A2-E429-4126-84E0-70DA244B984F}" name="bouclage_reseau" displayName="bouclage_reseau" ref="A1:B4" totalsRowShown="0" headerRowDxfId="73" dataDxfId="72">
  <autoFilter ref="A1:B4" xr:uid="{910E96A2-E429-4126-84E0-70DA244B984F}">
    <filterColumn colId="0" hiddenButton="1"/>
    <filterColumn colId="1" hiddenButton="1"/>
  </autoFilter>
  <tableColumns count="2">
    <tableColumn id="1" xr3:uid="{4CD2B9E4-981E-4B81-A1E3-FCB1DEFA9817}" name="id" dataDxfId="71"/>
    <tableColumn id="2" xr3:uid="{27B76F3F-F106-4852-8A23-840449829BD9}" name="lib" dataDxfId="70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FD003C-904E-419D-A17F-7077B9C6F33A}" name="qualite_composant" displayName="qualite_composant" ref="A1:B4" totalsRowShown="0" headerRowDxfId="69" dataDxfId="68">
  <autoFilter ref="A1:B4" xr:uid="{D3FD003C-904E-419D-A17F-7077B9C6F33A}">
    <filterColumn colId="0" hiddenButton="1"/>
    <filterColumn colId="1" hiddenButton="1"/>
  </autoFilter>
  <tableColumns count="2">
    <tableColumn id="1" xr3:uid="{CA9F9039-2B4F-4357-9403-B7B0D70106B3}" name="id" dataDxfId="67"/>
    <tableColumn id="2" xr3:uid="{BBBEE112-1EFA-41D5-BF71-7FD0D1D46C3F}" name="lib" dataDxfId="6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435C-66A7-48CD-B326-75F4CCD8E87B}">
  <dimension ref="A1:D4"/>
  <sheetViews>
    <sheetView workbookViewId="0">
      <selection activeCell="B23" sqref="B23"/>
    </sheetView>
  </sheetViews>
  <sheetFormatPr baseColWidth="10" defaultRowHeight="14.4" x14ac:dyDescent="0.3"/>
  <cols>
    <col min="1" max="1" width="11.5546875" style="3"/>
    <col min="2" max="2" width="48.6640625" style="3" bestFit="1" customWidth="1"/>
    <col min="3" max="3" width="16.44140625" style="3" bestFit="1" customWidth="1"/>
    <col min="4" max="4" width="17.44140625" style="3" bestFit="1" customWidth="1"/>
  </cols>
  <sheetData>
    <row r="1" spans="1:4" x14ac:dyDescent="0.3">
      <c r="A1" s="4" t="s">
        <v>0</v>
      </c>
      <c r="B1" s="4" t="s">
        <v>1</v>
      </c>
      <c r="C1" s="4" t="s">
        <v>4</v>
      </c>
      <c r="D1" s="4" t="s">
        <v>5</v>
      </c>
    </row>
    <row r="2" spans="1:4" x14ac:dyDescent="0.3">
      <c r="A2" s="3">
        <v>1</v>
      </c>
      <c r="B2" s="3" t="s">
        <v>174</v>
      </c>
      <c r="D2" s="3" t="s">
        <v>318</v>
      </c>
    </row>
    <row r="3" spans="1:4" x14ac:dyDescent="0.3">
      <c r="A3" s="3">
        <v>2</v>
      </c>
      <c r="B3" s="3" t="s">
        <v>175</v>
      </c>
    </row>
    <row r="4" spans="1:4" x14ac:dyDescent="0.3">
      <c r="A4" s="3">
        <v>3</v>
      </c>
      <c r="B4" s="3" t="s">
        <v>176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1DD3-8160-4D00-BA92-8CD0F1FECB57}">
  <dimension ref="A1:I9"/>
  <sheetViews>
    <sheetView zoomScale="85" zoomScaleNormal="85" workbookViewId="0">
      <selection activeCell="A10" sqref="A10:XFD14"/>
    </sheetView>
  </sheetViews>
  <sheetFormatPr baseColWidth="10" defaultRowHeight="14.4" x14ac:dyDescent="0.3"/>
  <cols>
    <col min="1" max="1" width="11.5546875" style="3"/>
    <col min="2" max="2" width="18.88671875" style="3" bestFit="1" customWidth="1"/>
    <col min="3" max="3" width="20.88671875" style="3" bestFit="1" customWidth="1"/>
    <col min="4" max="4" width="18.77734375" style="3" bestFit="1" customWidth="1"/>
    <col min="5" max="5" width="45.21875" style="3" bestFit="1" customWidth="1"/>
    <col min="6" max="6" width="22" style="3" customWidth="1"/>
    <col min="7" max="7" width="28.109375" style="3" customWidth="1"/>
    <col min="8" max="8" width="11.5546875" style="3"/>
    <col min="9" max="9" width="31.88671875" style="9" customWidth="1"/>
  </cols>
  <sheetData>
    <row r="1" spans="1:9" s="6" customFormat="1" x14ac:dyDescent="0.3">
      <c r="A1" s="4" t="s">
        <v>0</v>
      </c>
      <c r="B1" s="4" t="s">
        <v>269</v>
      </c>
      <c r="C1" s="4" t="s">
        <v>270</v>
      </c>
      <c r="D1" s="4" t="s">
        <v>435</v>
      </c>
      <c r="E1" s="4" t="s">
        <v>436</v>
      </c>
      <c r="F1" s="4" t="s">
        <v>266</v>
      </c>
      <c r="G1" s="4" t="s">
        <v>267</v>
      </c>
      <c r="H1" s="4" t="s">
        <v>268</v>
      </c>
      <c r="I1" s="4" t="s">
        <v>271</v>
      </c>
    </row>
    <row r="2" spans="1:9" x14ac:dyDescent="0.3">
      <c r="A2" s="3">
        <v>1</v>
      </c>
      <c r="B2" s="3">
        <v>1</v>
      </c>
      <c r="C2" s="3" t="str">
        <f>VLOOKUP(rd[[#This Row],[type_installation_id]],type_installation[],2,FALSE)</f>
        <v>Installation individuelle</v>
      </c>
      <c r="E2" s="3" t="str">
        <f>IF(ISBLANK(rd[[#This Row],[bouclage_reseau_id]]),"",VLOOKUP(rd[[#This Row],[bouclage_reseau_id]],bouclage_reseau[],2,FALSE))</f>
        <v/>
      </c>
      <c r="F2" s="3">
        <v>1</v>
      </c>
      <c r="G2" s="3">
        <v>1</v>
      </c>
      <c r="H2" s="3">
        <v>0.93</v>
      </c>
      <c r="I2" s="3">
        <v>1</v>
      </c>
    </row>
    <row r="3" spans="1:9" x14ac:dyDescent="0.3">
      <c r="A3" s="3">
        <v>2</v>
      </c>
      <c r="B3" s="3">
        <v>1</v>
      </c>
      <c r="C3" s="3" t="str">
        <f>VLOOKUP(rd[[#This Row],[type_installation_id]],type_installation[],2,FALSE)</f>
        <v>Installation individuelle</v>
      </c>
      <c r="E3" s="3" t="str">
        <f>IF(ISBLANK(rd[[#This Row],[bouclage_reseau_id]]),"",VLOOKUP(rd[[#This Row],[bouclage_reseau_id]],bouclage_reseau[],2,FALSE))</f>
        <v/>
      </c>
      <c r="F3" s="3">
        <v>0</v>
      </c>
      <c r="G3" s="3">
        <v>1</v>
      </c>
      <c r="H3" s="3">
        <v>0.87</v>
      </c>
      <c r="I3" s="3">
        <v>2</v>
      </c>
    </row>
    <row r="4" spans="1:9" x14ac:dyDescent="0.3">
      <c r="A4" s="3">
        <v>3</v>
      </c>
      <c r="B4" s="3">
        <v>1</v>
      </c>
      <c r="C4" s="3" t="str">
        <f>VLOOKUP(rd[[#This Row],[type_installation_id]],type_installation[],2,FALSE)</f>
        <v>Installation individuelle</v>
      </c>
      <c r="E4" s="3" t="str">
        <f>IF(ISBLANK(rd[[#This Row],[bouclage_reseau_id]]),"",VLOOKUP(rd[[#This Row],[bouclage_reseau_id]],bouclage_reseau[],2,FALSE))</f>
        <v/>
      </c>
      <c r="G4" s="3">
        <v>0</v>
      </c>
      <c r="H4" s="3">
        <v>0.83</v>
      </c>
      <c r="I4" s="3">
        <v>3</v>
      </c>
    </row>
    <row r="5" spans="1:9" x14ac:dyDescent="0.3">
      <c r="A5" s="3">
        <v>4</v>
      </c>
      <c r="B5" s="3">
        <v>2</v>
      </c>
      <c r="C5" s="3" t="str">
        <f>VLOOKUP(rd[[#This Row],[type_installation_id]],type_installation[],2,FALSE)</f>
        <v>Installation collective</v>
      </c>
      <c r="D5" s="3">
        <v>1</v>
      </c>
      <c r="E5" s="3" t="str">
        <f>IF(ISBLANK(rd[[#This Row],[bouclage_reseau_id]]),"",VLOOKUP(rd[[#This Row],[bouclage_reseau_id]],bouclage_reseau[],2,FALSE))</f>
        <v>Réseau d'ECS non bouclé</v>
      </c>
      <c r="F5" s="3">
        <v>1</v>
      </c>
      <c r="H5" s="3">
        <v>0.28000000000000003</v>
      </c>
      <c r="I5" s="3">
        <v>4</v>
      </c>
    </row>
    <row r="6" spans="1:9" x14ac:dyDescent="0.3">
      <c r="A6" s="3">
        <v>5</v>
      </c>
      <c r="B6" s="3">
        <v>2</v>
      </c>
      <c r="C6" s="3" t="str">
        <f>VLOOKUP(rd[[#This Row],[type_installation_id]],type_installation[],2,FALSE)</f>
        <v>Installation collective</v>
      </c>
      <c r="D6" s="3">
        <v>1</v>
      </c>
      <c r="E6" s="3" t="str">
        <f>IF(ISBLANK(rd[[#This Row],[bouclage_reseau_id]]),"",VLOOKUP(rd[[#This Row],[bouclage_reseau_id]],bouclage_reseau[],2,FALSE))</f>
        <v>Réseau d'ECS non bouclé</v>
      </c>
      <c r="F6" s="3">
        <v>0</v>
      </c>
      <c r="H6" s="3">
        <v>0.26</v>
      </c>
      <c r="I6" s="3">
        <v>5</v>
      </c>
    </row>
    <row r="7" spans="1:9" x14ac:dyDescent="0.3">
      <c r="A7" s="3">
        <v>6</v>
      </c>
      <c r="B7" s="3">
        <v>2</v>
      </c>
      <c r="C7" s="3" t="str">
        <f>VLOOKUP(rd[[#This Row],[type_installation_id]],type_installation[],2,FALSE)</f>
        <v>Installation collective</v>
      </c>
      <c r="D7" s="3">
        <v>2</v>
      </c>
      <c r="E7" s="3" t="str">
        <f>IF(ISBLANK(rd[[#This Row],[bouclage_reseau_id]]),"",VLOOKUP(rd[[#This Row],[bouclage_reseau_id]],bouclage_reseau[],2,FALSE))</f>
        <v>Réseau d'ECS bouclé</v>
      </c>
      <c r="F7" s="3">
        <v>1</v>
      </c>
      <c r="H7" s="3">
        <v>0.55000000000000004</v>
      </c>
      <c r="I7" s="3">
        <v>6</v>
      </c>
    </row>
    <row r="8" spans="1:9" x14ac:dyDescent="0.3">
      <c r="A8" s="3">
        <v>7</v>
      </c>
      <c r="B8" s="3">
        <v>2</v>
      </c>
      <c r="C8" s="3" t="str">
        <f>VLOOKUP(rd[[#This Row],[type_installation_id]],type_installation[],2,FALSE)</f>
        <v>Installation collective</v>
      </c>
      <c r="D8" s="3">
        <v>2</v>
      </c>
      <c r="E8" s="3" t="str">
        <f>IF(ISBLANK(rd[[#This Row],[bouclage_reseau_id]]),"",VLOOKUP(rd[[#This Row],[bouclage_reseau_id]],bouclage_reseau[],2,FALSE))</f>
        <v>Réseau d'ECS bouclé</v>
      </c>
      <c r="F8" s="3">
        <v>0</v>
      </c>
      <c r="H8" s="3">
        <v>0.52</v>
      </c>
      <c r="I8" s="3">
        <v>7</v>
      </c>
    </row>
    <row r="9" spans="1:9" x14ac:dyDescent="0.3">
      <c r="A9" s="3">
        <v>8</v>
      </c>
      <c r="B9" s="3">
        <v>2</v>
      </c>
      <c r="C9" s="3" t="str">
        <f>VLOOKUP(rd[[#This Row],[type_installation_id]],type_installation[],2,FALSE)</f>
        <v>Installation collective</v>
      </c>
      <c r="D9" s="3">
        <v>3</v>
      </c>
      <c r="E9" s="3" t="str">
        <f>IF(ISBLANK(rd[[#This Row],[bouclage_reseau_id]]),"",VLOOKUP(rd[[#This Row],[bouclage_reseau_id]],bouclage_reseau[],2,FALSE))</f>
        <v>Réseau d'ECS avec présence d'un traceur chauffant</v>
      </c>
      <c r="H9" s="3">
        <v>0.83</v>
      </c>
      <c r="I9" s="3">
        <v>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1989-8311-468B-BC97-602988223495}">
  <dimension ref="A1:D7"/>
  <sheetViews>
    <sheetView zoomScale="85" zoomScaleNormal="85" workbookViewId="0">
      <selection activeCell="D7" sqref="A1:D7"/>
    </sheetView>
  </sheetViews>
  <sheetFormatPr baseColWidth="10" defaultRowHeight="14.4" x14ac:dyDescent="0.3"/>
  <cols>
    <col min="1" max="1" width="11.5546875" style="3"/>
    <col min="2" max="2" width="18.77734375" style="3" customWidth="1"/>
    <col min="3" max="3" width="54.6640625" style="3" bestFit="1" customWidth="1"/>
    <col min="4" max="4" width="7" style="3" customWidth="1"/>
  </cols>
  <sheetData>
    <row r="1" spans="1:4" x14ac:dyDescent="0.3">
      <c r="A1" s="4" t="s">
        <v>0</v>
      </c>
      <c r="B1" s="4" t="s">
        <v>280</v>
      </c>
      <c r="C1" s="4" t="s">
        <v>183</v>
      </c>
      <c r="D1" s="4" t="s">
        <v>431</v>
      </c>
    </row>
    <row r="2" spans="1:4" x14ac:dyDescent="0.3">
      <c r="A2" s="3">
        <v>1</v>
      </c>
      <c r="B2" s="3">
        <v>20</v>
      </c>
      <c r="C2" s="10" t="str">
        <f>VLOOKUP(rg[[#This Row],[type_generateur_id]],type_generateur[],2,FALSE)</f>
        <v>Ballon électrique à accumulation horizontal</v>
      </c>
      <c r="D2" s="3">
        <v>1</v>
      </c>
    </row>
    <row r="3" spans="1:4" x14ac:dyDescent="0.3">
      <c r="A3" s="3">
        <v>2</v>
      </c>
      <c r="B3" s="3">
        <v>21</v>
      </c>
      <c r="C3" s="10" t="str">
        <f>VLOOKUP(rg[[#This Row],[type_generateur_id]],type_generateur[],2,FALSE)</f>
        <v>Ballon électrique à accumulation vertical Autres ou inconnue</v>
      </c>
      <c r="D3" s="3">
        <v>1</v>
      </c>
    </row>
    <row r="4" spans="1:4" x14ac:dyDescent="0.3">
      <c r="A4" s="3">
        <v>3</v>
      </c>
      <c r="B4" s="3">
        <v>22</v>
      </c>
      <c r="C4" s="10" t="str">
        <f>VLOOKUP(rg[[#This Row],[type_generateur_id]],type_generateur[],2,FALSE)</f>
        <v>Ballon électrique à accumulation vertical Catégorie B ou 2 étoiles</v>
      </c>
      <c r="D4" s="3">
        <v>1</v>
      </c>
    </row>
    <row r="5" spans="1:4" x14ac:dyDescent="0.3">
      <c r="A5" s="3">
        <v>4</v>
      </c>
      <c r="B5" s="3">
        <v>23</v>
      </c>
      <c r="C5" s="10" t="str">
        <f>VLOOKUP(rg[[#This Row],[type_generateur_id]],type_generateur[],2,FALSE)</f>
        <v>Ballon électrique à accumulation vertical Catégorie C ou 3 étoiles</v>
      </c>
      <c r="D5" s="3">
        <v>1</v>
      </c>
    </row>
    <row r="6" spans="1:4" x14ac:dyDescent="0.3">
      <c r="A6" s="2">
        <v>5</v>
      </c>
      <c r="B6" s="3">
        <v>46</v>
      </c>
      <c r="C6" s="3" t="str">
        <f>VLOOKUP(rg[[#This Row],[type_generateur_id]],type_generateur[],2,FALSE)</f>
        <v>Chauffe-eau électrique instantané</v>
      </c>
      <c r="D6" s="3">
        <v>1</v>
      </c>
    </row>
    <row r="7" spans="1:4" x14ac:dyDescent="0.3">
      <c r="A7" s="3">
        <v>6</v>
      </c>
      <c r="B7" s="3">
        <v>47</v>
      </c>
      <c r="C7" s="3" t="str">
        <f>VLOOKUP(rg[[#This Row],[type_generateur_id]],type_generateur[],2,FALSE)</f>
        <v>Chaudière électrique</v>
      </c>
      <c r="D7" s="3">
        <v>0.97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3A989-DC28-402A-BF32-26B4AF0ABE39}">
  <dimension ref="A1:F17"/>
  <sheetViews>
    <sheetView zoomScale="85" zoomScaleNormal="85" workbookViewId="0">
      <selection activeCell="C18" sqref="C18"/>
    </sheetView>
  </sheetViews>
  <sheetFormatPr baseColWidth="10" defaultRowHeight="14.4" x14ac:dyDescent="0.3"/>
  <cols>
    <col min="2" max="2" width="18.77734375" customWidth="1"/>
    <col min="3" max="3" width="54.6640625" bestFit="1" customWidth="1"/>
    <col min="4" max="4" width="20.5546875" customWidth="1"/>
    <col min="5" max="5" width="20" customWidth="1"/>
  </cols>
  <sheetData>
    <row r="1" spans="1:6" s="3" customFormat="1" x14ac:dyDescent="0.3">
      <c r="A1" s="4" t="s">
        <v>0</v>
      </c>
      <c r="B1" s="4" t="s">
        <v>280</v>
      </c>
      <c r="C1" s="4" t="s">
        <v>183</v>
      </c>
      <c r="D1" s="4" t="s">
        <v>333</v>
      </c>
      <c r="E1" s="4" t="s">
        <v>334</v>
      </c>
      <c r="F1" s="4" t="s">
        <v>335</v>
      </c>
    </row>
    <row r="2" spans="1:6" s="3" customFormat="1" x14ac:dyDescent="0.3">
      <c r="A2" s="3">
        <v>1</v>
      </c>
      <c r="B2" s="2">
        <v>20</v>
      </c>
      <c r="C2" s="3" t="str">
        <f>VLOOKUP(cr[[#This Row],[type_generateur_id]],type_generateur[],2,FALSE)</f>
        <v>Ballon électrique à accumulation horizontal</v>
      </c>
      <c r="D2" s="3">
        <v>100</v>
      </c>
      <c r="E2" s="3">
        <v>0</v>
      </c>
      <c r="F2" s="3">
        <v>0.39</v>
      </c>
    </row>
    <row r="3" spans="1:6" s="3" customFormat="1" x14ac:dyDescent="0.3">
      <c r="A3" s="3">
        <v>2</v>
      </c>
      <c r="B3" s="2">
        <v>20</v>
      </c>
      <c r="C3" s="3" t="str">
        <f>VLOOKUP(cr[[#This Row],[type_generateur_id]],type_generateur[],2,FALSE)</f>
        <v>Ballon électrique à accumulation horizontal</v>
      </c>
      <c r="D3" s="3">
        <v>200</v>
      </c>
      <c r="E3" s="3">
        <v>100</v>
      </c>
      <c r="F3" s="3">
        <v>0.33</v>
      </c>
    </row>
    <row r="4" spans="1:6" s="3" customFormat="1" x14ac:dyDescent="0.3">
      <c r="A4" s="3">
        <v>3</v>
      </c>
      <c r="B4" s="2">
        <v>20</v>
      </c>
      <c r="C4" s="3" t="str">
        <f>VLOOKUP(cr[[#This Row],[type_generateur_id]],type_generateur[],2,FALSE)</f>
        <v>Ballon électrique à accumulation horizontal</v>
      </c>
      <c r="D4" s="3">
        <v>300</v>
      </c>
      <c r="E4" s="3">
        <v>200</v>
      </c>
      <c r="F4" s="3">
        <v>0.3</v>
      </c>
    </row>
    <row r="5" spans="1:6" s="3" customFormat="1" x14ac:dyDescent="0.3">
      <c r="A5" s="3">
        <v>4</v>
      </c>
      <c r="B5" s="2">
        <v>20</v>
      </c>
      <c r="C5" s="3" t="str">
        <f>VLOOKUP(cr[[#This Row],[type_generateur_id]],type_generateur[],2,FALSE)</f>
        <v>Ballon électrique à accumulation horizontal</v>
      </c>
      <c r="E5" s="3">
        <v>300</v>
      </c>
      <c r="F5" s="3">
        <v>0.3</v>
      </c>
    </row>
    <row r="6" spans="1:6" x14ac:dyDescent="0.3">
      <c r="A6" s="3">
        <v>5</v>
      </c>
      <c r="B6" s="2">
        <v>21</v>
      </c>
      <c r="C6" s="10" t="str">
        <f>VLOOKUP(cr[[#This Row],[type_generateur_id]],type_generateur[],2,FALSE)</f>
        <v>Ballon électrique à accumulation vertical Autres ou inconnue</v>
      </c>
      <c r="D6" s="3">
        <v>100</v>
      </c>
      <c r="E6" s="3">
        <v>0</v>
      </c>
      <c r="F6" s="3">
        <v>0.32</v>
      </c>
    </row>
    <row r="7" spans="1:6" x14ac:dyDescent="0.3">
      <c r="A7" s="3">
        <v>6</v>
      </c>
      <c r="B7" s="2">
        <v>21</v>
      </c>
      <c r="C7" s="10" t="str">
        <f>VLOOKUP(cr[[#This Row],[type_generateur_id]],type_generateur[],2,FALSE)</f>
        <v>Ballon électrique à accumulation vertical Autres ou inconnue</v>
      </c>
      <c r="D7" s="3">
        <v>200</v>
      </c>
      <c r="E7" s="3">
        <v>100</v>
      </c>
      <c r="F7" s="3">
        <v>0.23</v>
      </c>
    </row>
    <row r="8" spans="1:6" x14ac:dyDescent="0.3">
      <c r="A8" s="3">
        <v>7</v>
      </c>
      <c r="B8" s="2">
        <v>21</v>
      </c>
      <c r="C8" s="10" t="str">
        <f>VLOOKUP(cr[[#This Row],[type_generateur_id]],type_generateur[],2,FALSE)</f>
        <v>Ballon électrique à accumulation vertical Autres ou inconnue</v>
      </c>
      <c r="D8" s="3">
        <v>300</v>
      </c>
      <c r="E8" s="3">
        <v>200</v>
      </c>
      <c r="F8" s="3">
        <v>0.22</v>
      </c>
    </row>
    <row r="9" spans="1:6" x14ac:dyDescent="0.3">
      <c r="A9" s="3">
        <v>8</v>
      </c>
      <c r="B9" s="2">
        <v>21</v>
      </c>
      <c r="C9" s="10" t="str">
        <f>VLOOKUP(cr[[#This Row],[type_generateur_id]],type_generateur[],2,FALSE)</f>
        <v>Ballon électrique à accumulation vertical Autres ou inconnue</v>
      </c>
      <c r="D9" s="3"/>
      <c r="E9" s="3">
        <v>300</v>
      </c>
      <c r="F9" s="3">
        <v>0.22</v>
      </c>
    </row>
    <row r="10" spans="1:6" x14ac:dyDescent="0.3">
      <c r="A10" s="3">
        <v>9</v>
      </c>
      <c r="B10" s="2">
        <v>22</v>
      </c>
      <c r="C10" s="10" t="str">
        <f>VLOOKUP(cr[[#This Row],[type_generateur_id]],type_generateur[],2,FALSE)</f>
        <v>Ballon électrique à accumulation vertical Catégorie B ou 2 étoiles</v>
      </c>
      <c r="D10" s="3">
        <v>100</v>
      </c>
      <c r="E10" s="3">
        <v>0</v>
      </c>
      <c r="F10" s="3">
        <v>0.27</v>
      </c>
    </row>
    <row r="11" spans="1:6" x14ac:dyDescent="0.3">
      <c r="A11" s="3">
        <v>10</v>
      </c>
      <c r="B11" s="2">
        <v>22</v>
      </c>
      <c r="C11" s="10" t="str">
        <f>VLOOKUP(cr[[#This Row],[type_generateur_id]],type_generateur[],2,FALSE)</f>
        <v>Ballon électrique à accumulation vertical Catégorie B ou 2 étoiles</v>
      </c>
      <c r="D11" s="3">
        <v>200</v>
      </c>
      <c r="E11" s="3">
        <v>100</v>
      </c>
      <c r="F11" s="3">
        <v>0.22</v>
      </c>
    </row>
    <row r="12" spans="1:6" x14ac:dyDescent="0.3">
      <c r="A12" s="3">
        <v>11</v>
      </c>
      <c r="B12" s="2">
        <v>22</v>
      </c>
      <c r="C12" s="10" t="str">
        <f>VLOOKUP(cr[[#This Row],[type_generateur_id]],type_generateur[],2,FALSE)</f>
        <v>Ballon électrique à accumulation vertical Catégorie B ou 2 étoiles</v>
      </c>
      <c r="D12" s="3">
        <v>300</v>
      </c>
      <c r="E12" s="3">
        <v>200</v>
      </c>
      <c r="F12" s="3">
        <v>0.2</v>
      </c>
    </row>
    <row r="13" spans="1:6" x14ac:dyDescent="0.3">
      <c r="A13" s="3">
        <v>12</v>
      </c>
      <c r="B13" s="2">
        <v>22</v>
      </c>
      <c r="C13" s="10" t="str">
        <f>VLOOKUP(cr[[#This Row],[type_generateur_id]],type_generateur[],2,FALSE)</f>
        <v>Ballon électrique à accumulation vertical Catégorie B ou 2 étoiles</v>
      </c>
      <c r="D13" s="3"/>
      <c r="E13" s="3">
        <v>300</v>
      </c>
      <c r="F13" s="3">
        <v>0.18</v>
      </c>
    </row>
    <row r="14" spans="1:6" x14ac:dyDescent="0.3">
      <c r="A14" s="3">
        <v>13</v>
      </c>
      <c r="B14" s="2">
        <v>23</v>
      </c>
      <c r="C14" s="10" t="str">
        <f>VLOOKUP(cr[[#This Row],[type_generateur_id]],type_generateur[],2,FALSE)</f>
        <v>Ballon électrique à accumulation vertical Catégorie C ou 3 étoiles</v>
      </c>
      <c r="D14" s="3">
        <v>100</v>
      </c>
      <c r="E14" s="3">
        <v>0</v>
      </c>
      <c r="F14" s="3">
        <v>0.25</v>
      </c>
    </row>
    <row r="15" spans="1:6" x14ac:dyDescent="0.3">
      <c r="A15" s="3">
        <v>14</v>
      </c>
      <c r="B15" s="2">
        <v>23</v>
      </c>
      <c r="C15" s="10" t="str">
        <f>VLOOKUP(cr[[#This Row],[type_generateur_id]],type_generateur[],2,FALSE)</f>
        <v>Ballon électrique à accumulation vertical Catégorie C ou 3 étoiles</v>
      </c>
      <c r="D15" s="3">
        <v>200</v>
      </c>
      <c r="E15" s="3">
        <v>100</v>
      </c>
      <c r="F15" s="3">
        <v>0.2</v>
      </c>
    </row>
    <row r="16" spans="1:6" x14ac:dyDescent="0.3">
      <c r="A16" s="3">
        <v>15</v>
      </c>
      <c r="B16" s="2">
        <v>23</v>
      </c>
      <c r="C16" s="10" t="str">
        <f>VLOOKUP(cr[[#This Row],[type_generateur_id]],type_generateur[],2,FALSE)</f>
        <v>Ballon électrique à accumulation vertical Catégorie C ou 3 étoiles</v>
      </c>
      <c r="D16" s="3">
        <v>300</v>
      </c>
      <c r="E16" s="3">
        <v>200</v>
      </c>
      <c r="F16" s="3">
        <v>0.18</v>
      </c>
    </row>
    <row r="17" spans="1:6" x14ac:dyDescent="0.3">
      <c r="A17" s="3">
        <v>16</v>
      </c>
      <c r="B17" s="2">
        <v>23</v>
      </c>
      <c r="C17" s="10" t="str">
        <f>VLOOKUP(cr[[#This Row],[type_generateur_id]],type_generateur[],2,FALSE)</f>
        <v>Ballon électrique à accumulation vertical Catégorie C ou 3 étoiles</v>
      </c>
      <c r="D17" s="3"/>
      <c r="E17" s="3">
        <v>300</v>
      </c>
      <c r="F17" s="3">
        <v>0.16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81E3-9C18-4B5C-8E2A-E201B27CD93D}">
  <dimension ref="A1:H37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1.5546875" style="3"/>
    <col min="2" max="2" width="16.6640625" style="3" customWidth="1"/>
    <col min="3" max="3" width="21.77734375" style="3" customWidth="1"/>
    <col min="4" max="4" width="24.109375" style="3" customWidth="1"/>
    <col min="5" max="5" width="22.33203125" style="3" customWidth="1"/>
    <col min="6" max="6" width="21.77734375" style="3" customWidth="1"/>
    <col min="7" max="7" width="11.5546875" style="3"/>
    <col min="8" max="8" width="12" style="3" customWidth="1"/>
  </cols>
  <sheetData>
    <row r="1" spans="1:8" x14ac:dyDescent="0.3">
      <c r="A1" s="4" t="s">
        <v>0</v>
      </c>
      <c r="B1" s="4" t="s">
        <v>276</v>
      </c>
      <c r="C1" s="4" t="s">
        <v>280</v>
      </c>
      <c r="D1" s="4" t="s">
        <v>183</v>
      </c>
      <c r="E1" s="4" t="s">
        <v>281</v>
      </c>
      <c r="F1" s="4" t="s">
        <v>282</v>
      </c>
      <c r="G1" s="4" t="s">
        <v>10</v>
      </c>
      <c r="H1" s="4" t="s">
        <v>275</v>
      </c>
    </row>
    <row r="2" spans="1:8" x14ac:dyDescent="0.3">
      <c r="A2" s="3">
        <v>1</v>
      </c>
      <c r="B2" s="3" t="s">
        <v>277</v>
      </c>
      <c r="C2" s="3">
        <v>1</v>
      </c>
      <c r="D2" s="3" t="s">
        <v>214</v>
      </c>
      <c r="F2" s="3">
        <v>2009</v>
      </c>
      <c r="G2" s="3">
        <v>2</v>
      </c>
      <c r="H2" s="3">
        <v>71</v>
      </c>
    </row>
    <row r="3" spans="1:8" x14ac:dyDescent="0.3">
      <c r="A3" s="3">
        <v>2</v>
      </c>
      <c r="B3" s="3" t="s">
        <v>277</v>
      </c>
      <c r="C3" s="3">
        <v>1</v>
      </c>
      <c r="D3" s="3" t="s">
        <v>214</v>
      </c>
      <c r="E3" s="3">
        <v>2010</v>
      </c>
      <c r="F3" s="3">
        <v>2014</v>
      </c>
      <c r="G3" s="3">
        <v>2.2000000000000002</v>
      </c>
      <c r="H3" s="3">
        <v>72</v>
      </c>
    </row>
    <row r="4" spans="1:8" x14ac:dyDescent="0.3">
      <c r="A4" s="3">
        <v>3</v>
      </c>
      <c r="B4" s="3" t="s">
        <v>277</v>
      </c>
      <c r="C4" s="3">
        <v>1</v>
      </c>
      <c r="D4" s="3" t="s">
        <v>214</v>
      </c>
      <c r="E4" s="3">
        <v>2015</v>
      </c>
      <c r="G4" s="3">
        <v>2.5</v>
      </c>
      <c r="H4" s="3">
        <v>73</v>
      </c>
    </row>
    <row r="5" spans="1:8" x14ac:dyDescent="0.3">
      <c r="A5" s="3">
        <v>4</v>
      </c>
      <c r="B5" s="3" t="s">
        <v>278</v>
      </c>
      <c r="C5" s="3">
        <v>1</v>
      </c>
      <c r="D5" s="3" t="s">
        <v>214</v>
      </c>
      <c r="F5" s="3">
        <v>2009</v>
      </c>
      <c r="G5" s="3">
        <v>2</v>
      </c>
      <c r="H5" s="3">
        <v>71</v>
      </c>
    </row>
    <row r="6" spans="1:8" x14ac:dyDescent="0.3">
      <c r="A6" s="3">
        <v>5</v>
      </c>
      <c r="B6" s="3" t="s">
        <v>278</v>
      </c>
      <c r="C6" s="3">
        <v>1</v>
      </c>
      <c r="D6" s="3" t="s">
        <v>214</v>
      </c>
      <c r="E6" s="3">
        <v>2010</v>
      </c>
      <c r="F6" s="3">
        <v>2014</v>
      </c>
      <c r="G6" s="3">
        <v>2.2000000000000002</v>
      </c>
      <c r="H6" s="3">
        <v>72</v>
      </c>
    </row>
    <row r="7" spans="1:8" x14ac:dyDescent="0.3">
      <c r="A7" s="3">
        <v>6</v>
      </c>
      <c r="B7" s="3" t="s">
        <v>278</v>
      </c>
      <c r="C7" s="3">
        <v>1</v>
      </c>
      <c r="D7" s="3" t="s">
        <v>214</v>
      </c>
      <c r="E7" s="3">
        <v>2015</v>
      </c>
      <c r="G7" s="3">
        <v>2.5</v>
      </c>
      <c r="H7" s="3">
        <v>73</v>
      </c>
    </row>
    <row r="8" spans="1:8" x14ac:dyDescent="0.3">
      <c r="A8" s="3">
        <v>7</v>
      </c>
      <c r="B8" s="3" t="s">
        <v>279</v>
      </c>
      <c r="C8" s="3">
        <v>1</v>
      </c>
      <c r="D8" s="3" t="s">
        <v>214</v>
      </c>
      <c r="F8" s="3">
        <v>2009</v>
      </c>
      <c r="G8" s="3">
        <v>2.2999999999999998</v>
      </c>
      <c r="H8" s="3">
        <v>74</v>
      </c>
    </row>
    <row r="9" spans="1:8" x14ac:dyDescent="0.3">
      <c r="A9" s="3">
        <v>8</v>
      </c>
      <c r="B9" s="3" t="s">
        <v>279</v>
      </c>
      <c r="C9" s="3">
        <v>1</v>
      </c>
      <c r="D9" s="3" t="s">
        <v>214</v>
      </c>
      <c r="E9" s="3">
        <v>2010</v>
      </c>
      <c r="F9" s="3">
        <v>2014</v>
      </c>
      <c r="G9" s="3">
        <v>2.5</v>
      </c>
      <c r="H9" s="3">
        <v>75</v>
      </c>
    </row>
    <row r="10" spans="1:8" x14ac:dyDescent="0.3">
      <c r="A10" s="3">
        <v>9</v>
      </c>
      <c r="B10" s="3" t="s">
        <v>279</v>
      </c>
      <c r="C10" s="3">
        <v>1</v>
      </c>
      <c r="D10" s="3" t="s">
        <v>214</v>
      </c>
      <c r="E10" s="3">
        <v>2015</v>
      </c>
      <c r="G10" s="3">
        <v>2.8</v>
      </c>
      <c r="H10" s="3">
        <v>76</v>
      </c>
    </row>
    <row r="11" spans="1:8" x14ac:dyDescent="0.3">
      <c r="A11" s="3">
        <v>10</v>
      </c>
      <c r="B11" s="3" t="s">
        <v>277</v>
      </c>
      <c r="C11" s="3">
        <v>3</v>
      </c>
      <c r="D11" s="3" t="s">
        <v>216</v>
      </c>
      <c r="F11" s="3">
        <v>2009</v>
      </c>
      <c r="G11" s="3">
        <v>2.2999999999999998</v>
      </c>
      <c r="H11" s="3">
        <v>77</v>
      </c>
    </row>
    <row r="12" spans="1:8" x14ac:dyDescent="0.3">
      <c r="A12" s="3">
        <v>11</v>
      </c>
      <c r="B12" s="3" t="s">
        <v>277</v>
      </c>
      <c r="C12" s="3">
        <v>3</v>
      </c>
      <c r="D12" s="3" t="s">
        <v>216</v>
      </c>
      <c r="E12" s="3">
        <v>2010</v>
      </c>
      <c r="F12" s="3">
        <v>2014</v>
      </c>
      <c r="G12" s="3">
        <v>2.5</v>
      </c>
      <c r="H12" s="3">
        <v>78</v>
      </c>
    </row>
    <row r="13" spans="1:8" x14ac:dyDescent="0.3">
      <c r="A13" s="3">
        <v>12</v>
      </c>
      <c r="B13" s="3" t="s">
        <v>277</v>
      </c>
      <c r="C13" s="3">
        <v>3</v>
      </c>
      <c r="D13" s="3" t="s">
        <v>216</v>
      </c>
      <c r="E13" s="3">
        <v>2015</v>
      </c>
      <c r="G13" s="3">
        <v>2.8</v>
      </c>
      <c r="H13" s="3">
        <v>79</v>
      </c>
    </row>
    <row r="14" spans="1:8" x14ac:dyDescent="0.3">
      <c r="A14" s="3">
        <v>13</v>
      </c>
      <c r="B14" s="3" t="s">
        <v>278</v>
      </c>
      <c r="C14" s="3">
        <v>3</v>
      </c>
      <c r="D14" s="3" t="s">
        <v>216</v>
      </c>
      <c r="F14" s="3">
        <v>2009</v>
      </c>
      <c r="G14" s="3">
        <v>2.2999999999999998</v>
      </c>
      <c r="H14" s="3">
        <v>77</v>
      </c>
    </row>
    <row r="15" spans="1:8" x14ac:dyDescent="0.3">
      <c r="A15" s="3">
        <v>14</v>
      </c>
      <c r="B15" s="3" t="s">
        <v>278</v>
      </c>
      <c r="C15" s="3">
        <v>3</v>
      </c>
      <c r="D15" s="3" t="s">
        <v>216</v>
      </c>
      <c r="E15" s="3">
        <v>2010</v>
      </c>
      <c r="F15" s="3">
        <v>2014</v>
      </c>
      <c r="G15" s="3">
        <v>2.5</v>
      </c>
      <c r="H15" s="3">
        <v>78</v>
      </c>
    </row>
    <row r="16" spans="1:8" x14ac:dyDescent="0.3">
      <c r="A16" s="3">
        <v>15</v>
      </c>
      <c r="B16" s="3" t="s">
        <v>278</v>
      </c>
      <c r="C16" s="3">
        <v>3</v>
      </c>
      <c r="D16" s="3" t="s">
        <v>216</v>
      </c>
      <c r="E16" s="3">
        <v>2015</v>
      </c>
      <c r="G16" s="3">
        <v>2.8</v>
      </c>
      <c r="H16" s="3">
        <v>79</v>
      </c>
    </row>
    <row r="17" spans="1:8" x14ac:dyDescent="0.3">
      <c r="A17" s="3">
        <v>16</v>
      </c>
      <c r="B17" s="3" t="s">
        <v>279</v>
      </c>
      <c r="C17" s="3">
        <v>3</v>
      </c>
      <c r="D17" s="3" t="s">
        <v>216</v>
      </c>
      <c r="F17" s="3">
        <v>2009</v>
      </c>
      <c r="G17" s="3">
        <v>2.2999999999999998</v>
      </c>
      <c r="H17" s="3">
        <v>80</v>
      </c>
    </row>
    <row r="18" spans="1:8" x14ac:dyDescent="0.3">
      <c r="A18" s="3">
        <v>17</v>
      </c>
      <c r="B18" s="3" t="s">
        <v>279</v>
      </c>
      <c r="C18" s="3">
        <v>3</v>
      </c>
      <c r="D18" s="3" t="s">
        <v>216</v>
      </c>
      <c r="E18" s="3">
        <v>2010</v>
      </c>
      <c r="F18" s="3">
        <v>2014</v>
      </c>
      <c r="G18" s="3">
        <v>2.5</v>
      </c>
      <c r="H18" s="3">
        <v>81</v>
      </c>
    </row>
    <row r="19" spans="1:8" x14ac:dyDescent="0.3">
      <c r="A19" s="3">
        <v>18</v>
      </c>
      <c r="B19" s="3" t="s">
        <v>279</v>
      </c>
      <c r="C19" s="3">
        <v>3</v>
      </c>
      <c r="D19" s="3" t="s">
        <v>216</v>
      </c>
      <c r="E19" s="3">
        <v>2015</v>
      </c>
      <c r="G19" s="3">
        <v>2.9</v>
      </c>
      <c r="H19" s="3">
        <v>82</v>
      </c>
    </row>
    <row r="20" spans="1:8" x14ac:dyDescent="0.3">
      <c r="A20" s="3">
        <v>19</v>
      </c>
      <c r="B20" s="3" t="s">
        <v>277</v>
      </c>
      <c r="C20" s="3">
        <v>4</v>
      </c>
      <c r="D20" s="3" t="s">
        <v>217</v>
      </c>
      <c r="F20" s="3">
        <v>2009</v>
      </c>
      <c r="G20" s="3">
        <v>2</v>
      </c>
      <c r="H20" s="3">
        <v>83</v>
      </c>
    </row>
    <row r="21" spans="1:8" x14ac:dyDescent="0.3">
      <c r="A21" s="3">
        <v>20</v>
      </c>
      <c r="B21" s="3" t="s">
        <v>277</v>
      </c>
      <c r="C21" s="3">
        <v>4</v>
      </c>
      <c r="D21" s="3" t="s">
        <v>217</v>
      </c>
      <c r="E21" s="3">
        <v>2010</v>
      </c>
      <c r="F21" s="3">
        <v>2014</v>
      </c>
      <c r="G21" s="3">
        <v>2.1</v>
      </c>
      <c r="H21" s="3">
        <v>84</v>
      </c>
    </row>
    <row r="22" spans="1:8" x14ac:dyDescent="0.3">
      <c r="A22" s="3">
        <v>21</v>
      </c>
      <c r="B22" s="3" t="s">
        <v>277</v>
      </c>
      <c r="C22" s="3">
        <v>4</v>
      </c>
      <c r="D22" s="3" t="s">
        <v>217</v>
      </c>
      <c r="E22" s="3">
        <v>2015</v>
      </c>
      <c r="G22" s="3">
        <v>2.2999999999999998</v>
      </c>
      <c r="H22" s="3">
        <v>85</v>
      </c>
    </row>
    <row r="23" spans="1:8" x14ac:dyDescent="0.3">
      <c r="A23" s="3">
        <v>22</v>
      </c>
      <c r="B23" s="3" t="s">
        <v>278</v>
      </c>
      <c r="C23" s="3">
        <v>4</v>
      </c>
      <c r="D23" s="3" t="s">
        <v>217</v>
      </c>
      <c r="F23" s="3">
        <v>2009</v>
      </c>
      <c r="G23" s="3">
        <v>2</v>
      </c>
      <c r="H23" s="3">
        <v>83</v>
      </c>
    </row>
    <row r="24" spans="1:8" x14ac:dyDescent="0.3">
      <c r="A24" s="3">
        <v>23</v>
      </c>
      <c r="B24" s="3" t="s">
        <v>278</v>
      </c>
      <c r="C24" s="3">
        <v>4</v>
      </c>
      <c r="D24" s="3" t="s">
        <v>217</v>
      </c>
      <c r="E24" s="3">
        <v>2010</v>
      </c>
      <c r="F24" s="3">
        <v>2014</v>
      </c>
      <c r="G24" s="3">
        <v>2.1</v>
      </c>
      <c r="H24" s="3">
        <v>84</v>
      </c>
    </row>
    <row r="25" spans="1:8" x14ac:dyDescent="0.3">
      <c r="A25" s="3">
        <v>24</v>
      </c>
      <c r="B25" s="3" t="s">
        <v>278</v>
      </c>
      <c r="C25" s="3">
        <v>4</v>
      </c>
      <c r="D25" s="3" t="s">
        <v>217</v>
      </c>
      <c r="E25" s="3">
        <v>2015</v>
      </c>
      <c r="G25" s="3">
        <v>2.2999999999999998</v>
      </c>
      <c r="H25" s="3">
        <v>85</v>
      </c>
    </row>
    <row r="26" spans="1:8" x14ac:dyDescent="0.3">
      <c r="A26" s="3">
        <v>25</v>
      </c>
      <c r="B26" s="3" t="s">
        <v>279</v>
      </c>
      <c r="C26" s="3">
        <v>4</v>
      </c>
      <c r="D26" s="3" t="s">
        <v>217</v>
      </c>
      <c r="F26" s="3">
        <v>2009</v>
      </c>
      <c r="G26" s="3">
        <v>2.2999999999999998</v>
      </c>
      <c r="H26" s="3">
        <v>86</v>
      </c>
    </row>
    <row r="27" spans="1:8" x14ac:dyDescent="0.3">
      <c r="A27" s="3">
        <v>26</v>
      </c>
      <c r="B27" s="3" t="s">
        <v>279</v>
      </c>
      <c r="C27" s="3">
        <v>4</v>
      </c>
      <c r="D27" s="3" t="s">
        <v>217</v>
      </c>
      <c r="E27" s="3">
        <v>2010</v>
      </c>
      <c r="F27" s="3">
        <v>2014</v>
      </c>
      <c r="G27" s="3">
        <v>2.4</v>
      </c>
      <c r="H27" s="3">
        <v>87</v>
      </c>
    </row>
    <row r="28" spans="1:8" x14ac:dyDescent="0.3">
      <c r="A28" s="3">
        <v>27</v>
      </c>
      <c r="B28" s="3" t="s">
        <v>279</v>
      </c>
      <c r="C28" s="3">
        <v>4</v>
      </c>
      <c r="D28" s="3" t="s">
        <v>217</v>
      </c>
      <c r="E28" s="3">
        <v>2015</v>
      </c>
      <c r="G28" s="3">
        <v>2.6</v>
      </c>
      <c r="H28" s="3">
        <v>88</v>
      </c>
    </row>
    <row r="29" spans="1:8" x14ac:dyDescent="0.3">
      <c r="A29" s="3">
        <v>28</v>
      </c>
      <c r="B29" s="3" t="s">
        <v>277</v>
      </c>
      <c r="C29" s="3">
        <v>2</v>
      </c>
      <c r="D29" s="3" t="s">
        <v>215</v>
      </c>
      <c r="F29" s="3">
        <v>2009</v>
      </c>
      <c r="G29" s="3">
        <v>2</v>
      </c>
      <c r="H29" s="3">
        <v>71</v>
      </c>
    </row>
    <row r="30" spans="1:8" x14ac:dyDescent="0.3">
      <c r="A30" s="3">
        <v>29</v>
      </c>
      <c r="B30" s="3" t="s">
        <v>277</v>
      </c>
      <c r="C30" s="3">
        <v>2</v>
      </c>
      <c r="D30" s="3" t="s">
        <v>215</v>
      </c>
      <c r="E30" s="3">
        <v>2010</v>
      </c>
      <c r="F30" s="3">
        <v>2014</v>
      </c>
      <c r="G30" s="3">
        <v>2.2000000000000002</v>
      </c>
      <c r="H30" s="3">
        <v>72</v>
      </c>
    </row>
    <row r="31" spans="1:8" x14ac:dyDescent="0.3">
      <c r="A31" s="3">
        <v>30</v>
      </c>
      <c r="B31" s="3" t="s">
        <v>277</v>
      </c>
      <c r="C31" s="3">
        <v>2</v>
      </c>
      <c r="D31" s="3" t="s">
        <v>215</v>
      </c>
      <c r="E31" s="3">
        <v>2015</v>
      </c>
      <c r="G31" s="3">
        <v>2.5</v>
      </c>
      <c r="H31" s="3">
        <v>73</v>
      </c>
    </row>
    <row r="32" spans="1:8" x14ac:dyDescent="0.3">
      <c r="A32" s="3">
        <v>31</v>
      </c>
      <c r="B32" s="3" t="s">
        <v>278</v>
      </c>
      <c r="C32" s="3">
        <v>2</v>
      </c>
      <c r="D32" s="3" t="s">
        <v>215</v>
      </c>
      <c r="F32" s="3">
        <v>2009</v>
      </c>
      <c r="G32" s="3">
        <v>2</v>
      </c>
      <c r="H32" s="3">
        <v>71</v>
      </c>
    </row>
    <row r="33" spans="1:8" x14ac:dyDescent="0.3">
      <c r="A33" s="3">
        <v>32</v>
      </c>
      <c r="B33" s="3" t="s">
        <v>278</v>
      </c>
      <c r="C33" s="3">
        <v>2</v>
      </c>
      <c r="D33" s="3" t="s">
        <v>215</v>
      </c>
      <c r="E33" s="3">
        <v>2010</v>
      </c>
      <c r="F33" s="3">
        <v>2014</v>
      </c>
      <c r="G33" s="3">
        <v>2.2000000000000002</v>
      </c>
      <c r="H33" s="3">
        <v>72</v>
      </c>
    </row>
    <row r="34" spans="1:8" x14ac:dyDescent="0.3">
      <c r="A34" s="3">
        <v>33</v>
      </c>
      <c r="B34" s="3" t="s">
        <v>278</v>
      </c>
      <c r="C34" s="3">
        <v>2</v>
      </c>
      <c r="D34" s="3" t="s">
        <v>215</v>
      </c>
      <c r="E34" s="3">
        <v>2015</v>
      </c>
      <c r="G34" s="3">
        <v>2.5</v>
      </c>
      <c r="H34" s="3">
        <v>73</v>
      </c>
    </row>
    <row r="35" spans="1:8" x14ac:dyDescent="0.3">
      <c r="A35" s="3">
        <v>34</v>
      </c>
      <c r="B35" s="3" t="s">
        <v>279</v>
      </c>
      <c r="C35" s="3">
        <v>2</v>
      </c>
      <c r="D35" s="3" t="s">
        <v>215</v>
      </c>
      <c r="F35" s="3">
        <v>2009</v>
      </c>
      <c r="G35" s="3">
        <v>2.2999999999999998</v>
      </c>
      <c r="H35" s="3">
        <v>74</v>
      </c>
    </row>
    <row r="36" spans="1:8" x14ac:dyDescent="0.3">
      <c r="A36" s="3">
        <v>35</v>
      </c>
      <c r="B36" s="3" t="s">
        <v>279</v>
      </c>
      <c r="C36" s="3">
        <v>2</v>
      </c>
      <c r="D36" s="3" t="s">
        <v>215</v>
      </c>
      <c r="E36" s="3">
        <v>2010</v>
      </c>
      <c r="F36" s="3">
        <v>2014</v>
      </c>
      <c r="G36" s="3">
        <v>2.5</v>
      </c>
      <c r="H36" s="3">
        <v>75</v>
      </c>
    </row>
    <row r="37" spans="1:8" x14ac:dyDescent="0.3">
      <c r="A37" s="3">
        <v>36</v>
      </c>
      <c r="B37" s="3" t="s">
        <v>279</v>
      </c>
      <c r="C37" s="3">
        <v>2</v>
      </c>
      <c r="D37" s="3" t="s">
        <v>215</v>
      </c>
      <c r="E37" s="3">
        <v>2015</v>
      </c>
      <c r="G37" s="3">
        <v>2.8</v>
      </c>
      <c r="H37" s="3">
        <v>76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0E37-43DE-4D8B-B55D-38F18C5BEF1E}">
  <dimension ref="A1:T194"/>
  <sheetViews>
    <sheetView zoomScale="85" zoomScaleNormal="85" workbookViewId="0">
      <selection activeCell="C10" sqref="C10"/>
    </sheetView>
  </sheetViews>
  <sheetFormatPr baseColWidth="10" defaultRowHeight="14.4" x14ac:dyDescent="0.3"/>
  <cols>
    <col min="1" max="1" width="7.77734375" style="19" bestFit="1" customWidth="1"/>
    <col min="2" max="2" width="24" style="17" bestFit="1" customWidth="1"/>
    <col min="3" max="3" width="60.21875" style="18" bestFit="1" customWidth="1"/>
    <col min="4" max="4" width="27" style="17" bestFit="1" customWidth="1"/>
    <col min="5" max="5" width="26.5546875" style="19" bestFit="1" customWidth="1"/>
    <col min="6" max="6" width="11.6640625" style="19" bestFit="1" customWidth="1"/>
    <col min="7" max="7" width="12.109375" style="5" bestFit="1" customWidth="1"/>
    <col min="8" max="8" width="13.21875" style="5" bestFit="1" customWidth="1"/>
    <col min="9" max="9" width="16.109375" style="5" bestFit="1" customWidth="1"/>
    <col min="10" max="10" width="22.44140625" style="19" bestFit="1" customWidth="1"/>
    <col min="11" max="11" width="10.44140625" style="5" bestFit="1" customWidth="1"/>
    <col min="12" max="12" width="33.6640625" style="19" bestFit="1" customWidth="1"/>
    <col min="13" max="13" width="30.33203125" style="19" bestFit="1" customWidth="1"/>
    <col min="14" max="14" width="31.77734375" style="17" bestFit="1" customWidth="1"/>
    <col min="15" max="15" width="47.6640625" style="17" bestFit="1" customWidth="1"/>
    <col min="16" max="16" width="34.21875" style="5" bestFit="1" customWidth="1"/>
    <col min="17" max="17" width="19.109375" style="5" bestFit="1" customWidth="1"/>
    <col min="18" max="18" width="16.109375" style="5" bestFit="1" customWidth="1"/>
    <col min="19" max="19" width="22.44140625" style="19" bestFit="1" customWidth="1"/>
    <col min="20" max="20" width="8.44140625" style="5" bestFit="1" customWidth="1"/>
    <col min="21" max="16384" width="11.5546875" style="13"/>
  </cols>
  <sheetData>
    <row r="1" spans="1:20" s="12" customFormat="1" x14ac:dyDescent="0.3">
      <c r="A1" s="14" t="s">
        <v>0</v>
      </c>
      <c r="B1" s="14" t="s">
        <v>280</v>
      </c>
      <c r="C1" s="15" t="s">
        <v>183</v>
      </c>
      <c r="D1" s="14" t="s">
        <v>281</v>
      </c>
      <c r="E1" s="14" t="s">
        <v>282</v>
      </c>
      <c r="F1" s="11" t="s">
        <v>295</v>
      </c>
      <c r="G1" s="11" t="s">
        <v>294</v>
      </c>
      <c r="H1" s="11" t="s">
        <v>425</v>
      </c>
      <c r="I1" s="11" t="s">
        <v>285</v>
      </c>
      <c r="J1" s="11" t="s">
        <v>317</v>
      </c>
      <c r="K1" s="11" t="s">
        <v>287</v>
      </c>
      <c r="L1" s="16" t="s">
        <v>283</v>
      </c>
      <c r="M1" s="16" t="s">
        <v>426</v>
      </c>
      <c r="N1" s="16" t="s">
        <v>424</v>
      </c>
      <c r="O1" s="16" t="s">
        <v>427</v>
      </c>
      <c r="P1" s="16" t="s">
        <v>185</v>
      </c>
      <c r="Q1" s="16" t="s">
        <v>343</v>
      </c>
      <c r="R1" s="16" t="s">
        <v>286</v>
      </c>
      <c r="S1" s="16" t="s">
        <v>344</v>
      </c>
      <c r="T1" s="16" t="s">
        <v>284</v>
      </c>
    </row>
    <row r="2" spans="1:20" x14ac:dyDescent="0.3">
      <c r="A2" s="17">
        <v>1</v>
      </c>
      <c r="B2" s="17">
        <v>13</v>
      </c>
      <c r="C2" s="18" t="str">
        <f>VLOOKUP(Tableau1[[#This Row],[type_generateur_id]],type_generateur[],2,FALSE)</f>
        <v>Chaudière gaz classique</v>
      </c>
      <c r="E2" s="17">
        <v>1980</v>
      </c>
      <c r="F2" s="5"/>
      <c r="H2" s="5" t="s">
        <v>293</v>
      </c>
      <c r="I2" s="5" t="s">
        <v>296</v>
      </c>
      <c r="J2" s="5">
        <v>0.04</v>
      </c>
      <c r="K2" s="21">
        <v>240</v>
      </c>
      <c r="L2" s="19">
        <v>1</v>
      </c>
      <c r="M2" s="19">
        <v>45</v>
      </c>
      <c r="N2" s="24" t="s">
        <v>62</v>
      </c>
      <c r="O2" s="19" t="s">
        <v>346</v>
      </c>
      <c r="P2" s="19" t="s">
        <v>345</v>
      </c>
      <c r="Q2" s="19"/>
      <c r="R2" s="19" t="s">
        <v>307</v>
      </c>
      <c r="S2" s="19">
        <v>0.04</v>
      </c>
      <c r="T2" s="19" t="s">
        <v>347</v>
      </c>
    </row>
    <row r="3" spans="1:20" ht="28.8" x14ac:dyDescent="0.3">
      <c r="A3" s="17">
        <v>2</v>
      </c>
      <c r="B3" s="17">
        <v>38</v>
      </c>
      <c r="C3" s="18" t="str">
        <f>VLOOKUP(Tableau1[[#This Row],[type_generateur_id]],type_generateur[],2,FALSE)</f>
        <v>Chaudière gpl/propane/butane classique</v>
      </c>
      <c r="E3" s="20">
        <v>1980</v>
      </c>
      <c r="F3" s="5"/>
      <c r="H3" s="21" t="s">
        <v>293</v>
      </c>
      <c r="I3" s="5" t="s">
        <v>296</v>
      </c>
      <c r="J3" s="5">
        <v>0.04</v>
      </c>
      <c r="K3" s="21">
        <v>240</v>
      </c>
      <c r="L3" s="19">
        <v>1</v>
      </c>
      <c r="M3" s="23">
        <v>92</v>
      </c>
      <c r="N3" s="25" t="s">
        <v>123</v>
      </c>
      <c r="O3" s="19" t="s">
        <v>346</v>
      </c>
      <c r="P3" s="19" t="s">
        <v>345</v>
      </c>
      <c r="Q3" s="19"/>
      <c r="R3" s="19" t="s">
        <v>307</v>
      </c>
      <c r="S3" s="19">
        <v>0.04</v>
      </c>
      <c r="T3" s="19" t="s">
        <v>347</v>
      </c>
    </row>
    <row r="4" spans="1:20" x14ac:dyDescent="0.3">
      <c r="A4" s="17">
        <v>3</v>
      </c>
      <c r="B4" s="17">
        <v>13</v>
      </c>
      <c r="C4" s="18" t="str">
        <f>VLOOKUP(Tableau1[[#This Row],[type_generateur_id]],type_generateur[],2,FALSE)</f>
        <v>Chaudière gaz classique</v>
      </c>
      <c r="D4" s="17">
        <v>1981</v>
      </c>
      <c r="E4" s="17">
        <v>1985</v>
      </c>
      <c r="F4" s="5"/>
      <c r="H4" s="5" t="s">
        <v>293</v>
      </c>
      <c r="I4" s="5" t="s">
        <v>296</v>
      </c>
      <c r="J4" s="5">
        <v>0.02</v>
      </c>
      <c r="K4" s="21">
        <v>150</v>
      </c>
      <c r="L4" s="19">
        <v>2</v>
      </c>
      <c r="M4" s="19">
        <v>46</v>
      </c>
      <c r="N4" s="24" t="s">
        <v>64</v>
      </c>
      <c r="O4" s="19" t="s">
        <v>349</v>
      </c>
      <c r="P4" s="19" t="s">
        <v>348</v>
      </c>
      <c r="Q4" s="19"/>
      <c r="R4" s="19" t="s">
        <v>307</v>
      </c>
      <c r="S4" s="19">
        <v>0.02</v>
      </c>
      <c r="T4" s="19" t="s">
        <v>347</v>
      </c>
    </row>
    <row r="5" spans="1:20" ht="28.8" x14ac:dyDescent="0.3">
      <c r="A5" s="17">
        <v>4</v>
      </c>
      <c r="B5" s="17">
        <v>38</v>
      </c>
      <c r="C5" s="18" t="str">
        <f>VLOOKUP(Tableau1[[#This Row],[type_generateur_id]],type_generateur[],2,FALSE)</f>
        <v>Chaudière gpl/propane/butane classique</v>
      </c>
      <c r="D5" s="17">
        <v>1981</v>
      </c>
      <c r="E5" s="20">
        <v>1985</v>
      </c>
      <c r="F5" s="5"/>
      <c r="H5" s="21" t="s">
        <v>293</v>
      </c>
      <c r="I5" s="5" t="s">
        <v>296</v>
      </c>
      <c r="J5" s="5">
        <v>0.02</v>
      </c>
      <c r="K5" s="21">
        <v>150</v>
      </c>
      <c r="L5" s="19">
        <v>2</v>
      </c>
      <c r="M5" s="23">
        <v>93</v>
      </c>
      <c r="N5" s="25" t="s">
        <v>126</v>
      </c>
      <c r="O5" s="19" t="s">
        <v>349</v>
      </c>
      <c r="P5" s="19" t="s">
        <v>348</v>
      </c>
      <c r="Q5" s="19"/>
      <c r="R5" s="19" t="s">
        <v>307</v>
      </c>
      <c r="S5" s="19">
        <v>0.02</v>
      </c>
      <c r="T5" s="19" t="s">
        <v>347</v>
      </c>
    </row>
    <row r="6" spans="1:20" x14ac:dyDescent="0.3">
      <c r="A6" s="17">
        <v>5</v>
      </c>
      <c r="B6" s="17">
        <v>13</v>
      </c>
      <c r="C6" s="18" t="str">
        <f>VLOOKUP(Tableau1[[#This Row],[type_generateur_id]],type_generateur[],2,FALSE)</f>
        <v>Chaudière gaz classique</v>
      </c>
      <c r="D6" s="17">
        <v>1986</v>
      </c>
      <c r="E6" s="17">
        <v>1990</v>
      </c>
      <c r="F6" s="5"/>
      <c r="H6" s="5" t="s">
        <v>293</v>
      </c>
      <c r="I6" s="5" t="s">
        <v>296</v>
      </c>
      <c r="J6" s="5">
        <v>1.4999999999999999E-2</v>
      </c>
      <c r="K6" s="21">
        <v>150</v>
      </c>
      <c r="L6" s="19">
        <v>3</v>
      </c>
      <c r="M6" s="19">
        <v>47</v>
      </c>
      <c r="N6" s="24" t="s">
        <v>65</v>
      </c>
      <c r="O6" s="19" t="s">
        <v>351</v>
      </c>
      <c r="P6" s="19" t="s">
        <v>350</v>
      </c>
      <c r="Q6" s="19"/>
      <c r="R6" s="19" t="s">
        <v>307</v>
      </c>
      <c r="S6" s="19">
        <v>1.4999999999999999E-2</v>
      </c>
      <c r="T6" s="19" t="s">
        <v>347</v>
      </c>
    </row>
    <row r="7" spans="1:20" ht="28.8" x14ac:dyDescent="0.3">
      <c r="A7" s="17">
        <v>6</v>
      </c>
      <c r="B7" s="17">
        <v>38</v>
      </c>
      <c r="C7" s="18" t="str">
        <f>VLOOKUP(Tableau1[[#This Row],[type_generateur_id]],type_generateur[],2,FALSE)</f>
        <v>Chaudière gpl/propane/butane classique</v>
      </c>
      <c r="D7" s="17">
        <v>1986</v>
      </c>
      <c r="E7" s="20">
        <v>1990</v>
      </c>
      <c r="F7" s="5"/>
      <c r="H7" s="21" t="s">
        <v>293</v>
      </c>
      <c r="I7" s="5" t="s">
        <v>296</v>
      </c>
      <c r="J7" s="5">
        <v>1.4999999999999999E-2</v>
      </c>
      <c r="K7" s="21">
        <v>150</v>
      </c>
      <c r="L7" s="19">
        <v>3</v>
      </c>
      <c r="M7" s="23">
        <v>94</v>
      </c>
      <c r="N7" s="25" t="s">
        <v>127</v>
      </c>
      <c r="O7" s="19" t="s">
        <v>351</v>
      </c>
      <c r="P7" s="19" t="s">
        <v>350</v>
      </c>
      <c r="Q7" s="19"/>
      <c r="R7" s="19" t="s">
        <v>307</v>
      </c>
      <c r="S7" s="19">
        <v>1.4999999999999999E-2</v>
      </c>
      <c r="T7" s="19" t="s">
        <v>347</v>
      </c>
    </row>
    <row r="8" spans="1:20" x14ac:dyDescent="0.3">
      <c r="A8" s="17">
        <v>7</v>
      </c>
      <c r="B8" s="17">
        <v>14</v>
      </c>
      <c r="C8" s="18" t="str">
        <f>VLOOKUP(Tableau1[[#This Row],[type_generateur_id]],type_generateur[],2,FALSE)</f>
        <v>Chaudière gaz standard</v>
      </c>
      <c r="D8" s="17">
        <v>1991</v>
      </c>
      <c r="E8" s="17">
        <v>2000</v>
      </c>
      <c r="F8" s="5"/>
      <c r="H8" s="5" t="s">
        <v>293</v>
      </c>
      <c r="I8" s="5" t="s">
        <v>296</v>
      </c>
      <c r="J8" s="5">
        <v>1.2E-2</v>
      </c>
      <c r="K8" s="21">
        <v>120</v>
      </c>
      <c r="L8" s="19">
        <v>4</v>
      </c>
      <c r="M8" s="19">
        <v>48</v>
      </c>
      <c r="N8" s="24" t="s">
        <v>66</v>
      </c>
      <c r="O8" s="19" t="s">
        <v>66</v>
      </c>
      <c r="P8" s="19" t="s">
        <v>352</v>
      </c>
      <c r="Q8" s="19"/>
      <c r="R8" s="19" t="s">
        <v>307</v>
      </c>
      <c r="S8" s="19">
        <v>1.2E-2</v>
      </c>
      <c r="T8" s="19" t="s">
        <v>347</v>
      </c>
    </row>
    <row r="9" spans="1:20" ht="28.8" x14ac:dyDescent="0.3">
      <c r="A9" s="17">
        <v>8</v>
      </c>
      <c r="B9" s="17">
        <v>39</v>
      </c>
      <c r="C9" s="18" t="str">
        <f>VLOOKUP(Tableau1[[#This Row],[type_generateur_id]],type_generateur[],2,FALSE)</f>
        <v>Chaudière gpl/propane/butane standard</v>
      </c>
      <c r="D9" s="17">
        <v>1991</v>
      </c>
      <c r="E9" s="20">
        <v>2000</v>
      </c>
      <c r="F9" s="5"/>
      <c r="H9" s="21" t="s">
        <v>293</v>
      </c>
      <c r="I9" s="5" t="s">
        <v>296</v>
      </c>
      <c r="J9" s="5">
        <v>1.2E-2</v>
      </c>
      <c r="K9" s="21">
        <v>120</v>
      </c>
      <c r="L9" s="19">
        <v>4</v>
      </c>
      <c r="M9" s="23">
        <v>95</v>
      </c>
      <c r="N9" s="25" t="s">
        <v>128</v>
      </c>
      <c r="O9" s="19" t="s">
        <v>66</v>
      </c>
      <c r="P9" s="19" t="s">
        <v>352</v>
      </c>
      <c r="Q9" s="19"/>
      <c r="R9" s="19" t="s">
        <v>307</v>
      </c>
      <c r="S9" s="19">
        <v>1.2E-2</v>
      </c>
      <c r="T9" s="19" t="s">
        <v>347</v>
      </c>
    </row>
    <row r="10" spans="1:20" x14ac:dyDescent="0.3">
      <c r="A10" s="17">
        <v>9</v>
      </c>
      <c r="B10" s="17">
        <v>14</v>
      </c>
      <c r="C10" s="18" t="str">
        <f>VLOOKUP(Tableau1[[#This Row],[type_generateur_id]],type_generateur[],2,FALSE)</f>
        <v>Chaudière gaz standard</v>
      </c>
      <c r="D10" s="17">
        <v>2001</v>
      </c>
      <c r="E10" s="17">
        <v>2015</v>
      </c>
      <c r="F10" s="5"/>
      <c r="H10" s="5" t="s">
        <v>293</v>
      </c>
      <c r="I10" s="5" t="s">
        <v>296</v>
      </c>
      <c r="J10" s="5">
        <v>0.01</v>
      </c>
      <c r="K10" s="21"/>
      <c r="L10" s="19">
        <v>5</v>
      </c>
      <c r="M10" s="19">
        <v>49</v>
      </c>
      <c r="N10" s="24" t="s">
        <v>67</v>
      </c>
      <c r="O10" s="19" t="s">
        <v>67</v>
      </c>
      <c r="P10" s="19" t="s">
        <v>353</v>
      </c>
      <c r="Q10" s="19"/>
      <c r="R10" s="19" t="s">
        <v>307</v>
      </c>
      <c r="S10" s="19">
        <v>0.01</v>
      </c>
      <c r="T10" s="19" t="s">
        <v>347</v>
      </c>
    </row>
    <row r="11" spans="1:20" ht="28.8" x14ac:dyDescent="0.3">
      <c r="A11" s="17">
        <v>10</v>
      </c>
      <c r="B11" s="17">
        <v>39</v>
      </c>
      <c r="C11" s="18" t="str">
        <f>VLOOKUP(Tableau1[[#This Row],[type_generateur_id]],type_generateur[],2,FALSE)</f>
        <v>Chaudière gpl/propane/butane standard</v>
      </c>
      <c r="D11" s="17">
        <v>2001</v>
      </c>
      <c r="E11" s="20">
        <v>2015</v>
      </c>
      <c r="F11" s="5"/>
      <c r="H11" s="21" t="s">
        <v>293</v>
      </c>
      <c r="I11" s="5" t="s">
        <v>296</v>
      </c>
      <c r="J11" s="5">
        <v>0.01</v>
      </c>
      <c r="K11" s="21"/>
      <c r="L11" s="19">
        <v>5</v>
      </c>
      <c r="M11" s="23">
        <v>96</v>
      </c>
      <c r="N11" s="25" t="s">
        <v>129</v>
      </c>
      <c r="O11" s="19" t="s">
        <v>67</v>
      </c>
      <c r="P11" s="19" t="s">
        <v>353</v>
      </c>
      <c r="Q11" s="19"/>
      <c r="R11" s="19" t="s">
        <v>307</v>
      </c>
      <c r="S11" s="19">
        <v>0.01</v>
      </c>
      <c r="T11" s="19" t="s">
        <v>347</v>
      </c>
    </row>
    <row r="12" spans="1:20" x14ac:dyDescent="0.3">
      <c r="A12" s="17">
        <v>11</v>
      </c>
      <c r="B12" s="17">
        <v>14</v>
      </c>
      <c r="C12" s="18" t="str">
        <f>VLOOKUP(Tableau1[[#This Row],[type_generateur_id]],type_generateur[],2,FALSE)</f>
        <v>Chaudière gaz standard</v>
      </c>
      <c r="D12" s="17">
        <v>2016</v>
      </c>
      <c r="E12" s="17"/>
      <c r="F12" s="5"/>
      <c r="H12" s="5" t="s">
        <v>293</v>
      </c>
      <c r="I12" s="5" t="s">
        <v>296</v>
      </c>
      <c r="J12" s="5" t="s">
        <v>288</v>
      </c>
      <c r="K12" s="21"/>
      <c r="L12" s="19">
        <v>6</v>
      </c>
      <c r="M12" s="19">
        <v>50</v>
      </c>
      <c r="N12" s="24" t="s">
        <v>68</v>
      </c>
      <c r="O12" s="19" t="s">
        <v>68</v>
      </c>
      <c r="P12" s="19" t="s">
        <v>354</v>
      </c>
      <c r="Q12" s="19"/>
      <c r="R12" s="19" t="s">
        <v>307</v>
      </c>
      <c r="S12" s="19" t="s">
        <v>288</v>
      </c>
      <c r="T12" s="19" t="s">
        <v>347</v>
      </c>
    </row>
    <row r="13" spans="1:20" ht="28.8" x14ac:dyDescent="0.3">
      <c r="A13" s="17">
        <v>12</v>
      </c>
      <c r="B13" s="17">
        <v>39</v>
      </c>
      <c r="C13" s="18" t="str">
        <f>VLOOKUP(Tableau1[[#This Row],[type_generateur_id]],type_generateur[],2,FALSE)</f>
        <v>Chaudière gpl/propane/butane standard</v>
      </c>
      <c r="D13" s="17">
        <v>2016</v>
      </c>
      <c r="E13" s="20"/>
      <c r="F13" s="5"/>
      <c r="H13" s="21" t="s">
        <v>293</v>
      </c>
      <c r="I13" s="5" t="s">
        <v>296</v>
      </c>
      <c r="J13" s="5" t="s">
        <v>288</v>
      </c>
      <c r="K13" s="21"/>
      <c r="L13" s="19">
        <v>6</v>
      </c>
      <c r="M13" s="23">
        <v>97</v>
      </c>
      <c r="N13" s="25" t="s">
        <v>130</v>
      </c>
      <c r="O13" s="19" t="s">
        <v>68</v>
      </c>
      <c r="P13" s="19" t="s">
        <v>354</v>
      </c>
      <c r="Q13" s="19"/>
      <c r="R13" s="19" t="s">
        <v>307</v>
      </c>
      <c r="S13" s="19" t="s">
        <v>288</v>
      </c>
      <c r="T13" s="19" t="s">
        <v>347</v>
      </c>
    </row>
    <row r="14" spans="1:20" ht="28.8" x14ac:dyDescent="0.3">
      <c r="A14" s="17">
        <v>13</v>
      </c>
      <c r="B14" s="17">
        <v>15</v>
      </c>
      <c r="C14" s="18" t="str">
        <f>VLOOKUP(Tableau1[[#This Row],[type_generateur_id]],type_generateur[],2,FALSE)</f>
        <v>Chaudière gaz basse température</v>
      </c>
      <c r="D14" s="17">
        <v>1991</v>
      </c>
      <c r="E14" s="17">
        <v>2000</v>
      </c>
      <c r="F14" s="5"/>
      <c r="H14" s="5" t="s">
        <v>293</v>
      </c>
      <c r="I14" s="5" t="s">
        <v>297</v>
      </c>
      <c r="J14" s="5">
        <v>1.2E-2</v>
      </c>
      <c r="K14" s="21">
        <v>120</v>
      </c>
      <c r="L14" s="19">
        <v>7</v>
      </c>
      <c r="M14" s="19">
        <v>51</v>
      </c>
      <c r="N14" s="24" t="s">
        <v>69</v>
      </c>
      <c r="O14" s="19" t="s">
        <v>69</v>
      </c>
      <c r="P14" s="19" t="s">
        <v>355</v>
      </c>
      <c r="Q14" s="19"/>
      <c r="R14" s="19" t="s">
        <v>297</v>
      </c>
      <c r="S14" s="19">
        <v>1.2E-2</v>
      </c>
      <c r="T14" s="19" t="s">
        <v>347</v>
      </c>
    </row>
    <row r="15" spans="1:20" ht="28.8" x14ac:dyDescent="0.3">
      <c r="A15" s="17">
        <v>14</v>
      </c>
      <c r="B15" s="17">
        <v>40</v>
      </c>
      <c r="C15" s="18" t="str">
        <f>VLOOKUP(Tableau1[[#This Row],[type_generateur_id]],type_generateur[],2,FALSE)</f>
        <v>Chaudière gpl/propane/butane basse température</v>
      </c>
      <c r="D15" s="17">
        <v>1991</v>
      </c>
      <c r="E15" s="20">
        <v>2000</v>
      </c>
      <c r="F15" s="5"/>
      <c r="H15" s="21" t="s">
        <v>293</v>
      </c>
      <c r="I15" s="5" t="s">
        <v>297</v>
      </c>
      <c r="J15" s="5">
        <v>1.2E-2</v>
      </c>
      <c r="K15" s="21">
        <v>120</v>
      </c>
      <c r="L15" s="19">
        <v>7</v>
      </c>
      <c r="M15" s="23">
        <v>98</v>
      </c>
      <c r="N15" s="25" t="s">
        <v>131</v>
      </c>
      <c r="O15" s="19" t="s">
        <v>69</v>
      </c>
      <c r="P15" s="19" t="s">
        <v>355</v>
      </c>
      <c r="Q15" s="19"/>
      <c r="R15" s="19" t="s">
        <v>297</v>
      </c>
      <c r="S15" s="19">
        <v>1.2E-2</v>
      </c>
      <c r="T15" s="19" t="s">
        <v>347</v>
      </c>
    </row>
    <row r="16" spans="1:20" ht="28.8" x14ac:dyDescent="0.3">
      <c r="A16" s="17">
        <v>15</v>
      </c>
      <c r="B16" s="17">
        <v>15</v>
      </c>
      <c r="C16" s="18" t="str">
        <f>VLOOKUP(Tableau1[[#This Row],[type_generateur_id]],type_generateur[],2,FALSE)</f>
        <v>Chaudière gaz basse température</v>
      </c>
      <c r="D16" s="17">
        <v>2001</v>
      </c>
      <c r="E16" s="17">
        <v>2015</v>
      </c>
      <c r="F16" s="5"/>
      <c r="H16" s="5" t="s">
        <v>293</v>
      </c>
      <c r="I16" s="5" t="s">
        <v>297</v>
      </c>
      <c r="J16" s="5">
        <v>0.01</v>
      </c>
      <c r="K16" s="21"/>
      <c r="L16" s="19">
        <v>8</v>
      </c>
      <c r="M16" s="19">
        <v>52</v>
      </c>
      <c r="N16" s="24" t="s">
        <v>71</v>
      </c>
      <c r="O16" s="19" t="s">
        <v>71</v>
      </c>
      <c r="P16" s="19" t="s">
        <v>356</v>
      </c>
      <c r="Q16" s="19"/>
      <c r="R16" s="19" t="s">
        <v>297</v>
      </c>
      <c r="S16" s="19">
        <v>0.01</v>
      </c>
      <c r="T16" s="19" t="s">
        <v>347</v>
      </c>
    </row>
    <row r="17" spans="1:20" ht="28.8" x14ac:dyDescent="0.3">
      <c r="A17" s="17">
        <v>16</v>
      </c>
      <c r="B17" s="17">
        <v>40</v>
      </c>
      <c r="C17" s="18" t="str">
        <f>VLOOKUP(Tableau1[[#This Row],[type_generateur_id]],type_generateur[],2,FALSE)</f>
        <v>Chaudière gpl/propane/butane basse température</v>
      </c>
      <c r="D17" s="17">
        <v>2001</v>
      </c>
      <c r="E17" s="20">
        <v>2015</v>
      </c>
      <c r="F17" s="5"/>
      <c r="H17" s="21" t="s">
        <v>293</v>
      </c>
      <c r="I17" s="5" t="s">
        <v>297</v>
      </c>
      <c r="J17" s="5">
        <v>0.01</v>
      </c>
      <c r="K17" s="21"/>
      <c r="L17" s="19">
        <v>8</v>
      </c>
      <c r="M17" s="23">
        <v>99</v>
      </c>
      <c r="N17" s="25" t="s">
        <v>132</v>
      </c>
      <c r="O17" s="19" t="s">
        <v>71</v>
      </c>
      <c r="P17" s="19" t="s">
        <v>356</v>
      </c>
      <c r="Q17" s="19"/>
      <c r="R17" s="19" t="s">
        <v>297</v>
      </c>
      <c r="S17" s="19">
        <v>0.01</v>
      </c>
      <c r="T17" s="19" t="s">
        <v>347</v>
      </c>
    </row>
    <row r="18" spans="1:20" ht="28.8" x14ac:dyDescent="0.3">
      <c r="A18" s="17">
        <v>17</v>
      </c>
      <c r="B18" s="17">
        <v>15</v>
      </c>
      <c r="C18" s="18" t="str">
        <f>VLOOKUP(Tableau1[[#This Row],[type_generateur_id]],type_generateur[],2,FALSE)</f>
        <v>Chaudière gaz basse température</v>
      </c>
      <c r="D18" s="17">
        <v>2016</v>
      </c>
      <c r="E18" s="17"/>
      <c r="F18" s="5"/>
      <c r="H18" s="5" t="s">
        <v>293</v>
      </c>
      <c r="I18" s="5" t="s">
        <v>297</v>
      </c>
      <c r="J18" s="5" t="s">
        <v>288</v>
      </c>
      <c r="K18" s="21"/>
      <c r="L18" s="19">
        <v>9</v>
      </c>
      <c r="M18" s="19">
        <v>53</v>
      </c>
      <c r="N18" s="24" t="s">
        <v>72</v>
      </c>
      <c r="O18" s="19" t="s">
        <v>72</v>
      </c>
      <c r="P18" s="19" t="s">
        <v>357</v>
      </c>
      <c r="Q18" s="19"/>
      <c r="R18" s="19" t="s">
        <v>297</v>
      </c>
      <c r="S18" s="19" t="s">
        <v>288</v>
      </c>
      <c r="T18" s="19" t="s">
        <v>347</v>
      </c>
    </row>
    <row r="19" spans="1:20" ht="28.8" x14ac:dyDescent="0.3">
      <c r="A19" s="17">
        <v>18</v>
      </c>
      <c r="B19" s="17">
        <v>40</v>
      </c>
      <c r="C19" s="18" t="str">
        <f>VLOOKUP(Tableau1[[#This Row],[type_generateur_id]],type_generateur[],2,FALSE)</f>
        <v>Chaudière gpl/propane/butane basse température</v>
      </c>
      <c r="D19" s="17">
        <v>2016</v>
      </c>
      <c r="E19" s="20"/>
      <c r="F19" s="5"/>
      <c r="H19" s="21" t="s">
        <v>293</v>
      </c>
      <c r="I19" s="5" t="s">
        <v>297</v>
      </c>
      <c r="J19" s="5" t="s">
        <v>288</v>
      </c>
      <c r="K19" s="21"/>
      <c r="L19" s="19">
        <v>9</v>
      </c>
      <c r="M19" s="23">
        <v>100</v>
      </c>
      <c r="N19" s="25" t="s">
        <v>133</v>
      </c>
      <c r="O19" s="19" t="s">
        <v>72</v>
      </c>
      <c r="P19" s="19" t="s">
        <v>357</v>
      </c>
      <c r="Q19" s="19"/>
      <c r="R19" s="19" t="s">
        <v>297</v>
      </c>
      <c r="S19" s="19" t="s">
        <v>288</v>
      </c>
      <c r="T19" s="19" t="s">
        <v>347</v>
      </c>
    </row>
    <row r="20" spans="1:20" ht="28.8" x14ac:dyDescent="0.3">
      <c r="A20" s="17">
        <v>19</v>
      </c>
      <c r="B20" s="17">
        <v>16</v>
      </c>
      <c r="C20" s="18" t="str">
        <f>VLOOKUP(Tableau1[[#This Row],[type_generateur_id]],type_generateur[],2,FALSE)</f>
        <v>Chaudière gaz à condensation</v>
      </c>
      <c r="D20" s="17">
        <v>1981</v>
      </c>
      <c r="E20" s="17">
        <v>1985</v>
      </c>
      <c r="F20" s="5"/>
      <c r="H20" s="5" t="s">
        <v>293</v>
      </c>
      <c r="I20" s="5" t="s">
        <v>289</v>
      </c>
      <c r="J20" s="5">
        <v>0.01</v>
      </c>
      <c r="K20" s="21">
        <v>150</v>
      </c>
      <c r="L20" s="19">
        <v>10</v>
      </c>
      <c r="M20" s="19">
        <v>54</v>
      </c>
      <c r="N20" s="24" t="s">
        <v>73</v>
      </c>
      <c r="O20" s="19" t="s">
        <v>73</v>
      </c>
      <c r="P20" s="19" t="s">
        <v>358</v>
      </c>
      <c r="Q20" s="19"/>
      <c r="R20" s="19" t="s">
        <v>290</v>
      </c>
      <c r="S20" s="19">
        <v>0.01</v>
      </c>
      <c r="T20" s="19" t="s">
        <v>347</v>
      </c>
    </row>
    <row r="21" spans="1:20" ht="28.8" x14ac:dyDescent="0.3">
      <c r="A21" s="17">
        <v>20</v>
      </c>
      <c r="B21" s="17">
        <v>41</v>
      </c>
      <c r="C21" s="18" t="str">
        <f>VLOOKUP(Tableau1[[#This Row],[type_generateur_id]],type_generateur[],2,FALSE)</f>
        <v>Chaudière gpl/propane/butane à condensation</v>
      </c>
      <c r="D21" s="17">
        <v>1981</v>
      </c>
      <c r="E21" s="20">
        <v>1985</v>
      </c>
      <c r="F21" s="5"/>
      <c r="H21" s="21" t="s">
        <v>293</v>
      </c>
      <c r="I21" s="5" t="s">
        <v>289</v>
      </c>
      <c r="J21" s="5">
        <v>0.01</v>
      </c>
      <c r="K21" s="21">
        <v>150</v>
      </c>
      <c r="L21" s="19">
        <v>10</v>
      </c>
      <c r="M21" s="23">
        <v>101</v>
      </c>
      <c r="N21" s="25" t="s">
        <v>134</v>
      </c>
      <c r="O21" s="19" t="s">
        <v>73</v>
      </c>
      <c r="P21" s="19" t="s">
        <v>358</v>
      </c>
      <c r="Q21" s="19"/>
      <c r="R21" s="19" t="s">
        <v>290</v>
      </c>
      <c r="S21" s="19">
        <v>0.01</v>
      </c>
      <c r="T21" s="19" t="s">
        <v>347</v>
      </c>
    </row>
    <row r="22" spans="1:20" ht="28.8" x14ac:dyDescent="0.3">
      <c r="A22" s="17">
        <v>21</v>
      </c>
      <c r="B22" s="17">
        <v>16</v>
      </c>
      <c r="C22" s="18" t="str">
        <f>VLOOKUP(Tableau1[[#This Row],[type_generateur_id]],type_generateur[],2,FALSE)</f>
        <v>Chaudière gaz à condensation</v>
      </c>
      <c r="D22" s="17">
        <v>1986</v>
      </c>
      <c r="E22" s="17">
        <v>2000</v>
      </c>
      <c r="F22" s="5"/>
      <c r="H22" s="5" t="s">
        <v>293</v>
      </c>
      <c r="I22" s="5" t="s">
        <v>289</v>
      </c>
      <c r="J22" s="5">
        <v>0.01</v>
      </c>
      <c r="K22" s="21">
        <v>120</v>
      </c>
      <c r="L22" s="19">
        <v>11</v>
      </c>
      <c r="M22" s="19">
        <v>55</v>
      </c>
      <c r="N22" s="24" t="s">
        <v>75</v>
      </c>
      <c r="O22" s="19" t="s">
        <v>75</v>
      </c>
      <c r="P22" s="19" t="s">
        <v>359</v>
      </c>
      <c r="Q22" s="19"/>
      <c r="R22" s="19" t="s">
        <v>290</v>
      </c>
      <c r="T22" s="19" t="s">
        <v>347</v>
      </c>
    </row>
    <row r="23" spans="1:20" ht="28.8" x14ac:dyDescent="0.3">
      <c r="A23" s="17">
        <v>22</v>
      </c>
      <c r="B23" s="17">
        <v>41</v>
      </c>
      <c r="C23" s="18" t="str">
        <f>VLOOKUP(Tableau1[[#This Row],[type_generateur_id]],type_generateur[],2,FALSE)</f>
        <v>Chaudière gpl/propane/butane à condensation</v>
      </c>
      <c r="D23" s="17">
        <v>1986</v>
      </c>
      <c r="E23" s="20">
        <v>2000</v>
      </c>
      <c r="F23" s="5"/>
      <c r="H23" s="21" t="s">
        <v>293</v>
      </c>
      <c r="I23" s="5" t="s">
        <v>289</v>
      </c>
      <c r="J23" s="5">
        <v>0.01</v>
      </c>
      <c r="K23" s="21">
        <v>120</v>
      </c>
      <c r="L23" s="19">
        <v>11</v>
      </c>
      <c r="M23" s="23">
        <v>102</v>
      </c>
      <c r="N23" s="25" t="s">
        <v>135</v>
      </c>
      <c r="O23" s="19" t="s">
        <v>75</v>
      </c>
      <c r="P23" s="19" t="s">
        <v>359</v>
      </c>
      <c r="Q23" s="19"/>
      <c r="R23" s="19" t="s">
        <v>290</v>
      </c>
      <c r="T23" s="19" t="s">
        <v>347</v>
      </c>
    </row>
    <row r="24" spans="1:20" ht="28.8" x14ac:dyDescent="0.3">
      <c r="A24" s="17">
        <v>23</v>
      </c>
      <c r="B24" s="17">
        <v>16</v>
      </c>
      <c r="C24" s="18" t="str">
        <f>VLOOKUP(Tableau1[[#This Row],[type_generateur_id]],type_generateur[],2,FALSE)</f>
        <v>Chaudière gaz à condensation</v>
      </c>
      <c r="D24" s="17">
        <v>2001</v>
      </c>
      <c r="E24" s="17">
        <v>2015</v>
      </c>
      <c r="F24" s="5"/>
      <c r="H24" s="5" t="s">
        <v>293</v>
      </c>
      <c r="I24" s="5" t="s">
        <v>289</v>
      </c>
      <c r="J24" s="5">
        <v>0.01</v>
      </c>
      <c r="K24" s="21"/>
      <c r="L24" s="19">
        <v>12</v>
      </c>
      <c r="M24" s="19">
        <v>56</v>
      </c>
      <c r="N24" s="24" t="s">
        <v>76</v>
      </c>
      <c r="O24" s="19" t="s">
        <v>76</v>
      </c>
      <c r="P24" s="19" t="s">
        <v>360</v>
      </c>
      <c r="Q24" s="19"/>
      <c r="R24" s="19" t="s">
        <v>290</v>
      </c>
      <c r="T24" s="19" t="s">
        <v>347</v>
      </c>
    </row>
    <row r="25" spans="1:20" ht="28.8" x14ac:dyDescent="0.3">
      <c r="A25" s="17">
        <v>24</v>
      </c>
      <c r="B25" s="17">
        <v>41</v>
      </c>
      <c r="C25" s="18" t="str">
        <f>VLOOKUP(Tableau1[[#This Row],[type_generateur_id]],type_generateur[],2,FALSE)</f>
        <v>Chaudière gpl/propane/butane à condensation</v>
      </c>
      <c r="D25" s="17">
        <v>2001</v>
      </c>
      <c r="E25" s="20">
        <v>2015</v>
      </c>
      <c r="F25" s="5"/>
      <c r="H25" s="21" t="s">
        <v>293</v>
      </c>
      <c r="I25" s="5" t="s">
        <v>289</v>
      </c>
      <c r="J25" s="5">
        <v>0.01</v>
      </c>
      <c r="K25" s="21"/>
      <c r="L25" s="19">
        <v>12</v>
      </c>
      <c r="M25" s="23">
        <v>103</v>
      </c>
      <c r="N25" s="25" t="s">
        <v>136</v>
      </c>
      <c r="O25" s="19" t="s">
        <v>76</v>
      </c>
      <c r="P25" s="19" t="s">
        <v>360</v>
      </c>
      <c r="Q25" s="19"/>
      <c r="R25" s="19" t="s">
        <v>290</v>
      </c>
      <c r="T25" s="19" t="s">
        <v>347</v>
      </c>
    </row>
    <row r="26" spans="1:20" ht="43.2" x14ac:dyDescent="0.3">
      <c r="A26" s="17">
        <v>25</v>
      </c>
      <c r="B26" s="17">
        <v>49</v>
      </c>
      <c r="C26" s="18" t="str">
        <f>VLOOKUP(Tableau1[[#This Row],[type_generateur_id]],type_generateur[],2,FALSE)</f>
        <v>Pompe à chaleur hybride : partie chaudière Chaudière gaz à condensation</v>
      </c>
      <c r="D26" s="17">
        <v>2001</v>
      </c>
      <c r="E26" s="20">
        <v>2015</v>
      </c>
      <c r="F26" s="5"/>
      <c r="H26" s="21" t="s">
        <v>293</v>
      </c>
      <c r="I26" s="5" t="s">
        <v>289</v>
      </c>
      <c r="J26" s="5">
        <v>0.01</v>
      </c>
      <c r="K26" s="21"/>
      <c r="L26" s="19">
        <v>12</v>
      </c>
      <c r="M26" s="23">
        <v>120</v>
      </c>
      <c r="N26" s="25" t="s">
        <v>156</v>
      </c>
      <c r="O26" s="19" t="s">
        <v>76</v>
      </c>
      <c r="P26" s="19" t="s">
        <v>360</v>
      </c>
      <c r="Q26" s="19"/>
      <c r="R26" s="19" t="s">
        <v>290</v>
      </c>
      <c r="T26" s="19" t="s">
        <v>347</v>
      </c>
    </row>
    <row r="27" spans="1:20" ht="57.6" x14ac:dyDescent="0.3">
      <c r="A27" s="17">
        <v>26</v>
      </c>
      <c r="B27" s="17">
        <v>54</v>
      </c>
      <c r="C27" s="18" t="str">
        <f>VLOOKUP(Tableau1[[#This Row],[type_generateur_id]],type_generateur[],2,FALSE)</f>
        <v>Pompe à chaleur hybride : partie chaudière Chaudière gpl/propane/butane à condensation</v>
      </c>
      <c r="D27" s="17">
        <v>2001</v>
      </c>
      <c r="E27" s="20">
        <v>2015</v>
      </c>
      <c r="F27" s="5"/>
      <c r="H27" s="21" t="s">
        <v>293</v>
      </c>
      <c r="I27" s="5" t="s">
        <v>289</v>
      </c>
      <c r="J27" s="5">
        <v>0.01</v>
      </c>
      <c r="K27" s="21"/>
      <c r="L27" s="19">
        <v>12</v>
      </c>
      <c r="M27" s="23">
        <v>132</v>
      </c>
      <c r="N27" s="25" t="s">
        <v>168</v>
      </c>
      <c r="O27" s="19" t="s">
        <v>76</v>
      </c>
      <c r="P27" s="19" t="s">
        <v>360</v>
      </c>
      <c r="Q27" s="19"/>
      <c r="R27" s="19" t="s">
        <v>290</v>
      </c>
      <c r="T27" s="19" t="s">
        <v>347</v>
      </c>
    </row>
    <row r="28" spans="1:20" ht="28.8" x14ac:dyDescent="0.3">
      <c r="A28" s="17">
        <v>27</v>
      </c>
      <c r="B28" s="17">
        <v>16</v>
      </c>
      <c r="C28" s="18" t="str">
        <f>VLOOKUP(Tableau1[[#This Row],[type_generateur_id]],type_generateur[],2,FALSE)</f>
        <v>Chaudière gaz à condensation</v>
      </c>
      <c r="D28" s="17">
        <v>2016</v>
      </c>
      <c r="E28" s="17"/>
      <c r="F28" s="5"/>
      <c r="G28" s="5">
        <v>70</v>
      </c>
      <c r="H28" s="5" t="s">
        <v>293</v>
      </c>
      <c r="I28" s="5" t="s">
        <v>298</v>
      </c>
      <c r="J28" s="5">
        <v>5.0000000000000001E-3</v>
      </c>
      <c r="K28" s="21"/>
      <c r="L28" s="19">
        <v>13</v>
      </c>
      <c r="M28" s="19">
        <v>57</v>
      </c>
      <c r="N28" s="24" t="s">
        <v>77</v>
      </c>
      <c r="O28" s="19" t="s">
        <v>77</v>
      </c>
      <c r="P28" s="19" t="s">
        <v>361</v>
      </c>
      <c r="Q28" s="19" t="s">
        <v>362</v>
      </c>
      <c r="R28" s="19" t="s">
        <v>308</v>
      </c>
      <c r="S28" s="19">
        <v>5.0000000000000001E-3</v>
      </c>
      <c r="T28" s="19" t="s">
        <v>347</v>
      </c>
    </row>
    <row r="29" spans="1:20" ht="28.8" x14ac:dyDescent="0.3">
      <c r="A29" s="17">
        <v>28</v>
      </c>
      <c r="B29" s="17">
        <v>41</v>
      </c>
      <c r="C29" s="18" t="str">
        <f>VLOOKUP(Tableau1[[#This Row],[type_generateur_id]],type_generateur[],2,FALSE)</f>
        <v>Chaudière gpl/propane/butane à condensation</v>
      </c>
      <c r="D29" s="17">
        <v>2016</v>
      </c>
      <c r="E29" s="20"/>
      <c r="F29" s="5"/>
      <c r="G29" s="5">
        <v>70</v>
      </c>
      <c r="H29" s="21" t="s">
        <v>293</v>
      </c>
      <c r="I29" s="5" t="s">
        <v>298</v>
      </c>
      <c r="J29" s="5">
        <v>5.0000000000000001E-3</v>
      </c>
      <c r="K29" s="21"/>
      <c r="L29" s="19">
        <v>13</v>
      </c>
      <c r="M29" s="23">
        <v>104</v>
      </c>
      <c r="N29" s="25" t="s">
        <v>137</v>
      </c>
      <c r="O29" s="19" t="s">
        <v>77</v>
      </c>
      <c r="P29" s="19" t="s">
        <v>361</v>
      </c>
      <c r="Q29" s="19" t="s">
        <v>362</v>
      </c>
      <c r="R29" s="19" t="s">
        <v>308</v>
      </c>
      <c r="S29" s="19">
        <v>5.0000000000000001E-3</v>
      </c>
      <c r="T29" s="19" t="s">
        <v>347</v>
      </c>
    </row>
    <row r="30" spans="1:20" ht="43.2" x14ac:dyDescent="0.3">
      <c r="A30" s="17">
        <v>29</v>
      </c>
      <c r="B30" s="17">
        <v>49</v>
      </c>
      <c r="C30" s="18" t="str">
        <f>VLOOKUP(Tableau1[[#This Row],[type_generateur_id]],type_generateur[],2,FALSE)</f>
        <v>Pompe à chaleur hybride : partie chaudière Chaudière gaz à condensation</v>
      </c>
      <c r="D30" s="17">
        <v>2016</v>
      </c>
      <c r="E30" s="20"/>
      <c r="F30" s="5"/>
      <c r="G30" s="5">
        <v>70</v>
      </c>
      <c r="H30" s="21" t="s">
        <v>293</v>
      </c>
      <c r="I30" s="5" t="s">
        <v>298</v>
      </c>
      <c r="J30" s="5">
        <v>5.0000000000000001E-3</v>
      </c>
      <c r="K30" s="21"/>
      <c r="L30" s="19">
        <v>13</v>
      </c>
      <c r="M30" s="23">
        <v>121</v>
      </c>
      <c r="N30" s="25" t="s">
        <v>157</v>
      </c>
      <c r="O30" s="19" t="s">
        <v>77</v>
      </c>
      <c r="P30" s="19" t="s">
        <v>361</v>
      </c>
      <c r="Q30" s="19" t="s">
        <v>362</v>
      </c>
      <c r="R30" s="19" t="s">
        <v>308</v>
      </c>
      <c r="S30" s="19">
        <v>5.0000000000000001E-3</v>
      </c>
      <c r="T30" s="19" t="s">
        <v>347</v>
      </c>
    </row>
    <row r="31" spans="1:20" ht="57.6" x14ac:dyDescent="0.3">
      <c r="A31" s="17">
        <v>30</v>
      </c>
      <c r="B31" s="17">
        <v>54</v>
      </c>
      <c r="C31" s="18" t="str">
        <f>VLOOKUP(Tableau1[[#This Row],[type_generateur_id]],type_generateur[],2,FALSE)</f>
        <v>Pompe à chaleur hybride : partie chaudière Chaudière gpl/propane/butane à condensation</v>
      </c>
      <c r="D31" s="17">
        <v>2016</v>
      </c>
      <c r="E31" s="20"/>
      <c r="F31" s="5"/>
      <c r="G31" s="5">
        <v>70</v>
      </c>
      <c r="H31" s="21" t="s">
        <v>293</v>
      </c>
      <c r="I31" s="5" t="s">
        <v>298</v>
      </c>
      <c r="J31" s="5">
        <v>5.0000000000000001E-3</v>
      </c>
      <c r="K31" s="21"/>
      <c r="L31" s="19">
        <v>13</v>
      </c>
      <c r="M31" s="23">
        <v>133</v>
      </c>
      <c r="N31" s="25" t="s">
        <v>169</v>
      </c>
      <c r="O31" s="19" t="s">
        <v>77</v>
      </c>
      <c r="P31" s="19" t="s">
        <v>361</v>
      </c>
      <c r="Q31" s="19" t="s">
        <v>362</v>
      </c>
      <c r="R31" s="19" t="s">
        <v>308</v>
      </c>
      <c r="S31" s="19">
        <v>5.0000000000000001E-3</v>
      </c>
      <c r="T31" s="19" t="s">
        <v>347</v>
      </c>
    </row>
    <row r="32" spans="1:20" ht="28.8" x14ac:dyDescent="0.3">
      <c r="A32" s="17">
        <v>31</v>
      </c>
      <c r="B32" s="17">
        <v>16</v>
      </c>
      <c r="C32" s="18" t="str">
        <f>VLOOKUP(Tableau1[[#This Row],[type_generateur_id]],type_generateur[],2,FALSE)</f>
        <v>Chaudière gaz à condensation</v>
      </c>
      <c r="D32" s="17">
        <v>2016</v>
      </c>
      <c r="E32" s="17"/>
      <c r="F32" s="5"/>
      <c r="G32" s="5">
        <v>400</v>
      </c>
      <c r="H32" s="5" t="s">
        <v>293</v>
      </c>
      <c r="I32" s="5" t="s">
        <v>291</v>
      </c>
      <c r="J32" s="5">
        <v>3.0000000000000001E-3</v>
      </c>
      <c r="K32" s="21"/>
      <c r="L32" s="19">
        <v>14</v>
      </c>
      <c r="M32" s="19">
        <v>57</v>
      </c>
      <c r="N32" s="24" t="s">
        <v>77</v>
      </c>
      <c r="O32" s="19" t="s">
        <v>77</v>
      </c>
      <c r="P32" s="19" t="s">
        <v>361</v>
      </c>
      <c r="Q32" s="19" t="s">
        <v>363</v>
      </c>
      <c r="R32" s="19" t="s">
        <v>309</v>
      </c>
      <c r="S32" s="19">
        <v>3.0000000000000001E-3</v>
      </c>
      <c r="T32" s="19" t="s">
        <v>347</v>
      </c>
    </row>
    <row r="33" spans="1:20" ht="28.8" x14ac:dyDescent="0.3">
      <c r="A33" s="17">
        <v>32</v>
      </c>
      <c r="B33" s="17">
        <v>41</v>
      </c>
      <c r="C33" s="18" t="str">
        <f>VLOOKUP(Tableau1[[#This Row],[type_generateur_id]],type_generateur[],2,FALSE)</f>
        <v>Chaudière gpl/propane/butane à condensation</v>
      </c>
      <c r="D33" s="17">
        <v>2016</v>
      </c>
      <c r="E33" s="20"/>
      <c r="F33" s="5"/>
      <c r="G33" s="5">
        <v>400</v>
      </c>
      <c r="H33" s="21" t="s">
        <v>293</v>
      </c>
      <c r="I33" s="5" t="s">
        <v>291</v>
      </c>
      <c r="J33" s="5">
        <v>3.0000000000000001E-3</v>
      </c>
      <c r="K33" s="21"/>
      <c r="L33" s="19">
        <v>14</v>
      </c>
      <c r="M33" s="23">
        <v>104</v>
      </c>
      <c r="N33" s="25" t="s">
        <v>137</v>
      </c>
      <c r="O33" s="19" t="s">
        <v>77</v>
      </c>
      <c r="P33" s="19" t="s">
        <v>361</v>
      </c>
      <c r="Q33" s="19" t="s">
        <v>363</v>
      </c>
      <c r="R33" s="19" t="s">
        <v>309</v>
      </c>
      <c r="S33" s="19">
        <v>3.0000000000000001E-3</v>
      </c>
      <c r="T33" s="19" t="s">
        <v>347</v>
      </c>
    </row>
    <row r="34" spans="1:20" ht="43.2" x14ac:dyDescent="0.3">
      <c r="A34" s="17">
        <v>33</v>
      </c>
      <c r="B34" s="17">
        <v>49</v>
      </c>
      <c r="C34" s="18" t="str">
        <f>VLOOKUP(Tableau1[[#This Row],[type_generateur_id]],type_generateur[],2,FALSE)</f>
        <v>Pompe à chaleur hybride : partie chaudière Chaudière gaz à condensation</v>
      </c>
      <c r="D34" s="17">
        <v>2016</v>
      </c>
      <c r="E34" s="20"/>
      <c r="F34" s="5"/>
      <c r="G34" s="5">
        <v>400</v>
      </c>
      <c r="H34" s="21" t="s">
        <v>293</v>
      </c>
      <c r="I34" s="5" t="s">
        <v>291</v>
      </c>
      <c r="J34" s="5">
        <v>3.0000000000000001E-3</v>
      </c>
      <c r="K34" s="21"/>
      <c r="L34" s="19">
        <v>14</v>
      </c>
      <c r="M34" s="23">
        <v>121</v>
      </c>
      <c r="N34" s="25" t="s">
        <v>157</v>
      </c>
      <c r="O34" s="19" t="s">
        <v>77</v>
      </c>
      <c r="P34" s="19" t="s">
        <v>361</v>
      </c>
      <c r="Q34" s="19" t="s">
        <v>363</v>
      </c>
      <c r="R34" s="19" t="s">
        <v>309</v>
      </c>
      <c r="S34" s="19">
        <v>3.0000000000000001E-3</v>
      </c>
      <c r="T34" s="19" t="s">
        <v>347</v>
      </c>
    </row>
    <row r="35" spans="1:20" ht="57.6" x14ac:dyDescent="0.3">
      <c r="A35" s="17">
        <v>34</v>
      </c>
      <c r="B35" s="17">
        <v>54</v>
      </c>
      <c r="C35" s="18" t="str">
        <f>VLOOKUP(Tableau1[[#This Row],[type_generateur_id]],type_generateur[],2,FALSE)</f>
        <v>Pompe à chaleur hybride : partie chaudière Chaudière gpl/propane/butane à condensation</v>
      </c>
      <c r="D35" s="17">
        <v>2016</v>
      </c>
      <c r="E35" s="20"/>
      <c r="F35" s="5"/>
      <c r="G35" s="5">
        <v>400</v>
      </c>
      <c r="H35" s="21" t="s">
        <v>293</v>
      </c>
      <c r="I35" s="5" t="s">
        <v>291</v>
      </c>
      <c r="J35" s="5">
        <v>3.0000000000000001E-3</v>
      </c>
      <c r="K35" s="21"/>
      <c r="L35" s="19">
        <v>14</v>
      </c>
      <c r="M35" s="23">
        <v>133</v>
      </c>
      <c r="N35" s="25" t="s">
        <v>169</v>
      </c>
      <c r="O35" s="19" t="s">
        <v>77</v>
      </c>
      <c r="P35" s="19" t="s">
        <v>361</v>
      </c>
      <c r="Q35" s="19" t="s">
        <v>363</v>
      </c>
      <c r="R35" s="19" t="s">
        <v>309</v>
      </c>
      <c r="S35" s="19">
        <v>3.0000000000000001E-3</v>
      </c>
      <c r="T35" s="19" t="s">
        <v>347</v>
      </c>
    </row>
    <row r="36" spans="1:20" ht="28.8" x14ac:dyDescent="0.3">
      <c r="A36" s="17">
        <v>35</v>
      </c>
      <c r="B36" s="17">
        <v>16</v>
      </c>
      <c r="C36" s="18" t="str">
        <f>VLOOKUP(Tableau1[[#This Row],[type_generateur_id]],type_generateur[],2,FALSE)</f>
        <v>Chaudière gaz à condensation</v>
      </c>
      <c r="D36" s="17">
        <v>2016</v>
      </c>
      <c r="E36" s="17"/>
      <c r="F36" s="5">
        <v>400</v>
      </c>
      <c r="H36" s="5">
        <v>400</v>
      </c>
      <c r="I36" s="5">
        <v>96.6</v>
      </c>
      <c r="J36" s="5">
        <v>3.0000000000000001E-3</v>
      </c>
      <c r="K36" s="21"/>
      <c r="L36" s="19">
        <v>15</v>
      </c>
      <c r="M36" s="19">
        <v>57</v>
      </c>
      <c r="N36" s="24" t="s">
        <v>77</v>
      </c>
      <c r="O36" s="19" t="s">
        <v>77</v>
      </c>
      <c r="P36" s="19" t="s">
        <v>361</v>
      </c>
      <c r="Q36" s="19" t="s">
        <v>364</v>
      </c>
      <c r="R36" s="19">
        <v>106.3</v>
      </c>
      <c r="T36" s="19">
        <v>400</v>
      </c>
    </row>
    <row r="37" spans="1:20" ht="28.8" x14ac:dyDescent="0.3">
      <c r="A37" s="17">
        <v>36</v>
      </c>
      <c r="B37" s="17">
        <v>41</v>
      </c>
      <c r="C37" s="18" t="str">
        <f>VLOOKUP(Tableau1[[#This Row],[type_generateur_id]],type_generateur[],2,FALSE)</f>
        <v>Chaudière gpl/propane/butane à condensation</v>
      </c>
      <c r="D37" s="17">
        <v>2016</v>
      </c>
      <c r="E37" s="20"/>
      <c r="F37" s="5">
        <v>400</v>
      </c>
      <c r="H37" s="21">
        <v>400</v>
      </c>
      <c r="I37" s="5">
        <v>96.6</v>
      </c>
      <c r="J37" s="5">
        <v>3.0000000000000001E-3</v>
      </c>
      <c r="K37" s="21"/>
      <c r="L37" s="19">
        <v>15</v>
      </c>
      <c r="M37" s="23">
        <v>104</v>
      </c>
      <c r="N37" s="25" t="s">
        <v>137</v>
      </c>
      <c r="O37" s="19" t="s">
        <v>77</v>
      </c>
      <c r="P37" s="19" t="s">
        <v>361</v>
      </c>
      <c r="Q37" s="19" t="s">
        <v>364</v>
      </c>
      <c r="R37" s="19">
        <v>106.3</v>
      </c>
      <c r="T37" s="19">
        <v>400</v>
      </c>
    </row>
    <row r="38" spans="1:20" ht="43.2" x14ac:dyDescent="0.3">
      <c r="A38" s="17">
        <v>37</v>
      </c>
      <c r="B38" s="17">
        <v>49</v>
      </c>
      <c r="C38" s="18" t="str">
        <f>VLOOKUP(Tableau1[[#This Row],[type_generateur_id]],type_generateur[],2,FALSE)</f>
        <v>Pompe à chaleur hybride : partie chaudière Chaudière gaz à condensation</v>
      </c>
      <c r="D38" s="17">
        <v>2016</v>
      </c>
      <c r="E38" s="20"/>
      <c r="F38" s="5">
        <v>400</v>
      </c>
      <c r="H38" s="21">
        <v>400</v>
      </c>
      <c r="I38" s="5">
        <v>96.6</v>
      </c>
      <c r="J38" s="5">
        <v>3.0000000000000001E-3</v>
      </c>
      <c r="K38" s="21"/>
      <c r="L38" s="19">
        <v>15</v>
      </c>
      <c r="M38" s="23">
        <v>121</v>
      </c>
      <c r="N38" s="25" t="s">
        <v>157</v>
      </c>
      <c r="O38" s="19" t="s">
        <v>77</v>
      </c>
      <c r="P38" s="19" t="s">
        <v>361</v>
      </c>
      <c r="Q38" s="19" t="s">
        <v>364</v>
      </c>
      <c r="R38" s="19">
        <v>106.3</v>
      </c>
      <c r="T38" s="19">
        <v>400</v>
      </c>
    </row>
    <row r="39" spans="1:20" ht="57.6" x14ac:dyDescent="0.3">
      <c r="A39" s="17">
        <v>38</v>
      </c>
      <c r="B39" s="17">
        <v>54</v>
      </c>
      <c r="C39" s="18" t="str">
        <f>VLOOKUP(Tableau1[[#This Row],[type_generateur_id]],type_generateur[],2,FALSE)</f>
        <v>Pompe à chaleur hybride : partie chaudière Chaudière gpl/propane/butane à condensation</v>
      </c>
      <c r="D39" s="17">
        <v>2016</v>
      </c>
      <c r="E39" s="20"/>
      <c r="F39" s="5">
        <v>400</v>
      </c>
      <c r="H39" s="21">
        <v>400</v>
      </c>
      <c r="I39" s="5">
        <v>96.6</v>
      </c>
      <c r="J39" s="5">
        <v>3.0000000000000001E-3</v>
      </c>
      <c r="K39" s="21"/>
      <c r="L39" s="19">
        <v>15</v>
      </c>
      <c r="M39" s="23">
        <v>133</v>
      </c>
      <c r="N39" s="25" t="s">
        <v>169</v>
      </c>
      <c r="O39" s="19" t="s">
        <v>77</v>
      </c>
      <c r="P39" s="19" t="s">
        <v>361</v>
      </c>
      <c r="Q39" s="19" t="s">
        <v>364</v>
      </c>
      <c r="R39" s="19">
        <v>106.3</v>
      </c>
      <c r="T39" s="19">
        <v>400</v>
      </c>
    </row>
    <row r="40" spans="1:20" x14ac:dyDescent="0.3">
      <c r="A40" s="17">
        <v>39</v>
      </c>
      <c r="B40" s="17">
        <v>9</v>
      </c>
      <c r="C40" s="18" t="str">
        <f>VLOOKUP(Tableau1[[#This Row],[type_generateur_id]],type_generateur[],2,FALSE)</f>
        <v>Chaudière fioul classique</v>
      </c>
      <c r="E40" s="17">
        <v>1969</v>
      </c>
      <c r="F40" s="5"/>
      <c r="H40" s="5" t="s">
        <v>293</v>
      </c>
      <c r="I40" s="5" t="s">
        <v>296</v>
      </c>
      <c r="J40" s="5">
        <v>0.04</v>
      </c>
      <c r="K40" s="21"/>
      <c r="L40" s="19">
        <v>16</v>
      </c>
      <c r="M40" s="19">
        <v>35</v>
      </c>
      <c r="N40" s="24" t="s">
        <v>50</v>
      </c>
      <c r="O40" s="19" t="s">
        <v>366</v>
      </c>
      <c r="P40" s="19" t="s">
        <v>365</v>
      </c>
      <c r="Q40" s="19"/>
      <c r="R40" s="19" t="s">
        <v>307</v>
      </c>
      <c r="S40" s="19">
        <v>0.04</v>
      </c>
      <c r="T40" s="19" t="s">
        <v>347</v>
      </c>
    </row>
    <row r="41" spans="1:20" ht="43.2" x14ac:dyDescent="0.3">
      <c r="A41" s="17">
        <v>40</v>
      </c>
      <c r="B41" s="17">
        <v>36</v>
      </c>
      <c r="C41" s="18" t="str">
        <f>VLOOKUP(Tableau1[[#This Row],[type_generateur_id]],type_generateur[],2,FALSE)</f>
        <v>Système collectif par défaut en abscence d'information : chaudière fioul pénalisante</v>
      </c>
      <c r="E41" s="20"/>
      <c r="F41" s="5"/>
      <c r="H41" s="21" t="s">
        <v>293</v>
      </c>
      <c r="I41" s="5" t="s">
        <v>296</v>
      </c>
      <c r="J41" s="5">
        <v>0.04</v>
      </c>
      <c r="K41" s="21"/>
      <c r="L41" s="19">
        <v>16</v>
      </c>
      <c r="M41" s="23">
        <v>84</v>
      </c>
      <c r="N41" s="25" t="s">
        <v>112</v>
      </c>
      <c r="O41" s="19" t="s">
        <v>366</v>
      </c>
      <c r="P41" s="19" t="s">
        <v>365</v>
      </c>
      <c r="Q41" s="19"/>
      <c r="R41" s="19" t="s">
        <v>307</v>
      </c>
      <c r="S41" s="19">
        <v>0.04</v>
      </c>
      <c r="T41" s="19" t="s">
        <v>347</v>
      </c>
    </row>
    <row r="42" spans="1:20" x14ac:dyDescent="0.3">
      <c r="A42" s="17">
        <v>41</v>
      </c>
      <c r="B42" s="17">
        <v>9</v>
      </c>
      <c r="C42" s="18" t="str">
        <f>VLOOKUP(Tableau1[[#This Row],[type_generateur_id]],type_generateur[],2,FALSE)</f>
        <v>Chaudière fioul classique</v>
      </c>
      <c r="D42" s="17">
        <v>1970</v>
      </c>
      <c r="E42" s="17">
        <v>1975</v>
      </c>
      <c r="F42" s="5"/>
      <c r="H42" s="5" t="s">
        <v>293</v>
      </c>
      <c r="I42" s="5" t="s">
        <v>296</v>
      </c>
      <c r="J42" s="5">
        <v>0.03</v>
      </c>
      <c r="K42" s="21"/>
      <c r="L42" s="19">
        <v>17</v>
      </c>
      <c r="M42" s="19">
        <v>36</v>
      </c>
      <c r="N42" s="24" t="s">
        <v>53</v>
      </c>
      <c r="O42" s="19" t="s">
        <v>368</v>
      </c>
      <c r="P42" s="19" t="s">
        <v>367</v>
      </c>
      <c r="Q42" s="19"/>
      <c r="R42" s="19" t="s">
        <v>307</v>
      </c>
      <c r="S42" s="19">
        <v>0.03</v>
      </c>
      <c r="T42" s="19" t="s">
        <v>347</v>
      </c>
    </row>
    <row r="43" spans="1:20" ht="43.2" x14ac:dyDescent="0.3">
      <c r="A43" s="17">
        <v>42</v>
      </c>
      <c r="B43" s="17">
        <v>36</v>
      </c>
      <c r="C43" s="18" t="str">
        <f>VLOOKUP(Tableau1[[#This Row],[type_generateur_id]],type_generateur[],2,FALSE)</f>
        <v>Système collectif par défaut en abscence d'information : chaudière fioul pénalisante</v>
      </c>
      <c r="E43" s="20"/>
      <c r="F43" s="5"/>
      <c r="H43" s="21" t="s">
        <v>293</v>
      </c>
      <c r="I43" s="5" t="s">
        <v>296</v>
      </c>
      <c r="J43" s="5">
        <v>0.03</v>
      </c>
      <c r="K43" s="21"/>
      <c r="L43" s="19">
        <v>17</v>
      </c>
      <c r="M43" s="23">
        <v>84</v>
      </c>
      <c r="N43" s="25" t="s">
        <v>112</v>
      </c>
      <c r="O43" s="19" t="s">
        <v>368</v>
      </c>
      <c r="P43" s="19" t="s">
        <v>367</v>
      </c>
      <c r="Q43" s="19"/>
      <c r="R43" s="19" t="s">
        <v>307</v>
      </c>
      <c r="S43" s="19">
        <v>0.03</v>
      </c>
      <c r="T43" s="19" t="s">
        <v>347</v>
      </c>
    </row>
    <row r="44" spans="1:20" x14ac:dyDescent="0.3">
      <c r="A44" s="17">
        <v>43</v>
      </c>
      <c r="B44" s="17">
        <v>9</v>
      </c>
      <c r="C44" s="18" t="str">
        <f>VLOOKUP(Tableau1[[#This Row],[type_generateur_id]],type_generateur[],2,FALSE)</f>
        <v>Chaudière fioul classique</v>
      </c>
      <c r="D44" s="17">
        <v>1976</v>
      </c>
      <c r="E44" s="17">
        <v>1980</v>
      </c>
      <c r="F44" s="5"/>
      <c r="H44" s="5" t="s">
        <v>293</v>
      </c>
      <c r="I44" s="5" t="s">
        <v>296</v>
      </c>
      <c r="J44" s="5">
        <v>0.02</v>
      </c>
      <c r="K44" s="21"/>
      <c r="L44" s="19">
        <v>18</v>
      </c>
      <c r="M44" s="19">
        <v>37</v>
      </c>
      <c r="N44" s="24" t="s">
        <v>54</v>
      </c>
      <c r="O44" s="19" t="s">
        <v>370</v>
      </c>
      <c r="P44" s="19" t="s">
        <v>369</v>
      </c>
      <c r="Q44" s="19"/>
      <c r="R44" s="19" t="s">
        <v>307</v>
      </c>
      <c r="S44" s="19">
        <v>0.02</v>
      </c>
      <c r="T44" s="19" t="s">
        <v>347</v>
      </c>
    </row>
    <row r="45" spans="1:20" ht="43.2" x14ac:dyDescent="0.3">
      <c r="A45" s="17">
        <v>44</v>
      </c>
      <c r="B45" s="17">
        <v>36</v>
      </c>
      <c r="C45" s="18" t="str">
        <f>VLOOKUP(Tableau1[[#This Row],[type_generateur_id]],type_generateur[],2,FALSE)</f>
        <v>Système collectif par défaut en abscence d'information : chaudière fioul pénalisante</v>
      </c>
      <c r="E45" s="20"/>
      <c r="F45" s="5"/>
      <c r="H45" s="21" t="s">
        <v>293</v>
      </c>
      <c r="I45" s="5" t="s">
        <v>296</v>
      </c>
      <c r="J45" s="5">
        <v>0.02</v>
      </c>
      <c r="K45" s="21"/>
      <c r="L45" s="19">
        <v>18</v>
      </c>
      <c r="M45" s="23">
        <v>84</v>
      </c>
      <c r="N45" s="25" t="s">
        <v>112</v>
      </c>
      <c r="O45" s="19" t="s">
        <v>370</v>
      </c>
      <c r="P45" s="19" t="s">
        <v>369</v>
      </c>
      <c r="Q45" s="19"/>
      <c r="R45" s="19" t="s">
        <v>307</v>
      </c>
      <c r="S45" s="19">
        <v>0.02</v>
      </c>
      <c r="T45" s="19" t="s">
        <v>347</v>
      </c>
    </row>
    <row r="46" spans="1:20" x14ac:dyDescent="0.3">
      <c r="A46" s="17">
        <v>45</v>
      </c>
      <c r="B46" s="17">
        <v>9</v>
      </c>
      <c r="C46" s="18" t="str">
        <f>VLOOKUP(Tableau1[[#This Row],[type_generateur_id]],type_generateur[],2,FALSE)</f>
        <v>Chaudière fioul classique</v>
      </c>
      <c r="D46" s="17">
        <v>1981</v>
      </c>
      <c r="E46" s="17">
        <v>1990</v>
      </c>
      <c r="F46" s="5"/>
      <c r="H46" s="5" t="s">
        <v>293</v>
      </c>
      <c r="I46" s="5" t="s">
        <v>296</v>
      </c>
      <c r="J46" s="5">
        <v>0.01</v>
      </c>
      <c r="K46" s="21"/>
      <c r="L46" s="19">
        <v>19</v>
      </c>
      <c r="M46" s="19">
        <v>38</v>
      </c>
      <c r="N46" s="24" t="s">
        <v>55</v>
      </c>
      <c r="O46" s="19" t="s">
        <v>372</v>
      </c>
      <c r="P46" s="19" t="s">
        <v>371</v>
      </c>
      <c r="Q46" s="19"/>
      <c r="R46" s="19" t="s">
        <v>307</v>
      </c>
      <c r="S46" s="19">
        <v>0.01</v>
      </c>
      <c r="T46" s="19" t="s">
        <v>347</v>
      </c>
    </row>
    <row r="47" spans="1:20" ht="43.2" x14ac:dyDescent="0.3">
      <c r="A47" s="17">
        <v>46</v>
      </c>
      <c r="B47" s="17">
        <v>36</v>
      </c>
      <c r="C47" s="18" t="str">
        <f>VLOOKUP(Tableau1[[#This Row],[type_generateur_id]],type_generateur[],2,FALSE)</f>
        <v>Système collectif par défaut en abscence d'information : chaudière fioul pénalisante</v>
      </c>
      <c r="E47" s="20"/>
      <c r="F47" s="5"/>
      <c r="H47" s="21" t="s">
        <v>293</v>
      </c>
      <c r="I47" s="5" t="s">
        <v>296</v>
      </c>
      <c r="J47" s="5">
        <v>0.01</v>
      </c>
      <c r="K47" s="21"/>
      <c r="L47" s="19">
        <v>19</v>
      </c>
      <c r="M47" s="23">
        <v>84</v>
      </c>
      <c r="N47" s="25" t="s">
        <v>112</v>
      </c>
      <c r="O47" s="19" t="s">
        <v>372</v>
      </c>
      <c r="P47" s="19" t="s">
        <v>371</v>
      </c>
      <c r="Q47" s="19"/>
      <c r="R47" s="19" t="s">
        <v>307</v>
      </c>
      <c r="S47" s="19">
        <v>0.01</v>
      </c>
      <c r="T47" s="19" t="s">
        <v>347</v>
      </c>
    </row>
    <row r="48" spans="1:20" x14ac:dyDescent="0.3">
      <c r="A48" s="17">
        <v>47</v>
      </c>
      <c r="B48" s="17">
        <v>10</v>
      </c>
      <c r="C48" s="18" t="str">
        <f>VLOOKUP(Tableau1[[#This Row],[type_generateur_id]],type_generateur[],2,FALSE)</f>
        <v>Chaudière fioul standard</v>
      </c>
      <c r="D48" s="17">
        <v>1991</v>
      </c>
      <c r="E48" s="17">
        <v>2015</v>
      </c>
      <c r="F48" s="5"/>
      <c r="H48" s="5" t="s">
        <v>293</v>
      </c>
      <c r="I48" s="5" t="s">
        <v>296</v>
      </c>
      <c r="J48" s="5">
        <v>0.01</v>
      </c>
      <c r="K48" s="21"/>
      <c r="L48" s="19">
        <v>20</v>
      </c>
      <c r="M48" s="19">
        <v>39</v>
      </c>
      <c r="N48" s="24" t="s">
        <v>56</v>
      </c>
      <c r="O48" s="19" t="s">
        <v>56</v>
      </c>
      <c r="P48" s="19" t="s">
        <v>373</v>
      </c>
      <c r="Q48" s="19"/>
      <c r="R48" s="19" t="s">
        <v>307</v>
      </c>
      <c r="S48" s="19">
        <v>0.01</v>
      </c>
      <c r="T48" s="19" t="s">
        <v>347</v>
      </c>
    </row>
    <row r="49" spans="1:20" ht="43.2" x14ac:dyDescent="0.3">
      <c r="A49" s="17">
        <v>48</v>
      </c>
      <c r="B49" s="17">
        <v>36</v>
      </c>
      <c r="C49" s="18" t="str">
        <f>VLOOKUP(Tableau1[[#This Row],[type_generateur_id]],type_generateur[],2,FALSE)</f>
        <v>Système collectif par défaut en abscence d'information : chaudière fioul pénalisante</v>
      </c>
      <c r="E49" s="20"/>
      <c r="F49" s="5"/>
      <c r="H49" s="21" t="s">
        <v>293</v>
      </c>
      <c r="I49" s="5" t="s">
        <v>296</v>
      </c>
      <c r="J49" s="5">
        <v>0.01</v>
      </c>
      <c r="K49" s="21"/>
      <c r="L49" s="19">
        <v>20</v>
      </c>
      <c r="M49" s="23">
        <v>84</v>
      </c>
      <c r="N49" s="25" t="s">
        <v>112</v>
      </c>
      <c r="O49" s="19" t="s">
        <v>56</v>
      </c>
      <c r="P49" s="19" t="s">
        <v>373</v>
      </c>
      <c r="Q49" s="19"/>
      <c r="R49" s="19" t="s">
        <v>307</v>
      </c>
      <c r="S49" s="19">
        <v>0.01</v>
      </c>
      <c r="T49" s="19" t="s">
        <v>347</v>
      </c>
    </row>
    <row r="50" spans="1:20" x14ac:dyDescent="0.3">
      <c r="A50" s="17">
        <v>49</v>
      </c>
      <c r="B50" s="17">
        <v>10</v>
      </c>
      <c r="C50" s="18" t="str">
        <f>VLOOKUP(Tableau1[[#This Row],[type_generateur_id]],type_generateur[],2,FALSE)</f>
        <v>Chaudière fioul standard</v>
      </c>
      <c r="D50" s="17">
        <v>2016</v>
      </c>
      <c r="E50" s="17"/>
      <c r="F50" s="5"/>
      <c r="H50" s="5" t="s">
        <v>293</v>
      </c>
      <c r="I50" s="5" t="s">
        <v>296</v>
      </c>
      <c r="J50" s="5" t="s">
        <v>288</v>
      </c>
      <c r="K50" s="21"/>
      <c r="L50" s="19">
        <v>21</v>
      </c>
      <c r="M50" s="19">
        <v>40</v>
      </c>
      <c r="N50" s="24" t="s">
        <v>57</v>
      </c>
      <c r="O50" s="19" t="s">
        <v>57</v>
      </c>
      <c r="P50" s="19" t="s">
        <v>374</v>
      </c>
      <c r="Q50" s="19"/>
      <c r="R50" s="19" t="s">
        <v>307</v>
      </c>
      <c r="S50" s="19" t="s">
        <v>288</v>
      </c>
      <c r="T50" s="19" t="s">
        <v>347</v>
      </c>
    </row>
    <row r="51" spans="1:20" ht="28.8" x14ac:dyDescent="0.3">
      <c r="A51" s="17">
        <v>50</v>
      </c>
      <c r="B51" s="17">
        <v>11</v>
      </c>
      <c r="C51" s="18" t="str">
        <f>VLOOKUP(Tableau1[[#This Row],[type_generateur_id]],type_generateur[],2,FALSE)</f>
        <v>Chaudière fioul basse température</v>
      </c>
      <c r="D51" s="17">
        <v>1991</v>
      </c>
      <c r="E51" s="17">
        <v>2015</v>
      </c>
      <c r="F51" s="5"/>
      <c r="H51" s="5" t="s">
        <v>293</v>
      </c>
      <c r="I51" s="5" t="s">
        <v>297</v>
      </c>
      <c r="J51" s="5">
        <v>0.01</v>
      </c>
      <c r="K51" s="21"/>
      <c r="L51" s="19">
        <v>22</v>
      </c>
      <c r="M51" s="19">
        <v>41</v>
      </c>
      <c r="N51" s="24" t="s">
        <v>58</v>
      </c>
      <c r="O51" s="19" t="s">
        <v>58</v>
      </c>
      <c r="P51" s="19">
        <v>41</v>
      </c>
      <c r="Q51" s="19"/>
      <c r="R51" s="19" t="s">
        <v>297</v>
      </c>
      <c r="S51" s="19">
        <v>0.01</v>
      </c>
      <c r="T51" s="19" t="s">
        <v>347</v>
      </c>
    </row>
    <row r="52" spans="1:20" ht="28.8" x14ac:dyDescent="0.3">
      <c r="A52" s="17">
        <v>51</v>
      </c>
      <c r="B52" s="17">
        <v>11</v>
      </c>
      <c r="C52" s="18" t="str">
        <f>VLOOKUP(Tableau1[[#This Row],[type_generateur_id]],type_generateur[],2,FALSE)</f>
        <v>Chaudière fioul basse température</v>
      </c>
      <c r="D52" s="17">
        <v>2016</v>
      </c>
      <c r="E52" s="17"/>
      <c r="F52" s="5"/>
      <c r="H52" s="5" t="s">
        <v>293</v>
      </c>
      <c r="I52" s="5" t="s">
        <v>297</v>
      </c>
      <c r="J52" s="5" t="s">
        <v>288</v>
      </c>
      <c r="K52" s="21"/>
      <c r="L52" s="19">
        <v>23</v>
      </c>
      <c r="M52" s="19">
        <v>42</v>
      </c>
      <c r="N52" s="24" t="s">
        <v>59</v>
      </c>
      <c r="O52" s="19" t="s">
        <v>59</v>
      </c>
      <c r="P52" s="19">
        <v>42</v>
      </c>
      <c r="Q52" s="19"/>
      <c r="R52" s="19" t="s">
        <v>297</v>
      </c>
      <c r="S52" s="19" t="s">
        <v>288</v>
      </c>
      <c r="T52" s="19" t="s">
        <v>347</v>
      </c>
    </row>
    <row r="53" spans="1:20" ht="28.8" x14ac:dyDescent="0.3">
      <c r="A53" s="17">
        <v>52</v>
      </c>
      <c r="B53" s="17">
        <v>12</v>
      </c>
      <c r="C53" s="18" t="str">
        <f>VLOOKUP(Tableau1[[#This Row],[type_generateur_id]],type_generateur[],2,FALSE)</f>
        <v>Chaudière fioul à condensation</v>
      </c>
      <c r="D53" s="17">
        <v>1991</v>
      </c>
      <c r="E53" s="17">
        <v>2015</v>
      </c>
      <c r="F53" s="5"/>
      <c r="H53" s="5" t="s">
        <v>293</v>
      </c>
      <c r="I53" s="5" t="s">
        <v>289</v>
      </c>
      <c r="J53" s="5">
        <v>0.01</v>
      </c>
      <c r="K53" s="21"/>
      <c r="L53" s="19">
        <v>24</v>
      </c>
      <c r="M53" s="19">
        <v>43</v>
      </c>
      <c r="N53" s="24" t="s">
        <v>60</v>
      </c>
      <c r="O53" s="19" t="s">
        <v>60</v>
      </c>
      <c r="P53" s="19" t="s">
        <v>375</v>
      </c>
      <c r="Q53" s="19"/>
      <c r="R53" s="19" t="s">
        <v>290</v>
      </c>
      <c r="S53" s="19">
        <v>0.01</v>
      </c>
      <c r="T53" s="19" t="s">
        <v>347</v>
      </c>
    </row>
    <row r="54" spans="1:20" ht="43.2" x14ac:dyDescent="0.3">
      <c r="A54" s="17">
        <v>53</v>
      </c>
      <c r="B54" s="17">
        <v>50</v>
      </c>
      <c r="C54" s="18" t="str">
        <f>VLOOKUP(Tableau1[[#This Row],[type_generateur_id]],type_generateur[],2,FALSE)</f>
        <v>Pompe à chaleur hybride : partie chaudière Chaudière fioul à condensation</v>
      </c>
      <c r="D54" s="17">
        <v>1996</v>
      </c>
      <c r="E54" s="20">
        <v>2015</v>
      </c>
      <c r="F54" s="5"/>
      <c r="H54" s="21" t="s">
        <v>293</v>
      </c>
      <c r="I54" s="5" t="s">
        <v>289</v>
      </c>
      <c r="J54" s="5">
        <v>0.01</v>
      </c>
      <c r="K54" s="21"/>
      <c r="L54" s="19">
        <v>24</v>
      </c>
      <c r="M54" s="23">
        <v>122</v>
      </c>
      <c r="N54" s="25" t="s">
        <v>158</v>
      </c>
      <c r="O54" s="19" t="s">
        <v>60</v>
      </c>
      <c r="P54" s="19" t="s">
        <v>375</v>
      </c>
      <c r="Q54" s="19"/>
      <c r="R54" s="19" t="s">
        <v>290</v>
      </c>
      <c r="S54" s="19">
        <v>0.01</v>
      </c>
      <c r="T54" s="19" t="s">
        <v>347</v>
      </c>
    </row>
    <row r="55" spans="1:20" ht="28.8" x14ac:dyDescent="0.3">
      <c r="A55" s="17">
        <v>54</v>
      </c>
      <c r="B55" s="17">
        <v>12</v>
      </c>
      <c r="C55" s="18" t="str">
        <f>VLOOKUP(Tableau1[[#This Row],[type_generateur_id]],type_generateur[],2,FALSE)</f>
        <v>Chaudière fioul à condensation</v>
      </c>
      <c r="D55" s="17">
        <v>2015</v>
      </c>
      <c r="E55" s="17"/>
      <c r="F55" s="5"/>
      <c r="G55" s="5">
        <v>70</v>
      </c>
      <c r="H55" s="5" t="s">
        <v>293</v>
      </c>
      <c r="I55" s="5" t="s">
        <v>298</v>
      </c>
      <c r="J55" s="5">
        <v>5.0000000000000001E-3</v>
      </c>
      <c r="K55" s="21"/>
      <c r="L55" s="19">
        <v>25</v>
      </c>
      <c r="M55" s="19">
        <v>44</v>
      </c>
      <c r="N55" s="24" t="s">
        <v>61</v>
      </c>
      <c r="O55" s="19" t="s">
        <v>61</v>
      </c>
      <c r="P55" s="19" t="s">
        <v>376</v>
      </c>
      <c r="Q55" s="19" t="s">
        <v>362</v>
      </c>
      <c r="R55" s="19" t="s">
        <v>310</v>
      </c>
      <c r="S55" s="19">
        <v>5.0000000000000001E-3</v>
      </c>
      <c r="T55" s="19" t="s">
        <v>347</v>
      </c>
    </row>
    <row r="56" spans="1:20" ht="43.2" x14ac:dyDescent="0.3">
      <c r="A56" s="17">
        <v>55</v>
      </c>
      <c r="B56" s="17">
        <v>50</v>
      </c>
      <c r="C56" s="18" t="str">
        <f>VLOOKUP(Tableau1[[#This Row],[type_generateur_id]],type_generateur[],2,FALSE)</f>
        <v>Pompe à chaleur hybride : partie chaudière Chaudière fioul à condensation</v>
      </c>
      <c r="D56" s="17">
        <v>2016</v>
      </c>
      <c r="E56" s="20"/>
      <c r="F56" s="5"/>
      <c r="G56" s="5">
        <v>70</v>
      </c>
      <c r="H56" s="21" t="s">
        <v>293</v>
      </c>
      <c r="I56" s="5" t="s">
        <v>298</v>
      </c>
      <c r="J56" s="5">
        <v>5.0000000000000001E-3</v>
      </c>
      <c r="K56" s="21"/>
      <c r="L56" s="19">
        <v>25</v>
      </c>
      <c r="M56" s="23">
        <v>123</v>
      </c>
      <c r="N56" s="25" t="s">
        <v>159</v>
      </c>
      <c r="O56" s="19" t="s">
        <v>61</v>
      </c>
      <c r="P56" s="19" t="s">
        <v>376</v>
      </c>
      <c r="Q56" s="19" t="s">
        <v>362</v>
      </c>
      <c r="R56" s="19" t="s">
        <v>310</v>
      </c>
      <c r="S56" s="19">
        <v>5.0000000000000001E-3</v>
      </c>
      <c r="T56" s="19" t="s">
        <v>347</v>
      </c>
    </row>
    <row r="57" spans="1:20" ht="28.8" x14ac:dyDescent="0.3">
      <c r="A57" s="17">
        <v>56</v>
      </c>
      <c r="B57" s="17">
        <v>12</v>
      </c>
      <c r="C57" s="18" t="str">
        <f>VLOOKUP(Tableau1[[#This Row],[type_generateur_id]],type_generateur[],2,FALSE)</f>
        <v>Chaudière fioul à condensation</v>
      </c>
      <c r="D57" s="17">
        <v>2015</v>
      </c>
      <c r="E57" s="17"/>
      <c r="F57" s="5">
        <v>70</v>
      </c>
      <c r="G57" s="5">
        <v>400</v>
      </c>
      <c r="H57" s="5" t="s">
        <v>293</v>
      </c>
      <c r="I57" s="5" t="s">
        <v>291</v>
      </c>
      <c r="J57" s="5">
        <v>6.0000000000000001E-3</v>
      </c>
      <c r="K57" s="21"/>
      <c r="L57" s="19">
        <v>26</v>
      </c>
      <c r="M57" s="19">
        <v>44</v>
      </c>
      <c r="N57" s="24" t="s">
        <v>61</v>
      </c>
      <c r="O57" s="19" t="s">
        <v>61</v>
      </c>
      <c r="P57" s="19">
        <v>44</v>
      </c>
      <c r="Q57" s="19" t="s">
        <v>363</v>
      </c>
      <c r="R57" s="19" t="s">
        <v>292</v>
      </c>
      <c r="S57" s="19">
        <v>6.0000000000000001E-3</v>
      </c>
      <c r="T57" s="19" t="s">
        <v>347</v>
      </c>
    </row>
    <row r="58" spans="1:20" ht="28.8" x14ac:dyDescent="0.3">
      <c r="A58" s="17">
        <v>57</v>
      </c>
      <c r="B58" s="17">
        <v>12</v>
      </c>
      <c r="C58" s="18" t="str">
        <f>VLOOKUP(Tableau1[[#This Row],[type_generateur_id]],type_generateur[],2,FALSE)</f>
        <v>Chaudière fioul à condensation</v>
      </c>
      <c r="D58" s="17">
        <v>2015</v>
      </c>
      <c r="E58" s="17"/>
      <c r="F58" s="5">
        <v>400</v>
      </c>
      <c r="H58" s="5">
        <v>400</v>
      </c>
      <c r="I58" s="5">
        <v>96.6</v>
      </c>
      <c r="J58" s="5">
        <v>3.0000000000000001E-3</v>
      </c>
      <c r="K58" s="21"/>
      <c r="L58" s="19">
        <v>27</v>
      </c>
      <c r="M58" s="19">
        <v>44</v>
      </c>
      <c r="N58" s="24" t="s">
        <v>61</v>
      </c>
      <c r="O58" s="19" t="s">
        <v>61</v>
      </c>
      <c r="P58" s="19">
        <v>44</v>
      </c>
      <c r="Q58" s="19" t="s">
        <v>364</v>
      </c>
      <c r="R58" s="19">
        <v>102.6</v>
      </c>
      <c r="S58" s="19">
        <v>3.0000000000000001E-3</v>
      </c>
      <c r="T58" s="19">
        <v>400</v>
      </c>
    </row>
    <row r="59" spans="1:20" x14ac:dyDescent="0.3">
      <c r="A59" s="17">
        <v>58</v>
      </c>
      <c r="B59" s="17">
        <v>6</v>
      </c>
      <c r="C59" s="18" t="str">
        <f>VLOOKUP(Tableau1[[#This Row],[type_generateur_id]],type_generateur[],2,FALSE)</f>
        <v>Chaudière bois bûche</v>
      </c>
      <c r="E59" s="17">
        <v>1977</v>
      </c>
      <c r="F59" s="5"/>
      <c r="G59" s="5">
        <v>70</v>
      </c>
      <c r="H59" s="5" t="s">
        <v>293</v>
      </c>
      <c r="I59" s="5" t="s">
        <v>299</v>
      </c>
      <c r="J59" s="5" t="s">
        <v>339</v>
      </c>
      <c r="K59" s="21"/>
      <c r="L59" s="19">
        <v>28</v>
      </c>
      <c r="M59" s="19">
        <v>15</v>
      </c>
      <c r="N59" s="24" t="s">
        <v>28</v>
      </c>
      <c r="O59" s="19" t="s">
        <v>378</v>
      </c>
      <c r="P59" s="19" t="s">
        <v>377</v>
      </c>
      <c r="Q59" s="19" t="s">
        <v>379</v>
      </c>
      <c r="R59" s="19" t="s">
        <v>311</v>
      </c>
      <c r="S59" s="19" t="s">
        <v>380</v>
      </c>
      <c r="T59" s="19" t="s">
        <v>347</v>
      </c>
    </row>
    <row r="60" spans="1:20" x14ac:dyDescent="0.3">
      <c r="A60" s="17">
        <v>59</v>
      </c>
      <c r="B60" s="17">
        <v>7</v>
      </c>
      <c r="C60" s="18" t="str">
        <f>VLOOKUP(Tableau1[[#This Row],[type_generateur_id]],type_generateur[],2,FALSE)</f>
        <v>Chaudière bois plaquette</v>
      </c>
      <c r="E60" s="20">
        <v>1977</v>
      </c>
      <c r="F60" s="5"/>
      <c r="G60" s="5">
        <v>70</v>
      </c>
      <c r="H60" s="21" t="s">
        <v>293</v>
      </c>
      <c r="I60" s="5" t="s">
        <v>299</v>
      </c>
      <c r="J60" s="5" t="s">
        <v>339</v>
      </c>
      <c r="K60" s="21"/>
      <c r="L60" s="19">
        <v>28</v>
      </c>
      <c r="M60" s="23">
        <v>22</v>
      </c>
      <c r="N60" s="25" t="s">
        <v>36</v>
      </c>
      <c r="O60" s="19" t="s">
        <v>378</v>
      </c>
      <c r="P60" s="19" t="s">
        <v>377</v>
      </c>
      <c r="Q60" s="19" t="s">
        <v>379</v>
      </c>
      <c r="R60" s="19" t="s">
        <v>311</v>
      </c>
      <c r="S60" s="19" t="s">
        <v>380</v>
      </c>
      <c r="T60" s="19" t="s">
        <v>347</v>
      </c>
    </row>
    <row r="61" spans="1:20" x14ac:dyDescent="0.3">
      <c r="A61" s="17">
        <v>60</v>
      </c>
      <c r="B61" s="17">
        <v>37</v>
      </c>
      <c r="C61" s="18" t="str">
        <f>VLOOKUP(Tableau1[[#This Row],[type_generateur_id]],type_generateur[],2,FALSE)</f>
        <v>Chaudière charbon</v>
      </c>
      <c r="E61" s="20">
        <v>1977</v>
      </c>
      <c r="F61" s="5"/>
      <c r="G61" s="5">
        <v>70</v>
      </c>
      <c r="H61" s="21" t="s">
        <v>293</v>
      </c>
      <c r="I61" s="5" t="s">
        <v>299</v>
      </c>
      <c r="J61" s="5" t="s">
        <v>339</v>
      </c>
      <c r="K61" s="21"/>
      <c r="L61" s="19">
        <v>28</v>
      </c>
      <c r="M61" s="23">
        <v>85</v>
      </c>
      <c r="N61" s="25" t="s">
        <v>114</v>
      </c>
      <c r="O61" s="19" t="s">
        <v>378</v>
      </c>
      <c r="P61" s="19" t="s">
        <v>377</v>
      </c>
      <c r="Q61" s="19" t="s">
        <v>379</v>
      </c>
      <c r="R61" s="19" t="s">
        <v>311</v>
      </c>
      <c r="S61" s="19" t="s">
        <v>380</v>
      </c>
      <c r="T61" s="19" t="s">
        <v>347</v>
      </c>
    </row>
    <row r="62" spans="1:20" x14ac:dyDescent="0.3">
      <c r="A62" s="17">
        <v>61</v>
      </c>
      <c r="B62" s="17">
        <v>6</v>
      </c>
      <c r="C62" s="18" t="str">
        <f>VLOOKUP(Tableau1[[#This Row],[type_generateur_id]],type_generateur[],2,FALSE)</f>
        <v>Chaudière bois bûche</v>
      </c>
      <c r="E62" s="17">
        <v>1977</v>
      </c>
      <c r="F62" s="5">
        <v>70</v>
      </c>
      <c r="G62" s="5">
        <v>400</v>
      </c>
      <c r="H62" s="5">
        <v>70</v>
      </c>
      <c r="I62" s="5">
        <v>58</v>
      </c>
      <c r="J62" s="5">
        <v>1.8</v>
      </c>
      <c r="K62" s="21"/>
      <c r="L62" s="19">
        <v>29</v>
      </c>
      <c r="M62" s="19">
        <v>15</v>
      </c>
      <c r="N62" s="24" t="s">
        <v>28</v>
      </c>
      <c r="O62" s="19"/>
      <c r="P62" s="19" t="s">
        <v>377</v>
      </c>
      <c r="Q62" s="19" t="s">
        <v>381</v>
      </c>
      <c r="R62" s="19">
        <v>59</v>
      </c>
      <c r="S62" s="19">
        <v>1.8</v>
      </c>
      <c r="T62" s="19">
        <v>70</v>
      </c>
    </row>
    <row r="63" spans="1:20" x14ac:dyDescent="0.3">
      <c r="A63" s="17">
        <v>62</v>
      </c>
      <c r="B63" s="17">
        <v>7</v>
      </c>
      <c r="C63" s="18" t="str">
        <f>VLOOKUP(Tableau1[[#This Row],[type_generateur_id]],type_generateur[],2,FALSE)</f>
        <v>Chaudière bois plaquette</v>
      </c>
      <c r="E63" s="20">
        <v>1977</v>
      </c>
      <c r="F63" s="5">
        <v>70</v>
      </c>
      <c r="G63" s="5">
        <v>400</v>
      </c>
      <c r="H63" s="21">
        <v>70</v>
      </c>
      <c r="I63" s="5">
        <v>58</v>
      </c>
      <c r="J63" s="5">
        <v>1.8</v>
      </c>
      <c r="K63" s="21"/>
      <c r="L63" s="19">
        <v>29</v>
      </c>
      <c r="M63" s="23">
        <v>22</v>
      </c>
      <c r="N63" s="25" t="s">
        <v>36</v>
      </c>
      <c r="O63" s="19"/>
      <c r="P63" s="19" t="s">
        <v>377</v>
      </c>
      <c r="Q63" s="19" t="s">
        <v>381</v>
      </c>
      <c r="R63" s="19">
        <v>59</v>
      </c>
      <c r="S63" s="19">
        <v>1.8</v>
      </c>
      <c r="T63" s="19">
        <v>70</v>
      </c>
    </row>
    <row r="64" spans="1:20" x14ac:dyDescent="0.3">
      <c r="A64" s="17">
        <v>63</v>
      </c>
      <c r="B64" s="17">
        <v>37</v>
      </c>
      <c r="C64" s="18" t="str">
        <f>VLOOKUP(Tableau1[[#This Row],[type_generateur_id]],type_generateur[],2,FALSE)</f>
        <v>Chaudière charbon</v>
      </c>
      <c r="E64" s="20">
        <v>1977</v>
      </c>
      <c r="F64" s="5">
        <v>70</v>
      </c>
      <c r="G64" s="5">
        <v>400</v>
      </c>
      <c r="H64" s="21">
        <v>70</v>
      </c>
      <c r="I64" s="5">
        <v>58</v>
      </c>
      <c r="J64" s="5">
        <v>1.8</v>
      </c>
      <c r="K64" s="21"/>
      <c r="L64" s="19">
        <v>29</v>
      </c>
      <c r="M64" s="23">
        <v>85</v>
      </c>
      <c r="N64" s="25" t="s">
        <v>114</v>
      </c>
      <c r="O64" s="19"/>
      <c r="P64" s="19" t="s">
        <v>377</v>
      </c>
      <c r="Q64" s="19" t="s">
        <v>381</v>
      </c>
      <c r="R64" s="19">
        <v>59</v>
      </c>
      <c r="S64" s="19">
        <v>1.8</v>
      </c>
      <c r="T64" s="19">
        <v>70</v>
      </c>
    </row>
    <row r="65" spans="1:20" x14ac:dyDescent="0.3">
      <c r="A65" s="17">
        <v>64</v>
      </c>
      <c r="B65" s="17">
        <v>6</v>
      </c>
      <c r="C65" s="18" t="str">
        <f>VLOOKUP(Tableau1[[#This Row],[type_generateur_id]],type_generateur[],2,FALSE)</f>
        <v>Chaudière bois bûche</v>
      </c>
      <c r="E65" s="17">
        <v>1977</v>
      </c>
      <c r="F65" s="5">
        <v>400</v>
      </c>
      <c r="H65" s="5">
        <v>70</v>
      </c>
      <c r="I65" s="5">
        <v>58</v>
      </c>
      <c r="J65" s="5">
        <v>1.1000000000000001</v>
      </c>
      <c r="K65" s="21"/>
      <c r="L65" s="19">
        <v>30</v>
      </c>
      <c r="M65" s="19">
        <v>15</v>
      </c>
      <c r="N65" s="24" t="s">
        <v>28</v>
      </c>
      <c r="O65" s="19"/>
      <c r="P65" s="19" t="s">
        <v>377</v>
      </c>
      <c r="Q65" s="19" t="s">
        <v>382</v>
      </c>
      <c r="R65" s="19">
        <v>59</v>
      </c>
      <c r="S65" s="19">
        <v>1.1000000000000001</v>
      </c>
      <c r="T65" s="19">
        <v>70</v>
      </c>
    </row>
    <row r="66" spans="1:20" x14ac:dyDescent="0.3">
      <c r="A66" s="17">
        <v>65</v>
      </c>
      <c r="B66" s="17">
        <v>7</v>
      </c>
      <c r="C66" s="18" t="str">
        <f>VLOOKUP(Tableau1[[#This Row],[type_generateur_id]],type_generateur[],2,FALSE)</f>
        <v>Chaudière bois plaquette</v>
      </c>
      <c r="E66" s="20">
        <v>1977</v>
      </c>
      <c r="F66" s="5">
        <v>400</v>
      </c>
      <c r="H66" s="21">
        <v>70</v>
      </c>
      <c r="I66" s="5">
        <v>58</v>
      </c>
      <c r="J66" s="5">
        <v>1.1000000000000001</v>
      </c>
      <c r="K66" s="21"/>
      <c r="L66" s="19">
        <v>30</v>
      </c>
      <c r="M66" s="23">
        <v>22</v>
      </c>
      <c r="N66" s="25" t="s">
        <v>36</v>
      </c>
      <c r="O66" s="19"/>
      <c r="P66" s="19" t="s">
        <v>377</v>
      </c>
      <c r="Q66" s="19" t="s">
        <v>382</v>
      </c>
      <c r="R66" s="19">
        <v>59</v>
      </c>
      <c r="S66" s="19">
        <v>1.1000000000000001</v>
      </c>
      <c r="T66" s="19">
        <v>70</v>
      </c>
    </row>
    <row r="67" spans="1:20" x14ac:dyDescent="0.3">
      <c r="A67" s="17">
        <v>66</v>
      </c>
      <c r="B67" s="17">
        <v>37</v>
      </c>
      <c r="C67" s="18" t="str">
        <f>VLOOKUP(Tableau1[[#This Row],[type_generateur_id]],type_generateur[],2,FALSE)</f>
        <v>Chaudière charbon</v>
      </c>
      <c r="E67" s="20">
        <v>1977</v>
      </c>
      <c r="F67" s="5">
        <v>400</v>
      </c>
      <c r="H67" s="21">
        <v>70</v>
      </c>
      <c r="I67" s="5">
        <v>58</v>
      </c>
      <c r="J67" s="5">
        <v>1.1000000000000001</v>
      </c>
      <c r="K67" s="21"/>
      <c r="L67" s="19">
        <v>30</v>
      </c>
      <c r="M67" s="23">
        <v>85</v>
      </c>
      <c r="N67" s="25" t="s">
        <v>114</v>
      </c>
      <c r="O67" s="19"/>
      <c r="P67" s="19" t="s">
        <v>377</v>
      </c>
      <c r="Q67" s="19" t="s">
        <v>382</v>
      </c>
      <c r="R67" s="19">
        <v>59</v>
      </c>
      <c r="S67" s="19">
        <v>1.1000000000000001</v>
      </c>
      <c r="T67" s="19">
        <v>70</v>
      </c>
    </row>
    <row r="68" spans="1:20" x14ac:dyDescent="0.3">
      <c r="A68" s="17">
        <v>67</v>
      </c>
      <c r="B68" s="17">
        <v>6</v>
      </c>
      <c r="C68" s="18" t="str">
        <f>VLOOKUP(Tableau1[[#This Row],[type_generateur_id]],type_generateur[],2,FALSE)</f>
        <v>Chaudière bois bûche</v>
      </c>
      <c r="D68" s="17">
        <v>1978</v>
      </c>
      <c r="E68" s="17">
        <v>1994</v>
      </c>
      <c r="F68" s="5"/>
      <c r="G68" s="5">
        <v>70</v>
      </c>
      <c r="H68" s="5" t="s">
        <v>293</v>
      </c>
      <c r="I68" s="5" t="s">
        <v>299</v>
      </c>
      <c r="J68" s="5" t="s">
        <v>340</v>
      </c>
      <c r="K68" s="21"/>
      <c r="L68" s="19">
        <v>31</v>
      </c>
      <c r="M68" s="19">
        <v>16</v>
      </c>
      <c r="N68" s="24" t="s">
        <v>30</v>
      </c>
      <c r="O68" s="19" t="s">
        <v>384</v>
      </c>
      <c r="P68" s="19" t="s">
        <v>383</v>
      </c>
      <c r="Q68" s="19" t="s">
        <v>379</v>
      </c>
      <c r="R68" s="19" t="s">
        <v>311</v>
      </c>
      <c r="S68" s="19" t="s">
        <v>385</v>
      </c>
      <c r="T68" s="19" t="s">
        <v>347</v>
      </c>
    </row>
    <row r="69" spans="1:20" x14ac:dyDescent="0.3">
      <c r="A69" s="17">
        <v>68</v>
      </c>
      <c r="B69" s="17">
        <v>6</v>
      </c>
      <c r="C69" s="18" t="str">
        <f>VLOOKUP(Tableau1[[#This Row],[type_generateur_id]],type_generateur[],2,FALSE)</f>
        <v>Chaudière bois bûche</v>
      </c>
      <c r="D69" s="17">
        <v>1978</v>
      </c>
      <c r="E69" s="17">
        <v>1994</v>
      </c>
      <c r="F69" s="5">
        <v>70</v>
      </c>
      <c r="G69" s="5">
        <v>400</v>
      </c>
      <c r="H69" s="5">
        <v>70</v>
      </c>
      <c r="I69" s="5">
        <v>58</v>
      </c>
      <c r="J69" s="5">
        <v>1.4</v>
      </c>
      <c r="K69" s="21"/>
      <c r="L69" s="19">
        <v>32</v>
      </c>
      <c r="M69" s="19">
        <v>16</v>
      </c>
      <c r="N69" s="24" t="s">
        <v>30</v>
      </c>
      <c r="O69" s="19"/>
      <c r="P69" s="19" t="s">
        <v>383</v>
      </c>
      <c r="Q69" s="19" t="s">
        <v>381</v>
      </c>
      <c r="R69" s="19">
        <v>59</v>
      </c>
      <c r="S69" s="19">
        <v>1.4</v>
      </c>
      <c r="T69" s="19">
        <v>70</v>
      </c>
    </row>
    <row r="70" spans="1:20" x14ac:dyDescent="0.3">
      <c r="A70" s="17">
        <v>69</v>
      </c>
      <c r="B70" s="17">
        <v>6</v>
      </c>
      <c r="C70" s="18" t="str">
        <f>VLOOKUP(Tableau1[[#This Row],[type_generateur_id]],type_generateur[],2,FALSE)</f>
        <v>Chaudière bois bûche</v>
      </c>
      <c r="D70" s="17">
        <v>1978</v>
      </c>
      <c r="E70" s="17">
        <v>1994</v>
      </c>
      <c r="F70" s="5">
        <v>400</v>
      </c>
      <c r="H70" s="5">
        <v>70</v>
      </c>
      <c r="I70" s="5">
        <v>58</v>
      </c>
      <c r="J70" s="5">
        <v>0.8</v>
      </c>
      <c r="K70" s="21"/>
      <c r="L70" s="19">
        <v>33</v>
      </c>
      <c r="M70" s="19">
        <v>16</v>
      </c>
      <c r="N70" s="24" t="s">
        <v>30</v>
      </c>
      <c r="O70" s="19"/>
      <c r="P70" s="19" t="s">
        <v>383</v>
      </c>
      <c r="Q70" s="19" t="s">
        <v>382</v>
      </c>
      <c r="R70" s="19">
        <v>59</v>
      </c>
      <c r="S70" s="19">
        <v>0.8</v>
      </c>
      <c r="T70" s="19">
        <v>70</v>
      </c>
    </row>
    <row r="71" spans="1:20" x14ac:dyDescent="0.3">
      <c r="A71" s="17">
        <v>70</v>
      </c>
      <c r="B71" s="17">
        <v>6</v>
      </c>
      <c r="C71" s="18" t="str">
        <f>VLOOKUP(Tableau1[[#This Row],[type_generateur_id]],type_generateur[],2,FALSE)</f>
        <v>Chaudière bois bûche</v>
      </c>
      <c r="D71" s="17">
        <v>1995</v>
      </c>
      <c r="E71" s="17">
        <v>2003</v>
      </c>
      <c r="F71" s="5"/>
      <c r="G71" s="5">
        <v>70</v>
      </c>
      <c r="I71" s="5" t="s">
        <v>299</v>
      </c>
      <c r="J71" s="5" t="s">
        <v>341</v>
      </c>
      <c r="K71" s="21"/>
      <c r="L71" s="19">
        <v>34</v>
      </c>
      <c r="M71" s="19">
        <v>17</v>
      </c>
      <c r="N71" s="24" t="s">
        <v>31</v>
      </c>
      <c r="O71" s="19" t="s">
        <v>387</v>
      </c>
      <c r="P71" s="19" t="s">
        <v>386</v>
      </c>
      <c r="Q71" s="19" t="s">
        <v>379</v>
      </c>
      <c r="R71" s="19" t="s">
        <v>311</v>
      </c>
      <c r="S71" s="19" t="s">
        <v>388</v>
      </c>
      <c r="T71" s="19"/>
    </row>
    <row r="72" spans="1:20" x14ac:dyDescent="0.3">
      <c r="A72" s="17">
        <v>71</v>
      </c>
      <c r="B72" s="17">
        <v>7</v>
      </c>
      <c r="C72" s="18" t="str">
        <f>VLOOKUP(Tableau1[[#This Row],[type_generateur_id]],type_generateur[],2,FALSE)</f>
        <v>Chaudière bois plaquette</v>
      </c>
      <c r="D72" s="17">
        <v>1995</v>
      </c>
      <c r="E72" s="20">
        <v>2003</v>
      </c>
      <c r="F72" s="5"/>
      <c r="G72" s="5">
        <v>70</v>
      </c>
      <c r="H72" s="21"/>
      <c r="I72" s="5" t="s">
        <v>299</v>
      </c>
      <c r="J72" s="5" t="s">
        <v>341</v>
      </c>
      <c r="K72" s="21"/>
      <c r="L72" s="19">
        <v>34</v>
      </c>
      <c r="M72" s="23">
        <v>24</v>
      </c>
      <c r="N72" s="25" t="s">
        <v>39</v>
      </c>
      <c r="O72" s="19" t="s">
        <v>387</v>
      </c>
      <c r="P72" s="19" t="s">
        <v>386</v>
      </c>
      <c r="Q72" s="19" t="s">
        <v>379</v>
      </c>
      <c r="R72" s="19" t="s">
        <v>311</v>
      </c>
      <c r="S72" s="19" t="s">
        <v>388</v>
      </c>
      <c r="T72" s="19"/>
    </row>
    <row r="73" spans="1:20" x14ac:dyDescent="0.3">
      <c r="A73" s="17">
        <v>72</v>
      </c>
      <c r="B73" s="17">
        <v>37</v>
      </c>
      <c r="C73" s="18" t="str">
        <f>VLOOKUP(Tableau1[[#This Row],[type_generateur_id]],type_generateur[],2,FALSE)</f>
        <v>Chaudière charbon</v>
      </c>
      <c r="D73" s="17">
        <v>1995</v>
      </c>
      <c r="E73" s="20">
        <v>2003</v>
      </c>
      <c r="F73" s="5"/>
      <c r="G73" s="5">
        <v>70</v>
      </c>
      <c r="H73" s="21"/>
      <c r="I73" s="5" t="s">
        <v>299</v>
      </c>
      <c r="J73" s="5" t="s">
        <v>341</v>
      </c>
      <c r="K73" s="21"/>
      <c r="L73" s="19">
        <v>34</v>
      </c>
      <c r="M73" s="23">
        <v>87</v>
      </c>
      <c r="N73" s="25" t="s">
        <v>118</v>
      </c>
      <c r="O73" s="19" t="s">
        <v>387</v>
      </c>
      <c r="P73" s="19" t="s">
        <v>386</v>
      </c>
      <c r="Q73" s="19" t="s">
        <v>379</v>
      </c>
      <c r="R73" s="19" t="s">
        <v>311</v>
      </c>
      <c r="S73" s="19" t="s">
        <v>388</v>
      </c>
      <c r="T73" s="19"/>
    </row>
    <row r="74" spans="1:20" x14ac:dyDescent="0.3">
      <c r="A74" s="17">
        <v>73</v>
      </c>
      <c r="B74" s="17">
        <v>6</v>
      </c>
      <c r="C74" s="18" t="str">
        <f>VLOOKUP(Tableau1[[#This Row],[type_generateur_id]],type_generateur[],2,FALSE)</f>
        <v>Chaudière bois bûche</v>
      </c>
      <c r="D74" s="17">
        <v>1995</v>
      </c>
      <c r="E74" s="17">
        <v>2003</v>
      </c>
      <c r="F74" s="5">
        <v>70</v>
      </c>
      <c r="G74" s="5">
        <v>400</v>
      </c>
      <c r="H74" s="5">
        <v>70</v>
      </c>
      <c r="I74" s="5">
        <v>58</v>
      </c>
      <c r="J74" s="5">
        <v>1.1000000000000001</v>
      </c>
      <c r="K74" s="21"/>
      <c r="L74" s="19">
        <v>35</v>
      </c>
      <c r="M74" s="19">
        <v>17</v>
      </c>
      <c r="N74" s="24" t="s">
        <v>31</v>
      </c>
      <c r="O74" s="19"/>
      <c r="P74" s="19" t="s">
        <v>386</v>
      </c>
      <c r="Q74" s="19" t="s">
        <v>381</v>
      </c>
      <c r="R74" s="19">
        <v>59</v>
      </c>
      <c r="S74" s="19">
        <v>1.1000000000000001</v>
      </c>
      <c r="T74" s="19">
        <v>70</v>
      </c>
    </row>
    <row r="75" spans="1:20" x14ac:dyDescent="0.3">
      <c r="A75" s="17">
        <v>74</v>
      </c>
      <c r="B75" s="17">
        <v>7</v>
      </c>
      <c r="C75" s="18" t="str">
        <f>VLOOKUP(Tableau1[[#This Row],[type_generateur_id]],type_generateur[],2,FALSE)</f>
        <v>Chaudière bois plaquette</v>
      </c>
      <c r="D75" s="17">
        <v>1995</v>
      </c>
      <c r="E75" s="20">
        <v>2003</v>
      </c>
      <c r="F75" s="5">
        <v>70</v>
      </c>
      <c r="G75" s="5">
        <v>400</v>
      </c>
      <c r="H75" s="21">
        <v>70</v>
      </c>
      <c r="I75" s="5">
        <v>58</v>
      </c>
      <c r="J75" s="5">
        <v>1.1000000000000001</v>
      </c>
      <c r="K75" s="21"/>
      <c r="L75" s="19">
        <v>35</v>
      </c>
      <c r="M75" s="23">
        <v>24</v>
      </c>
      <c r="N75" s="25" t="s">
        <v>39</v>
      </c>
      <c r="O75" s="19"/>
      <c r="P75" s="19" t="s">
        <v>386</v>
      </c>
      <c r="Q75" s="19" t="s">
        <v>381</v>
      </c>
      <c r="R75" s="19">
        <v>59</v>
      </c>
      <c r="S75" s="19">
        <v>1.1000000000000001</v>
      </c>
      <c r="T75" s="19">
        <v>70</v>
      </c>
    </row>
    <row r="76" spans="1:20" x14ac:dyDescent="0.3">
      <c r="A76" s="17">
        <v>75</v>
      </c>
      <c r="B76" s="17">
        <v>37</v>
      </c>
      <c r="C76" s="18" t="str">
        <f>VLOOKUP(Tableau1[[#This Row],[type_generateur_id]],type_generateur[],2,FALSE)</f>
        <v>Chaudière charbon</v>
      </c>
      <c r="D76" s="17">
        <v>1995</v>
      </c>
      <c r="E76" s="20">
        <v>2003</v>
      </c>
      <c r="F76" s="5">
        <v>70</v>
      </c>
      <c r="G76" s="5">
        <v>400</v>
      </c>
      <c r="H76" s="21">
        <v>70</v>
      </c>
      <c r="I76" s="5">
        <v>58</v>
      </c>
      <c r="J76" s="5">
        <v>1.1000000000000001</v>
      </c>
      <c r="K76" s="21"/>
      <c r="L76" s="19">
        <v>35</v>
      </c>
      <c r="M76" s="23">
        <v>87</v>
      </c>
      <c r="N76" s="25" t="s">
        <v>118</v>
      </c>
      <c r="O76" s="19"/>
      <c r="P76" s="19" t="s">
        <v>386</v>
      </c>
      <c r="Q76" s="19" t="s">
        <v>381</v>
      </c>
      <c r="R76" s="19">
        <v>59</v>
      </c>
      <c r="S76" s="19">
        <v>1.1000000000000001</v>
      </c>
      <c r="T76" s="19">
        <v>70</v>
      </c>
    </row>
    <row r="77" spans="1:20" x14ac:dyDescent="0.3">
      <c r="A77" s="17">
        <v>76</v>
      </c>
      <c r="B77" s="17">
        <v>6</v>
      </c>
      <c r="C77" s="18" t="str">
        <f>VLOOKUP(Tableau1[[#This Row],[type_generateur_id]],type_generateur[],2,FALSE)</f>
        <v>Chaudière bois bûche</v>
      </c>
      <c r="D77" s="17">
        <v>1995</v>
      </c>
      <c r="E77" s="17">
        <v>2003</v>
      </c>
      <c r="F77" s="5">
        <v>400</v>
      </c>
      <c r="H77" s="5">
        <v>70</v>
      </c>
      <c r="I77" s="5">
        <v>58</v>
      </c>
      <c r="J77" s="5">
        <v>0.5</v>
      </c>
      <c r="K77" s="21"/>
      <c r="L77" s="19">
        <v>36</v>
      </c>
      <c r="M77" s="19">
        <v>17</v>
      </c>
      <c r="N77" s="24" t="s">
        <v>31</v>
      </c>
      <c r="O77" s="19"/>
      <c r="P77" s="19" t="s">
        <v>386</v>
      </c>
      <c r="Q77" s="19" t="s">
        <v>382</v>
      </c>
      <c r="R77" s="19">
        <v>59</v>
      </c>
      <c r="S77" s="19">
        <v>0.5</v>
      </c>
      <c r="T77" s="19">
        <v>70</v>
      </c>
    </row>
    <row r="78" spans="1:20" x14ac:dyDescent="0.3">
      <c r="A78" s="17">
        <v>77</v>
      </c>
      <c r="B78" s="17">
        <v>7</v>
      </c>
      <c r="C78" s="18" t="str">
        <f>VLOOKUP(Tableau1[[#This Row],[type_generateur_id]],type_generateur[],2,FALSE)</f>
        <v>Chaudière bois plaquette</v>
      </c>
      <c r="D78" s="17">
        <v>1995</v>
      </c>
      <c r="E78" s="20">
        <v>2003</v>
      </c>
      <c r="F78" s="5">
        <v>400</v>
      </c>
      <c r="H78" s="21">
        <v>70</v>
      </c>
      <c r="I78" s="5">
        <v>58</v>
      </c>
      <c r="J78" s="5">
        <v>0.5</v>
      </c>
      <c r="K78" s="21"/>
      <c r="L78" s="19">
        <v>36</v>
      </c>
      <c r="M78" s="23">
        <v>24</v>
      </c>
      <c r="N78" s="25" t="s">
        <v>39</v>
      </c>
      <c r="O78" s="19"/>
      <c r="P78" s="19" t="s">
        <v>386</v>
      </c>
      <c r="Q78" s="19" t="s">
        <v>382</v>
      </c>
      <c r="R78" s="19">
        <v>59</v>
      </c>
      <c r="S78" s="19">
        <v>0.5</v>
      </c>
      <c r="T78" s="19">
        <v>70</v>
      </c>
    </row>
    <row r="79" spans="1:20" x14ac:dyDescent="0.3">
      <c r="A79" s="17">
        <v>78</v>
      </c>
      <c r="B79" s="17">
        <v>37</v>
      </c>
      <c r="C79" s="18" t="str">
        <f>VLOOKUP(Tableau1[[#This Row],[type_generateur_id]],type_generateur[],2,FALSE)</f>
        <v>Chaudière charbon</v>
      </c>
      <c r="D79" s="17">
        <v>1995</v>
      </c>
      <c r="E79" s="20">
        <v>2003</v>
      </c>
      <c r="F79" s="5">
        <v>400</v>
      </c>
      <c r="H79" s="21">
        <v>70</v>
      </c>
      <c r="I79" s="5">
        <v>58</v>
      </c>
      <c r="J79" s="5">
        <v>0.5</v>
      </c>
      <c r="K79" s="21"/>
      <c r="L79" s="19">
        <v>36</v>
      </c>
      <c r="M79" s="23">
        <v>87</v>
      </c>
      <c r="N79" s="25" t="s">
        <v>118</v>
      </c>
      <c r="O79" s="19"/>
      <c r="P79" s="19" t="s">
        <v>386</v>
      </c>
      <c r="Q79" s="19" t="s">
        <v>382</v>
      </c>
      <c r="R79" s="19">
        <v>59</v>
      </c>
      <c r="S79" s="19">
        <v>0.5</v>
      </c>
      <c r="T79" s="19">
        <v>70</v>
      </c>
    </row>
    <row r="80" spans="1:20" x14ac:dyDescent="0.3">
      <c r="A80" s="17">
        <v>79</v>
      </c>
      <c r="B80" s="17">
        <v>6</v>
      </c>
      <c r="C80" s="18" t="str">
        <f>VLOOKUP(Tableau1[[#This Row],[type_generateur_id]],type_generateur[],2,FALSE)</f>
        <v>Chaudière bois bûche</v>
      </c>
      <c r="D80" s="17">
        <v>2004</v>
      </c>
      <c r="E80" s="17">
        <v>2012</v>
      </c>
      <c r="F80" s="5"/>
      <c r="G80" s="5">
        <v>70</v>
      </c>
      <c r="I80" s="5" t="s">
        <v>300</v>
      </c>
      <c r="J80" s="5" t="s">
        <v>341</v>
      </c>
      <c r="K80" s="21"/>
      <c r="L80" s="19">
        <v>37</v>
      </c>
      <c r="M80" s="19">
        <v>18</v>
      </c>
      <c r="N80" s="24" t="s">
        <v>32</v>
      </c>
      <c r="O80" s="19" t="s">
        <v>390</v>
      </c>
      <c r="P80" s="19" t="s">
        <v>389</v>
      </c>
      <c r="Q80" s="19" t="s">
        <v>379</v>
      </c>
      <c r="R80" s="19" t="s">
        <v>312</v>
      </c>
      <c r="S80" s="19" t="s">
        <v>388</v>
      </c>
      <c r="T80" s="19"/>
    </row>
    <row r="81" spans="1:20" x14ac:dyDescent="0.3">
      <c r="A81" s="17">
        <v>80</v>
      </c>
      <c r="B81" s="17">
        <v>6</v>
      </c>
      <c r="C81" s="18" t="str">
        <f>VLOOKUP(Tableau1[[#This Row],[type_generateur_id]],type_generateur[],2,FALSE)</f>
        <v>Chaudière bois bûche</v>
      </c>
      <c r="D81" s="17">
        <v>2004</v>
      </c>
      <c r="E81" s="17">
        <v>2012</v>
      </c>
      <c r="F81" s="5">
        <v>70</v>
      </c>
      <c r="G81" s="5">
        <v>400</v>
      </c>
      <c r="H81" s="5">
        <v>70</v>
      </c>
      <c r="I81" s="5">
        <v>68</v>
      </c>
      <c r="J81" s="5">
        <v>1.1000000000000001</v>
      </c>
      <c r="K81" s="21"/>
      <c r="L81" s="19">
        <v>38</v>
      </c>
      <c r="M81" s="19">
        <v>18</v>
      </c>
      <c r="N81" s="24" t="s">
        <v>32</v>
      </c>
      <c r="O81" s="19"/>
      <c r="P81" s="19" t="s">
        <v>389</v>
      </c>
      <c r="Q81" s="19" t="s">
        <v>381</v>
      </c>
      <c r="R81" s="19">
        <v>69</v>
      </c>
      <c r="S81" s="19">
        <v>1.1000000000000001</v>
      </c>
      <c r="T81" s="19">
        <v>70</v>
      </c>
    </row>
    <row r="82" spans="1:20" x14ac:dyDescent="0.3">
      <c r="A82" s="17">
        <v>81</v>
      </c>
      <c r="B82" s="17">
        <v>6</v>
      </c>
      <c r="C82" s="18" t="str">
        <f>VLOOKUP(Tableau1[[#This Row],[type_generateur_id]],type_generateur[],2,FALSE)</f>
        <v>Chaudière bois bûche</v>
      </c>
      <c r="D82" s="17">
        <v>2004</v>
      </c>
      <c r="E82" s="17">
        <v>2012</v>
      </c>
      <c r="F82" s="5">
        <v>400</v>
      </c>
      <c r="H82" s="5">
        <v>70</v>
      </c>
      <c r="I82" s="5">
        <v>68</v>
      </c>
      <c r="J82" s="5">
        <v>0.5</v>
      </c>
      <c r="K82" s="21"/>
      <c r="L82" s="19">
        <v>39</v>
      </c>
      <c r="M82" s="19">
        <v>18</v>
      </c>
      <c r="N82" s="24" t="s">
        <v>32</v>
      </c>
      <c r="O82" s="19"/>
      <c r="P82" s="19" t="s">
        <v>389</v>
      </c>
      <c r="Q82" s="19" t="s">
        <v>382</v>
      </c>
      <c r="R82" s="19">
        <v>69</v>
      </c>
      <c r="S82" s="19">
        <v>0.5</v>
      </c>
      <c r="T82" s="19">
        <v>70</v>
      </c>
    </row>
    <row r="83" spans="1:20" x14ac:dyDescent="0.3">
      <c r="A83" s="17">
        <v>82</v>
      </c>
      <c r="B83" s="17">
        <v>6</v>
      </c>
      <c r="C83" s="18" t="str">
        <f>VLOOKUP(Tableau1[[#This Row],[type_generateur_id]],type_generateur[],2,FALSE)</f>
        <v>Chaudière bois bûche</v>
      </c>
      <c r="D83" s="17">
        <v>2013</v>
      </c>
      <c r="E83" s="17">
        <v>2017</v>
      </c>
      <c r="F83" s="5"/>
      <c r="G83" s="5">
        <v>70</v>
      </c>
      <c r="I83" s="5" t="s">
        <v>301</v>
      </c>
      <c r="J83" s="5" t="s">
        <v>341</v>
      </c>
      <c r="K83" s="21"/>
      <c r="L83" s="19">
        <v>40</v>
      </c>
      <c r="M83" s="19">
        <v>19</v>
      </c>
      <c r="N83" s="24" t="s">
        <v>33</v>
      </c>
      <c r="O83" s="19" t="s">
        <v>392</v>
      </c>
      <c r="P83" s="19" t="s">
        <v>391</v>
      </c>
      <c r="Q83" s="19" t="s">
        <v>379</v>
      </c>
      <c r="R83" s="19" t="s">
        <v>313</v>
      </c>
      <c r="S83" s="19" t="s">
        <v>388</v>
      </c>
      <c r="T83" s="19"/>
    </row>
    <row r="84" spans="1:20" x14ac:dyDescent="0.3">
      <c r="A84" s="17">
        <v>83</v>
      </c>
      <c r="B84" s="17">
        <v>7</v>
      </c>
      <c r="C84" s="18" t="str">
        <f>VLOOKUP(Tableau1[[#This Row],[type_generateur_id]],type_generateur[],2,FALSE)</f>
        <v>Chaudière bois plaquette</v>
      </c>
      <c r="D84" s="17">
        <v>2013</v>
      </c>
      <c r="E84" s="20">
        <v>2017</v>
      </c>
      <c r="F84" s="5"/>
      <c r="G84" s="5">
        <v>70</v>
      </c>
      <c r="H84" s="21"/>
      <c r="I84" s="5" t="s">
        <v>301</v>
      </c>
      <c r="J84" s="5" t="s">
        <v>341</v>
      </c>
      <c r="K84" s="21"/>
      <c r="L84" s="19">
        <v>40</v>
      </c>
      <c r="M84" s="23">
        <v>26</v>
      </c>
      <c r="N84" s="25" t="s">
        <v>41</v>
      </c>
      <c r="O84" s="19" t="s">
        <v>392</v>
      </c>
      <c r="P84" s="19" t="s">
        <v>391</v>
      </c>
      <c r="Q84" s="19" t="s">
        <v>379</v>
      </c>
      <c r="R84" s="19" t="s">
        <v>313</v>
      </c>
      <c r="S84" s="19" t="s">
        <v>388</v>
      </c>
      <c r="T84" s="19"/>
    </row>
    <row r="85" spans="1:20" x14ac:dyDescent="0.3">
      <c r="A85" s="17">
        <v>84</v>
      </c>
      <c r="B85" s="17">
        <v>37</v>
      </c>
      <c r="C85" s="18" t="str">
        <f>VLOOKUP(Tableau1[[#This Row],[type_generateur_id]],type_generateur[],2,FALSE)</f>
        <v>Chaudière charbon</v>
      </c>
      <c r="D85" s="17">
        <v>2013</v>
      </c>
      <c r="E85" s="20">
        <v>2017</v>
      </c>
      <c r="F85" s="5"/>
      <c r="G85" s="5">
        <v>70</v>
      </c>
      <c r="H85" s="21"/>
      <c r="I85" s="5" t="s">
        <v>301</v>
      </c>
      <c r="J85" s="5" t="s">
        <v>341</v>
      </c>
      <c r="K85" s="21"/>
      <c r="L85" s="19">
        <v>40</v>
      </c>
      <c r="M85" s="23">
        <v>89</v>
      </c>
      <c r="N85" s="25" t="s">
        <v>120</v>
      </c>
      <c r="O85" s="19" t="s">
        <v>392</v>
      </c>
      <c r="P85" s="19" t="s">
        <v>391</v>
      </c>
      <c r="Q85" s="19" t="s">
        <v>379</v>
      </c>
      <c r="R85" s="19" t="s">
        <v>313</v>
      </c>
      <c r="S85" s="19" t="s">
        <v>388</v>
      </c>
      <c r="T85" s="19"/>
    </row>
    <row r="86" spans="1:20" ht="43.2" x14ac:dyDescent="0.3">
      <c r="A86" s="17">
        <v>85</v>
      </c>
      <c r="B86" s="17">
        <v>52</v>
      </c>
      <c r="C86" s="18" t="str">
        <f>VLOOKUP(Tableau1[[#This Row],[type_generateur_id]],type_generateur[],2,FALSE)</f>
        <v>Pompe à chaleur hybride : partie chaudière Chaudière bois bûche</v>
      </c>
      <c r="D86" s="17">
        <v>2013</v>
      </c>
      <c r="E86" s="20">
        <v>2017</v>
      </c>
      <c r="F86" s="5"/>
      <c r="G86" s="5">
        <v>70</v>
      </c>
      <c r="H86" s="21"/>
      <c r="I86" s="5" t="s">
        <v>301</v>
      </c>
      <c r="J86" s="5" t="s">
        <v>341</v>
      </c>
      <c r="K86" s="21"/>
      <c r="L86" s="19">
        <v>40</v>
      </c>
      <c r="M86" s="23">
        <v>126</v>
      </c>
      <c r="N86" s="25" t="s">
        <v>162</v>
      </c>
      <c r="O86" s="19" t="s">
        <v>392</v>
      </c>
      <c r="P86" s="19" t="s">
        <v>391</v>
      </c>
      <c r="Q86" s="19" t="s">
        <v>379</v>
      </c>
      <c r="R86" s="19" t="s">
        <v>313</v>
      </c>
      <c r="S86" s="19" t="s">
        <v>388</v>
      </c>
      <c r="T86" s="19"/>
    </row>
    <row r="87" spans="1:20" ht="43.2" x14ac:dyDescent="0.3">
      <c r="A87" s="17">
        <v>86</v>
      </c>
      <c r="B87" s="17">
        <v>53</v>
      </c>
      <c r="C87" s="18" t="str">
        <f>VLOOKUP(Tableau1[[#This Row],[type_generateur_id]],type_generateur[],2,FALSE)</f>
        <v>Pompe à chaleur hybride : partie chaudière Chaudière bois plaquette</v>
      </c>
      <c r="D87" s="17">
        <v>2013</v>
      </c>
      <c r="E87" s="20">
        <v>2017</v>
      </c>
      <c r="F87" s="5"/>
      <c r="G87" s="5">
        <v>70</v>
      </c>
      <c r="H87" s="21"/>
      <c r="I87" s="5" t="s">
        <v>301</v>
      </c>
      <c r="J87" s="5" t="s">
        <v>341</v>
      </c>
      <c r="K87" s="21"/>
      <c r="L87" s="19">
        <v>40</v>
      </c>
      <c r="M87" s="23">
        <v>129</v>
      </c>
      <c r="N87" s="25" t="s">
        <v>165</v>
      </c>
      <c r="O87" s="19" t="s">
        <v>392</v>
      </c>
      <c r="P87" s="19" t="s">
        <v>391</v>
      </c>
      <c r="Q87" s="19" t="s">
        <v>379</v>
      </c>
      <c r="R87" s="19" t="s">
        <v>313</v>
      </c>
      <c r="S87" s="19" t="s">
        <v>388</v>
      </c>
      <c r="T87" s="19"/>
    </row>
    <row r="88" spans="1:20" x14ac:dyDescent="0.3">
      <c r="A88" s="17">
        <v>87</v>
      </c>
      <c r="B88" s="17">
        <v>6</v>
      </c>
      <c r="C88" s="18" t="str">
        <f>VLOOKUP(Tableau1[[#This Row],[type_generateur_id]],type_generateur[],2,FALSE)</f>
        <v>Chaudière bois bûche</v>
      </c>
      <c r="D88" s="17">
        <v>2013</v>
      </c>
      <c r="E88" s="17">
        <v>2017</v>
      </c>
      <c r="F88" s="5"/>
      <c r="G88" s="5">
        <v>400</v>
      </c>
      <c r="H88" s="5">
        <v>70</v>
      </c>
      <c r="I88" s="5">
        <v>78</v>
      </c>
      <c r="J88" s="5">
        <v>1.1000000000000001</v>
      </c>
      <c r="K88" s="21"/>
      <c r="L88" s="19">
        <v>41</v>
      </c>
      <c r="M88" s="19">
        <v>19</v>
      </c>
      <c r="N88" s="24" t="s">
        <v>33</v>
      </c>
      <c r="O88" s="19"/>
      <c r="P88" s="19" t="s">
        <v>391</v>
      </c>
      <c r="Q88" s="19" t="s">
        <v>381</v>
      </c>
      <c r="R88" s="19">
        <v>79</v>
      </c>
      <c r="S88" s="19">
        <v>1.1000000000000001</v>
      </c>
      <c r="T88" s="19">
        <v>70</v>
      </c>
    </row>
    <row r="89" spans="1:20" x14ac:dyDescent="0.3">
      <c r="A89" s="17">
        <v>88</v>
      </c>
      <c r="B89" s="17">
        <v>7</v>
      </c>
      <c r="C89" s="18" t="str">
        <f>VLOOKUP(Tableau1[[#This Row],[type_generateur_id]],type_generateur[],2,FALSE)</f>
        <v>Chaudière bois plaquette</v>
      </c>
      <c r="D89" s="17">
        <v>2013</v>
      </c>
      <c r="E89" s="20">
        <v>2017</v>
      </c>
      <c r="F89" s="5"/>
      <c r="G89" s="5">
        <v>400</v>
      </c>
      <c r="H89" s="21">
        <v>70</v>
      </c>
      <c r="I89" s="5">
        <v>78</v>
      </c>
      <c r="J89" s="5">
        <v>1.1000000000000001</v>
      </c>
      <c r="K89" s="21"/>
      <c r="L89" s="19">
        <v>41</v>
      </c>
      <c r="M89" s="23">
        <v>26</v>
      </c>
      <c r="N89" s="25" t="s">
        <v>41</v>
      </c>
      <c r="O89" s="19"/>
      <c r="P89" s="19" t="s">
        <v>391</v>
      </c>
      <c r="Q89" s="19" t="s">
        <v>381</v>
      </c>
      <c r="R89" s="19">
        <v>79</v>
      </c>
      <c r="S89" s="19">
        <v>1.1000000000000001</v>
      </c>
      <c r="T89" s="19">
        <v>70</v>
      </c>
    </row>
    <row r="90" spans="1:20" x14ac:dyDescent="0.3">
      <c r="A90" s="17">
        <v>89</v>
      </c>
      <c r="B90" s="17">
        <v>37</v>
      </c>
      <c r="C90" s="18" t="str">
        <f>VLOOKUP(Tableau1[[#This Row],[type_generateur_id]],type_generateur[],2,FALSE)</f>
        <v>Chaudière charbon</v>
      </c>
      <c r="D90" s="17">
        <v>2013</v>
      </c>
      <c r="E90" s="20">
        <v>2017</v>
      </c>
      <c r="F90" s="5"/>
      <c r="G90" s="5">
        <v>400</v>
      </c>
      <c r="H90" s="21">
        <v>70</v>
      </c>
      <c r="I90" s="5">
        <v>78</v>
      </c>
      <c r="J90" s="5">
        <v>1.1000000000000001</v>
      </c>
      <c r="K90" s="21"/>
      <c r="L90" s="19">
        <v>41</v>
      </c>
      <c r="M90" s="23">
        <v>89</v>
      </c>
      <c r="N90" s="25" t="s">
        <v>120</v>
      </c>
      <c r="O90" s="19"/>
      <c r="P90" s="19" t="s">
        <v>391</v>
      </c>
      <c r="Q90" s="19" t="s">
        <v>381</v>
      </c>
      <c r="R90" s="19">
        <v>79</v>
      </c>
      <c r="S90" s="19">
        <v>1.1000000000000001</v>
      </c>
      <c r="T90" s="19">
        <v>70</v>
      </c>
    </row>
    <row r="91" spans="1:20" ht="43.2" x14ac:dyDescent="0.3">
      <c r="A91" s="17">
        <v>90</v>
      </c>
      <c r="B91" s="17">
        <v>52</v>
      </c>
      <c r="C91" s="18" t="str">
        <f>VLOOKUP(Tableau1[[#This Row],[type_generateur_id]],type_generateur[],2,FALSE)</f>
        <v>Pompe à chaleur hybride : partie chaudière Chaudière bois bûche</v>
      </c>
      <c r="D91" s="17">
        <v>2013</v>
      </c>
      <c r="E91" s="20">
        <v>2017</v>
      </c>
      <c r="F91" s="5"/>
      <c r="G91" s="5">
        <v>400</v>
      </c>
      <c r="H91" s="21">
        <v>70</v>
      </c>
      <c r="I91" s="5">
        <v>78</v>
      </c>
      <c r="J91" s="5">
        <v>1.1000000000000001</v>
      </c>
      <c r="K91" s="21"/>
      <c r="L91" s="19">
        <v>41</v>
      </c>
      <c r="M91" s="23">
        <v>126</v>
      </c>
      <c r="N91" s="25" t="s">
        <v>162</v>
      </c>
      <c r="O91" s="19"/>
      <c r="P91" s="19" t="s">
        <v>391</v>
      </c>
      <c r="Q91" s="19" t="s">
        <v>381</v>
      </c>
      <c r="R91" s="19">
        <v>79</v>
      </c>
      <c r="S91" s="19">
        <v>1.1000000000000001</v>
      </c>
      <c r="T91" s="19">
        <v>70</v>
      </c>
    </row>
    <row r="92" spans="1:20" ht="43.2" x14ac:dyDescent="0.3">
      <c r="A92" s="17">
        <v>91</v>
      </c>
      <c r="B92" s="17">
        <v>53</v>
      </c>
      <c r="C92" s="18" t="str">
        <f>VLOOKUP(Tableau1[[#This Row],[type_generateur_id]],type_generateur[],2,FALSE)</f>
        <v>Pompe à chaleur hybride : partie chaudière Chaudière bois plaquette</v>
      </c>
      <c r="D92" s="17">
        <v>2013</v>
      </c>
      <c r="E92" s="20">
        <v>2017</v>
      </c>
      <c r="F92" s="5"/>
      <c r="G92" s="5">
        <v>400</v>
      </c>
      <c r="H92" s="21">
        <v>70</v>
      </c>
      <c r="I92" s="5">
        <v>78</v>
      </c>
      <c r="J92" s="5">
        <v>1.1000000000000001</v>
      </c>
      <c r="K92" s="21"/>
      <c r="L92" s="19">
        <v>41</v>
      </c>
      <c r="M92" s="23">
        <v>129</v>
      </c>
      <c r="N92" s="25" t="s">
        <v>165</v>
      </c>
      <c r="O92" s="19"/>
      <c r="P92" s="19" t="s">
        <v>391</v>
      </c>
      <c r="Q92" s="19" t="s">
        <v>381</v>
      </c>
      <c r="R92" s="19">
        <v>79</v>
      </c>
      <c r="S92" s="19">
        <v>1.1000000000000001</v>
      </c>
      <c r="T92" s="19">
        <v>70</v>
      </c>
    </row>
    <row r="93" spans="1:20" x14ac:dyDescent="0.3">
      <c r="A93" s="17">
        <v>92</v>
      </c>
      <c r="B93" s="17">
        <v>6</v>
      </c>
      <c r="C93" s="18" t="str">
        <f>VLOOKUP(Tableau1[[#This Row],[type_generateur_id]],type_generateur[],2,FALSE)</f>
        <v>Chaudière bois bûche</v>
      </c>
      <c r="D93" s="17">
        <v>2013</v>
      </c>
      <c r="E93" s="17">
        <v>2017</v>
      </c>
      <c r="F93" s="5">
        <v>400</v>
      </c>
      <c r="H93" s="5">
        <v>70</v>
      </c>
      <c r="I93" s="5">
        <v>78</v>
      </c>
      <c r="J93" s="5">
        <v>0.5</v>
      </c>
      <c r="K93" s="21"/>
      <c r="L93" s="19">
        <v>42</v>
      </c>
      <c r="M93" s="19">
        <v>19</v>
      </c>
      <c r="N93" s="24" t="s">
        <v>33</v>
      </c>
      <c r="O93" s="19"/>
      <c r="P93" s="19" t="s">
        <v>391</v>
      </c>
      <c r="Q93" s="19" t="s">
        <v>382</v>
      </c>
      <c r="R93" s="19">
        <v>79</v>
      </c>
      <c r="S93" s="19">
        <v>0.5</v>
      </c>
      <c r="T93" s="19">
        <v>70</v>
      </c>
    </row>
    <row r="94" spans="1:20" x14ac:dyDescent="0.3">
      <c r="A94" s="17">
        <v>93</v>
      </c>
      <c r="B94" s="17">
        <v>7</v>
      </c>
      <c r="C94" s="18" t="str">
        <f>VLOOKUP(Tableau1[[#This Row],[type_generateur_id]],type_generateur[],2,FALSE)</f>
        <v>Chaudière bois plaquette</v>
      </c>
      <c r="D94" s="17">
        <v>2013</v>
      </c>
      <c r="E94" s="20">
        <v>2017</v>
      </c>
      <c r="F94" s="5">
        <v>400</v>
      </c>
      <c r="H94" s="21">
        <v>70</v>
      </c>
      <c r="I94" s="5">
        <v>78</v>
      </c>
      <c r="J94" s="5">
        <v>0.5</v>
      </c>
      <c r="K94" s="21"/>
      <c r="L94" s="19">
        <v>42</v>
      </c>
      <c r="M94" s="23">
        <v>26</v>
      </c>
      <c r="N94" s="25" t="s">
        <v>41</v>
      </c>
      <c r="O94" s="19"/>
      <c r="P94" s="19" t="s">
        <v>391</v>
      </c>
      <c r="Q94" s="19" t="s">
        <v>382</v>
      </c>
      <c r="R94" s="19">
        <v>79</v>
      </c>
      <c r="S94" s="19">
        <v>0.5</v>
      </c>
      <c r="T94" s="19">
        <v>70</v>
      </c>
    </row>
    <row r="95" spans="1:20" x14ac:dyDescent="0.3">
      <c r="A95" s="17">
        <v>94</v>
      </c>
      <c r="B95" s="17">
        <v>37</v>
      </c>
      <c r="C95" s="18" t="str">
        <f>VLOOKUP(Tableau1[[#This Row],[type_generateur_id]],type_generateur[],2,FALSE)</f>
        <v>Chaudière charbon</v>
      </c>
      <c r="D95" s="17">
        <v>2013</v>
      </c>
      <c r="E95" s="20">
        <v>2017</v>
      </c>
      <c r="F95" s="5">
        <v>400</v>
      </c>
      <c r="H95" s="21">
        <v>70</v>
      </c>
      <c r="I95" s="5">
        <v>78</v>
      </c>
      <c r="J95" s="5">
        <v>0.5</v>
      </c>
      <c r="K95" s="21"/>
      <c r="L95" s="19">
        <v>42</v>
      </c>
      <c r="M95" s="23">
        <v>89</v>
      </c>
      <c r="N95" s="25" t="s">
        <v>120</v>
      </c>
      <c r="O95" s="19"/>
      <c r="P95" s="19" t="s">
        <v>391</v>
      </c>
      <c r="Q95" s="19" t="s">
        <v>382</v>
      </c>
      <c r="R95" s="19">
        <v>79</v>
      </c>
      <c r="S95" s="19">
        <v>0.5</v>
      </c>
      <c r="T95" s="19">
        <v>70</v>
      </c>
    </row>
    <row r="96" spans="1:20" ht="43.2" x14ac:dyDescent="0.3">
      <c r="A96" s="17">
        <v>95</v>
      </c>
      <c r="B96" s="17">
        <v>52</v>
      </c>
      <c r="C96" s="18" t="str">
        <f>VLOOKUP(Tableau1[[#This Row],[type_generateur_id]],type_generateur[],2,FALSE)</f>
        <v>Pompe à chaleur hybride : partie chaudière Chaudière bois bûche</v>
      </c>
      <c r="D96" s="17">
        <v>2013</v>
      </c>
      <c r="E96" s="20">
        <v>2017</v>
      </c>
      <c r="F96" s="5">
        <v>400</v>
      </c>
      <c r="H96" s="21">
        <v>70</v>
      </c>
      <c r="I96" s="5">
        <v>78</v>
      </c>
      <c r="J96" s="5">
        <v>0.5</v>
      </c>
      <c r="K96" s="21"/>
      <c r="L96" s="19">
        <v>42</v>
      </c>
      <c r="M96" s="23">
        <v>126</v>
      </c>
      <c r="N96" s="25" t="s">
        <v>162</v>
      </c>
      <c r="O96" s="19"/>
      <c r="P96" s="19" t="s">
        <v>391</v>
      </c>
      <c r="Q96" s="19" t="s">
        <v>382</v>
      </c>
      <c r="R96" s="19">
        <v>79</v>
      </c>
      <c r="S96" s="19">
        <v>0.5</v>
      </c>
      <c r="T96" s="19">
        <v>70</v>
      </c>
    </row>
    <row r="97" spans="1:20" ht="43.2" x14ac:dyDescent="0.3">
      <c r="A97" s="17">
        <v>96</v>
      </c>
      <c r="B97" s="17">
        <v>53</v>
      </c>
      <c r="C97" s="18" t="str">
        <f>VLOOKUP(Tableau1[[#This Row],[type_generateur_id]],type_generateur[],2,FALSE)</f>
        <v>Pompe à chaleur hybride : partie chaudière Chaudière bois plaquette</v>
      </c>
      <c r="D97" s="17">
        <v>2013</v>
      </c>
      <c r="E97" s="20">
        <v>2017</v>
      </c>
      <c r="F97" s="5">
        <v>400</v>
      </c>
      <c r="H97" s="21">
        <v>70</v>
      </c>
      <c r="I97" s="5">
        <v>78</v>
      </c>
      <c r="J97" s="5">
        <v>0.5</v>
      </c>
      <c r="K97" s="21"/>
      <c r="L97" s="19">
        <v>42</v>
      </c>
      <c r="M97" s="23">
        <v>129</v>
      </c>
      <c r="N97" s="25" t="s">
        <v>165</v>
      </c>
      <c r="O97" s="19"/>
      <c r="P97" s="19" t="s">
        <v>391</v>
      </c>
      <c r="Q97" s="19" t="s">
        <v>382</v>
      </c>
      <c r="R97" s="19">
        <v>79</v>
      </c>
      <c r="S97" s="19">
        <v>0.5</v>
      </c>
      <c r="T97" s="19">
        <v>70</v>
      </c>
    </row>
    <row r="98" spans="1:20" x14ac:dyDescent="0.3">
      <c r="A98" s="17">
        <v>97</v>
      </c>
      <c r="B98" s="17">
        <v>6</v>
      </c>
      <c r="C98" s="18" t="str">
        <f>VLOOKUP(Tableau1[[#This Row],[type_generateur_id]],type_generateur[],2,FALSE)</f>
        <v>Chaudière bois bûche</v>
      </c>
      <c r="D98" s="17">
        <v>2018</v>
      </c>
      <c r="E98" s="17">
        <v>2019</v>
      </c>
      <c r="F98" s="5"/>
      <c r="G98" s="5">
        <v>70</v>
      </c>
      <c r="I98" s="5" t="s">
        <v>302</v>
      </c>
      <c r="J98" s="5" t="s">
        <v>341</v>
      </c>
      <c r="K98" s="21"/>
      <c r="L98" s="19">
        <v>43</v>
      </c>
      <c r="M98" s="19">
        <v>20</v>
      </c>
      <c r="N98" s="24" t="s">
        <v>34</v>
      </c>
      <c r="O98" s="19" t="s">
        <v>394</v>
      </c>
      <c r="P98" s="19" t="s">
        <v>393</v>
      </c>
      <c r="Q98" s="19" t="s">
        <v>379</v>
      </c>
      <c r="R98" s="19" t="s">
        <v>314</v>
      </c>
      <c r="S98" s="19" t="s">
        <v>388</v>
      </c>
      <c r="T98" s="19"/>
    </row>
    <row r="99" spans="1:20" x14ac:dyDescent="0.3">
      <c r="A99" s="17">
        <v>98</v>
      </c>
      <c r="B99" s="17">
        <v>7</v>
      </c>
      <c r="C99" s="18" t="str">
        <f>VLOOKUP(Tableau1[[#This Row],[type_generateur_id]],type_generateur[],2,FALSE)</f>
        <v>Chaudière bois plaquette</v>
      </c>
      <c r="D99" s="17">
        <v>2018</v>
      </c>
      <c r="E99" s="20">
        <v>2019</v>
      </c>
      <c r="F99" s="5"/>
      <c r="G99" s="5">
        <v>70</v>
      </c>
      <c r="H99" s="21"/>
      <c r="I99" s="5" t="s">
        <v>302</v>
      </c>
      <c r="J99" s="5" t="s">
        <v>341</v>
      </c>
      <c r="K99" s="21"/>
      <c r="L99" s="19">
        <v>43</v>
      </c>
      <c r="M99" s="23">
        <v>27</v>
      </c>
      <c r="N99" s="25" t="s">
        <v>42</v>
      </c>
      <c r="O99" s="19" t="s">
        <v>394</v>
      </c>
      <c r="P99" s="19" t="s">
        <v>393</v>
      </c>
      <c r="Q99" s="19" t="s">
        <v>379</v>
      </c>
      <c r="R99" s="19" t="s">
        <v>314</v>
      </c>
      <c r="S99" s="19" t="s">
        <v>388</v>
      </c>
      <c r="T99" s="19"/>
    </row>
    <row r="100" spans="1:20" x14ac:dyDescent="0.3">
      <c r="A100" s="17">
        <v>99</v>
      </c>
      <c r="B100" s="17">
        <v>37</v>
      </c>
      <c r="C100" s="18" t="str">
        <f>VLOOKUP(Tableau1[[#This Row],[type_generateur_id]],type_generateur[],2,FALSE)</f>
        <v>Chaudière charbon</v>
      </c>
      <c r="D100" s="17">
        <v>2018</v>
      </c>
      <c r="E100" s="20">
        <v>2019</v>
      </c>
      <c r="F100" s="5"/>
      <c r="G100" s="5">
        <v>70</v>
      </c>
      <c r="H100" s="21"/>
      <c r="I100" s="5" t="s">
        <v>302</v>
      </c>
      <c r="J100" s="5" t="s">
        <v>341</v>
      </c>
      <c r="K100" s="21"/>
      <c r="L100" s="19">
        <v>43</v>
      </c>
      <c r="M100" s="23">
        <v>90</v>
      </c>
      <c r="N100" s="25" t="s">
        <v>121</v>
      </c>
      <c r="O100" s="19" t="s">
        <v>394</v>
      </c>
      <c r="P100" s="19" t="s">
        <v>393</v>
      </c>
      <c r="Q100" s="19" t="s">
        <v>379</v>
      </c>
      <c r="R100" s="19" t="s">
        <v>314</v>
      </c>
      <c r="S100" s="19" t="s">
        <v>388</v>
      </c>
      <c r="T100" s="19"/>
    </row>
    <row r="101" spans="1:20" ht="43.2" x14ac:dyDescent="0.3">
      <c r="A101" s="17">
        <v>100</v>
      </c>
      <c r="B101" s="17">
        <v>52</v>
      </c>
      <c r="C101" s="18" t="str">
        <f>VLOOKUP(Tableau1[[#This Row],[type_generateur_id]],type_generateur[],2,FALSE)</f>
        <v>Pompe à chaleur hybride : partie chaudière Chaudière bois bûche</v>
      </c>
      <c r="D101" s="17">
        <v>2018</v>
      </c>
      <c r="E101" s="20">
        <v>2019</v>
      </c>
      <c r="F101" s="5"/>
      <c r="G101" s="5">
        <v>70</v>
      </c>
      <c r="H101" s="21"/>
      <c r="I101" s="5" t="s">
        <v>302</v>
      </c>
      <c r="J101" s="5" t="s">
        <v>341</v>
      </c>
      <c r="K101" s="21"/>
      <c r="L101" s="19">
        <v>43</v>
      </c>
      <c r="M101" s="23">
        <v>127</v>
      </c>
      <c r="N101" s="25" t="s">
        <v>163</v>
      </c>
      <c r="O101" s="19" t="s">
        <v>394</v>
      </c>
      <c r="P101" s="19" t="s">
        <v>393</v>
      </c>
      <c r="Q101" s="19" t="s">
        <v>379</v>
      </c>
      <c r="R101" s="19" t="s">
        <v>314</v>
      </c>
      <c r="S101" s="19" t="s">
        <v>388</v>
      </c>
      <c r="T101" s="19"/>
    </row>
    <row r="102" spans="1:20" ht="43.2" x14ac:dyDescent="0.3">
      <c r="A102" s="17">
        <v>101</v>
      </c>
      <c r="B102" s="17">
        <v>53</v>
      </c>
      <c r="C102" s="18" t="str">
        <f>VLOOKUP(Tableau1[[#This Row],[type_generateur_id]],type_generateur[],2,FALSE)</f>
        <v>Pompe à chaleur hybride : partie chaudière Chaudière bois plaquette</v>
      </c>
      <c r="D102" s="17">
        <v>2018</v>
      </c>
      <c r="E102" s="20">
        <v>2019</v>
      </c>
      <c r="F102" s="5"/>
      <c r="G102" s="5">
        <v>70</v>
      </c>
      <c r="H102" s="21"/>
      <c r="I102" s="5" t="s">
        <v>302</v>
      </c>
      <c r="J102" s="5" t="s">
        <v>341</v>
      </c>
      <c r="K102" s="21"/>
      <c r="L102" s="19">
        <v>43</v>
      </c>
      <c r="M102" s="23">
        <v>130</v>
      </c>
      <c r="N102" s="25" t="s">
        <v>166</v>
      </c>
      <c r="O102" s="19" t="s">
        <v>394</v>
      </c>
      <c r="P102" s="19" t="s">
        <v>393</v>
      </c>
      <c r="Q102" s="19" t="s">
        <v>379</v>
      </c>
      <c r="R102" s="19" t="s">
        <v>314</v>
      </c>
      <c r="S102" s="19" t="s">
        <v>388</v>
      </c>
      <c r="T102" s="19"/>
    </row>
    <row r="103" spans="1:20" x14ac:dyDescent="0.3">
      <c r="A103" s="17">
        <v>102</v>
      </c>
      <c r="B103" s="17">
        <v>6</v>
      </c>
      <c r="C103" s="18" t="str">
        <f>VLOOKUP(Tableau1[[#This Row],[type_generateur_id]],type_generateur[],2,FALSE)</f>
        <v>Chaudière bois bûche</v>
      </c>
      <c r="D103" s="17">
        <v>2018</v>
      </c>
      <c r="E103" s="17">
        <v>2019</v>
      </c>
      <c r="F103" s="5">
        <v>70</v>
      </c>
      <c r="G103" s="5">
        <v>400</v>
      </c>
      <c r="H103" s="5">
        <v>70</v>
      </c>
      <c r="I103" s="5">
        <v>84</v>
      </c>
      <c r="J103" s="5">
        <v>1.1000000000000001</v>
      </c>
      <c r="K103" s="21"/>
      <c r="L103" s="19">
        <v>44</v>
      </c>
      <c r="M103" s="19">
        <v>20</v>
      </c>
      <c r="N103" s="24" t="s">
        <v>34</v>
      </c>
      <c r="O103" s="19"/>
      <c r="P103" s="19" t="s">
        <v>393</v>
      </c>
      <c r="Q103" s="19" t="s">
        <v>381</v>
      </c>
      <c r="R103" s="19">
        <v>83</v>
      </c>
      <c r="S103" s="19">
        <v>1.1000000000000001</v>
      </c>
      <c r="T103" s="19">
        <v>70</v>
      </c>
    </row>
    <row r="104" spans="1:20" x14ac:dyDescent="0.3">
      <c r="A104" s="17">
        <v>103</v>
      </c>
      <c r="B104" s="17">
        <v>7</v>
      </c>
      <c r="C104" s="18" t="str">
        <f>VLOOKUP(Tableau1[[#This Row],[type_generateur_id]],type_generateur[],2,FALSE)</f>
        <v>Chaudière bois plaquette</v>
      </c>
      <c r="D104" s="17">
        <v>2018</v>
      </c>
      <c r="E104" s="20">
        <v>2019</v>
      </c>
      <c r="F104" s="5">
        <v>70</v>
      </c>
      <c r="G104" s="5">
        <v>400</v>
      </c>
      <c r="H104" s="21">
        <v>70</v>
      </c>
      <c r="I104" s="5">
        <v>84</v>
      </c>
      <c r="J104" s="5">
        <v>1.1000000000000001</v>
      </c>
      <c r="K104" s="21"/>
      <c r="L104" s="19">
        <v>44</v>
      </c>
      <c r="M104" s="23">
        <v>27</v>
      </c>
      <c r="N104" s="25" t="s">
        <v>42</v>
      </c>
      <c r="O104" s="19"/>
      <c r="P104" s="19" t="s">
        <v>393</v>
      </c>
      <c r="Q104" s="19" t="s">
        <v>381</v>
      </c>
      <c r="R104" s="19">
        <v>83</v>
      </c>
      <c r="S104" s="19">
        <v>1.1000000000000001</v>
      </c>
      <c r="T104" s="19">
        <v>70</v>
      </c>
    </row>
    <row r="105" spans="1:20" x14ac:dyDescent="0.3">
      <c r="A105" s="17">
        <v>104</v>
      </c>
      <c r="B105" s="17">
        <v>37</v>
      </c>
      <c r="C105" s="18" t="str">
        <f>VLOOKUP(Tableau1[[#This Row],[type_generateur_id]],type_generateur[],2,FALSE)</f>
        <v>Chaudière charbon</v>
      </c>
      <c r="D105" s="17">
        <v>2018</v>
      </c>
      <c r="E105" s="20">
        <v>2019</v>
      </c>
      <c r="F105" s="5">
        <v>70</v>
      </c>
      <c r="G105" s="5">
        <v>400</v>
      </c>
      <c r="H105" s="21">
        <v>70</v>
      </c>
      <c r="I105" s="5">
        <v>84</v>
      </c>
      <c r="J105" s="5">
        <v>1.1000000000000001</v>
      </c>
      <c r="K105" s="21"/>
      <c r="L105" s="19">
        <v>44</v>
      </c>
      <c r="M105" s="23">
        <v>90</v>
      </c>
      <c r="N105" s="25" t="s">
        <v>121</v>
      </c>
      <c r="O105" s="19"/>
      <c r="P105" s="19" t="s">
        <v>393</v>
      </c>
      <c r="Q105" s="19" t="s">
        <v>381</v>
      </c>
      <c r="R105" s="19">
        <v>83</v>
      </c>
      <c r="S105" s="19">
        <v>1.1000000000000001</v>
      </c>
      <c r="T105" s="19">
        <v>70</v>
      </c>
    </row>
    <row r="106" spans="1:20" ht="43.2" x14ac:dyDescent="0.3">
      <c r="A106" s="17">
        <v>105</v>
      </c>
      <c r="B106" s="17">
        <v>52</v>
      </c>
      <c r="C106" s="18" t="str">
        <f>VLOOKUP(Tableau1[[#This Row],[type_generateur_id]],type_generateur[],2,FALSE)</f>
        <v>Pompe à chaleur hybride : partie chaudière Chaudière bois bûche</v>
      </c>
      <c r="D106" s="17">
        <v>2018</v>
      </c>
      <c r="E106" s="20">
        <v>2019</v>
      </c>
      <c r="F106" s="5">
        <v>70</v>
      </c>
      <c r="G106" s="5">
        <v>400</v>
      </c>
      <c r="H106" s="21">
        <v>70</v>
      </c>
      <c r="I106" s="5">
        <v>84</v>
      </c>
      <c r="J106" s="5">
        <v>1.1000000000000001</v>
      </c>
      <c r="K106" s="21"/>
      <c r="L106" s="19">
        <v>44</v>
      </c>
      <c r="M106" s="23">
        <v>127</v>
      </c>
      <c r="N106" s="25" t="s">
        <v>163</v>
      </c>
      <c r="O106" s="19"/>
      <c r="P106" s="19" t="s">
        <v>393</v>
      </c>
      <c r="Q106" s="19" t="s">
        <v>381</v>
      </c>
      <c r="R106" s="19">
        <v>83</v>
      </c>
      <c r="S106" s="19">
        <v>1.1000000000000001</v>
      </c>
      <c r="T106" s="19">
        <v>70</v>
      </c>
    </row>
    <row r="107" spans="1:20" ht="43.2" x14ac:dyDescent="0.3">
      <c r="A107" s="17">
        <v>106</v>
      </c>
      <c r="B107" s="17">
        <v>53</v>
      </c>
      <c r="C107" s="18" t="str">
        <f>VLOOKUP(Tableau1[[#This Row],[type_generateur_id]],type_generateur[],2,FALSE)</f>
        <v>Pompe à chaleur hybride : partie chaudière Chaudière bois plaquette</v>
      </c>
      <c r="D107" s="17">
        <v>2018</v>
      </c>
      <c r="E107" s="20">
        <v>2019</v>
      </c>
      <c r="F107" s="5">
        <v>70</v>
      </c>
      <c r="G107" s="5">
        <v>400</v>
      </c>
      <c r="H107" s="21">
        <v>70</v>
      </c>
      <c r="I107" s="5">
        <v>84</v>
      </c>
      <c r="J107" s="5">
        <v>1.1000000000000001</v>
      </c>
      <c r="K107" s="21"/>
      <c r="L107" s="19">
        <v>44</v>
      </c>
      <c r="M107" s="23">
        <v>130</v>
      </c>
      <c r="N107" s="25" t="s">
        <v>166</v>
      </c>
      <c r="O107" s="19"/>
      <c r="P107" s="19" t="s">
        <v>393</v>
      </c>
      <c r="Q107" s="19" t="s">
        <v>381</v>
      </c>
      <c r="R107" s="19">
        <v>83</v>
      </c>
      <c r="S107" s="19">
        <v>1.1000000000000001</v>
      </c>
      <c r="T107" s="19">
        <v>70</v>
      </c>
    </row>
    <row r="108" spans="1:20" x14ac:dyDescent="0.3">
      <c r="A108" s="17">
        <v>107</v>
      </c>
      <c r="B108" s="17">
        <v>6</v>
      </c>
      <c r="C108" s="18" t="str">
        <f>VLOOKUP(Tableau1[[#This Row],[type_generateur_id]],type_generateur[],2,FALSE)</f>
        <v>Chaudière bois bûche</v>
      </c>
      <c r="D108" s="17">
        <v>2018</v>
      </c>
      <c r="E108" s="17">
        <v>2019</v>
      </c>
      <c r="F108" s="5">
        <v>400</v>
      </c>
      <c r="H108" s="5">
        <v>70</v>
      </c>
      <c r="I108" s="5">
        <v>84</v>
      </c>
      <c r="J108" s="5">
        <v>0.5</v>
      </c>
      <c r="K108" s="21"/>
      <c r="L108" s="19">
        <v>45</v>
      </c>
      <c r="M108" s="19">
        <v>20</v>
      </c>
      <c r="N108" s="24" t="s">
        <v>34</v>
      </c>
      <c r="O108" s="19"/>
      <c r="P108" s="19" t="s">
        <v>393</v>
      </c>
      <c r="Q108" s="19" t="s">
        <v>382</v>
      </c>
      <c r="R108" s="19">
        <v>83</v>
      </c>
      <c r="S108" s="19">
        <v>0.5</v>
      </c>
      <c r="T108" s="19">
        <v>70</v>
      </c>
    </row>
    <row r="109" spans="1:20" x14ac:dyDescent="0.3">
      <c r="A109" s="17">
        <v>108</v>
      </c>
      <c r="B109" s="17">
        <v>7</v>
      </c>
      <c r="C109" s="18" t="str">
        <f>VLOOKUP(Tableau1[[#This Row],[type_generateur_id]],type_generateur[],2,FALSE)</f>
        <v>Chaudière bois plaquette</v>
      </c>
      <c r="D109" s="17">
        <v>2018</v>
      </c>
      <c r="E109" s="20">
        <v>2019</v>
      </c>
      <c r="F109" s="5">
        <v>400</v>
      </c>
      <c r="H109" s="21">
        <v>70</v>
      </c>
      <c r="I109" s="5">
        <v>84</v>
      </c>
      <c r="J109" s="5">
        <v>0.5</v>
      </c>
      <c r="K109" s="21"/>
      <c r="L109" s="19">
        <v>45</v>
      </c>
      <c r="M109" s="23">
        <v>27</v>
      </c>
      <c r="N109" s="25" t="s">
        <v>42</v>
      </c>
      <c r="O109" s="19"/>
      <c r="P109" s="19" t="s">
        <v>393</v>
      </c>
      <c r="Q109" s="19" t="s">
        <v>382</v>
      </c>
      <c r="R109" s="19">
        <v>83</v>
      </c>
      <c r="S109" s="19">
        <v>0.5</v>
      </c>
      <c r="T109" s="19">
        <v>70</v>
      </c>
    </row>
    <row r="110" spans="1:20" x14ac:dyDescent="0.3">
      <c r="A110" s="17">
        <v>109</v>
      </c>
      <c r="B110" s="17">
        <v>37</v>
      </c>
      <c r="C110" s="18" t="str">
        <f>VLOOKUP(Tableau1[[#This Row],[type_generateur_id]],type_generateur[],2,FALSE)</f>
        <v>Chaudière charbon</v>
      </c>
      <c r="D110" s="17">
        <v>2018</v>
      </c>
      <c r="E110" s="20">
        <v>2019</v>
      </c>
      <c r="F110" s="5">
        <v>400</v>
      </c>
      <c r="H110" s="21">
        <v>70</v>
      </c>
      <c r="I110" s="5">
        <v>84</v>
      </c>
      <c r="J110" s="5">
        <v>0.5</v>
      </c>
      <c r="K110" s="21"/>
      <c r="L110" s="19">
        <v>45</v>
      </c>
      <c r="M110" s="23">
        <v>90</v>
      </c>
      <c r="N110" s="25" t="s">
        <v>121</v>
      </c>
      <c r="O110" s="19"/>
      <c r="P110" s="19" t="s">
        <v>393</v>
      </c>
      <c r="Q110" s="19" t="s">
        <v>382</v>
      </c>
      <c r="R110" s="19">
        <v>83</v>
      </c>
      <c r="S110" s="19">
        <v>0.5</v>
      </c>
      <c r="T110" s="19">
        <v>70</v>
      </c>
    </row>
    <row r="111" spans="1:20" ht="43.2" x14ac:dyDescent="0.3">
      <c r="A111" s="17">
        <v>110</v>
      </c>
      <c r="B111" s="17">
        <v>52</v>
      </c>
      <c r="C111" s="18" t="str">
        <f>VLOOKUP(Tableau1[[#This Row],[type_generateur_id]],type_generateur[],2,FALSE)</f>
        <v>Pompe à chaleur hybride : partie chaudière Chaudière bois bûche</v>
      </c>
      <c r="D111" s="17">
        <v>2018</v>
      </c>
      <c r="E111" s="20">
        <v>2019</v>
      </c>
      <c r="F111" s="5">
        <v>400</v>
      </c>
      <c r="H111" s="21">
        <v>70</v>
      </c>
      <c r="I111" s="5">
        <v>84</v>
      </c>
      <c r="J111" s="5">
        <v>0.5</v>
      </c>
      <c r="K111" s="21"/>
      <c r="L111" s="19">
        <v>45</v>
      </c>
      <c r="M111" s="23">
        <v>127</v>
      </c>
      <c r="N111" s="25" t="s">
        <v>163</v>
      </c>
      <c r="O111" s="19"/>
      <c r="P111" s="19" t="s">
        <v>393</v>
      </c>
      <c r="Q111" s="19" t="s">
        <v>382</v>
      </c>
      <c r="R111" s="19">
        <v>83</v>
      </c>
      <c r="S111" s="19">
        <v>0.5</v>
      </c>
      <c r="T111" s="19">
        <v>70</v>
      </c>
    </row>
    <row r="112" spans="1:20" ht="43.2" x14ac:dyDescent="0.3">
      <c r="A112" s="17">
        <v>111</v>
      </c>
      <c r="B112" s="17">
        <v>53</v>
      </c>
      <c r="C112" s="18" t="str">
        <f>VLOOKUP(Tableau1[[#This Row],[type_generateur_id]],type_generateur[],2,FALSE)</f>
        <v>Pompe à chaleur hybride : partie chaudière Chaudière bois plaquette</v>
      </c>
      <c r="D112" s="17">
        <v>2018</v>
      </c>
      <c r="E112" s="20">
        <v>2019</v>
      </c>
      <c r="F112" s="5">
        <v>400</v>
      </c>
      <c r="H112" s="21">
        <v>70</v>
      </c>
      <c r="I112" s="5">
        <v>84</v>
      </c>
      <c r="J112" s="5">
        <v>0.5</v>
      </c>
      <c r="K112" s="21"/>
      <c r="L112" s="19">
        <v>45</v>
      </c>
      <c r="M112" s="23">
        <v>130</v>
      </c>
      <c r="N112" s="25" t="s">
        <v>166</v>
      </c>
      <c r="O112" s="19"/>
      <c r="P112" s="19" t="s">
        <v>393</v>
      </c>
      <c r="Q112" s="19" t="s">
        <v>382</v>
      </c>
      <c r="R112" s="19">
        <v>83</v>
      </c>
      <c r="S112" s="19">
        <v>0.5</v>
      </c>
      <c r="T112" s="19">
        <v>70</v>
      </c>
    </row>
    <row r="113" spans="1:20" x14ac:dyDescent="0.3">
      <c r="A113" s="17">
        <v>112</v>
      </c>
      <c r="B113" s="17">
        <v>6</v>
      </c>
      <c r="C113" s="18" t="str">
        <f>VLOOKUP(Tableau1[[#This Row],[type_generateur_id]],type_generateur[],2,FALSE)</f>
        <v>Chaudière bois bûche</v>
      </c>
      <c r="D113" s="17">
        <v>2020</v>
      </c>
      <c r="E113" s="17"/>
      <c r="F113" s="5"/>
      <c r="G113" s="5">
        <v>20</v>
      </c>
      <c r="I113" s="5" t="s">
        <v>303</v>
      </c>
      <c r="J113" s="5" t="s">
        <v>341</v>
      </c>
      <c r="K113" s="21"/>
      <c r="L113" s="19">
        <v>46</v>
      </c>
      <c r="M113" s="19">
        <v>21</v>
      </c>
      <c r="N113" s="24" t="s">
        <v>35</v>
      </c>
      <c r="O113" s="19" t="s">
        <v>396</v>
      </c>
      <c r="P113" s="19" t="s">
        <v>395</v>
      </c>
      <c r="Q113" s="19" t="s">
        <v>397</v>
      </c>
      <c r="R113" s="19" t="s">
        <v>296</v>
      </c>
      <c r="S113" s="19" t="s">
        <v>388</v>
      </c>
      <c r="T113" s="19"/>
    </row>
    <row r="114" spans="1:20" x14ac:dyDescent="0.3">
      <c r="A114" s="17">
        <v>113</v>
      </c>
      <c r="B114" s="17">
        <v>7</v>
      </c>
      <c r="C114" s="18" t="str">
        <f>VLOOKUP(Tableau1[[#This Row],[type_generateur_id]],type_generateur[],2,FALSE)</f>
        <v>Chaudière bois plaquette</v>
      </c>
      <c r="D114" s="17">
        <v>2020</v>
      </c>
      <c r="E114" s="20"/>
      <c r="F114" s="5"/>
      <c r="G114" s="5">
        <v>20</v>
      </c>
      <c r="H114" s="21"/>
      <c r="I114" s="5" t="s">
        <v>303</v>
      </c>
      <c r="J114" s="5" t="s">
        <v>341</v>
      </c>
      <c r="K114" s="21"/>
      <c r="L114" s="19">
        <v>46</v>
      </c>
      <c r="M114" s="23">
        <v>28</v>
      </c>
      <c r="N114" s="25" t="s">
        <v>43</v>
      </c>
      <c r="O114" s="19" t="s">
        <v>396</v>
      </c>
      <c r="P114" s="19" t="s">
        <v>395</v>
      </c>
      <c r="Q114" s="19" t="s">
        <v>397</v>
      </c>
      <c r="R114" s="19" t="s">
        <v>296</v>
      </c>
      <c r="S114" s="19" t="s">
        <v>388</v>
      </c>
      <c r="T114" s="19"/>
    </row>
    <row r="115" spans="1:20" x14ac:dyDescent="0.3">
      <c r="A115" s="17">
        <v>114</v>
      </c>
      <c r="B115" s="17">
        <v>37</v>
      </c>
      <c r="C115" s="18" t="str">
        <f>VLOOKUP(Tableau1[[#This Row],[type_generateur_id]],type_generateur[],2,FALSE)</f>
        <v>Chaudière charbon</v>
      </c>
      <c r="D115" s="17">
        <v>2020</v>
      </c>
      <c r="E115" s="20"/>
      <c r="F115" s="5"/>
      <c r="G115" s="5">
        <v>20</v>
      </c>
      <c r="H115" s="21"/>
      <c r="I115" s="5" t="s">
        <v>303</v>
      </c>
      <c r="J115" s="5" t="s">
        <v>341</v>
      </c>
      <c r="K115" s="21"/>
      <c r="L115" s="19">
        <v>46</v>
      </c>
      <c r="M115" s="23">
        <v>91</v>
      </c>
      <c r="N115" s="25" t="s">
        <v>122</v>
      </c>
      <c r="O115" s="19" t="s">
        <v>396</v>
      </c>
      <c r="P115" s="19" t="s">
        <v>395</v>
      </c>
      <c r="Q115" s="19" t="s">
        <v>397</v>
      </c>
      <c r="R115" s="19" t="s">
        <v>296</v>
      </c>
      <c r="S115" s="19" t="s">
        <v>388</v>
      </c>
      <c r="T115" s="19"/>
    </row>
    <row r="116" spans="1:20" ht="43.2" x14ac:dyDescent="0.3">
      <c r="A116" s="17">
        <v>115</v>
      </c>
      <c r="B116" s="17">
        <v>52</v>
      </c>
      <c r="C116" s="18" t="str">
        <f>VLOOKUP(Tableau1[[#This Row],[type_generateur_id]],type_generateur[],2,FALSE)</f>
        <v>Pompe à chaleur hybride : partie chaudière Chaudière bois bûche</v>
      </c>
      <c r="D116" s="17">
        <v>2020</v>
      </c>
      <c r="E116" s="20"/>
      <c r="F116" s="5"/>
      <c r="G116" s="5">
        <v>20</v>
      </c>
      <c r="H116" s="21"/>
      <c r="I116" s="5" t="s">
        <v>303</v>
      </c>
      <c r="J116" s="5" t="s">
        <v>341</v>
      </c>
      <c r="K116" s="21"/>
      <c r="L116" s="19">
        <v>46</v>
      </c>
      <c r="M116" s="23">
        <v>128</v>
      </c>
      <c r="N116" s="25" t="s">
        <v>164</v>
      </c>
      <c r="O116" s="19" t="s">
        <v>396</v>
      </c>
      <c r="P116" s="19" t="s">
        <v>395</v>
      </c>
      <c r="Q116" s="19" t="s">
        <v>397</v>
      </c>
      <c r="R116" s="19" t="s">
        <v>296</v>
      </c>
      <c r="S116" s="19" t="s">
        <v>388</v>
      </c>
      <c r="T116" s="19"/>
    </row>
    <row r="117" spans="1:20" ht="43.2" x14ac:dyDescent="0.3">
      <c r="A117" s="17">
        <v>116</v>
      </c>
      <c r="B117" s="17">
        <v>53</v>
      </c>
      <c r="C117" s="18" t="str">
        <f>VLOOKUP(Tableau1[[#This Row],[type_generateur_id]],type_generateur[],2,FALSE)</f>
        <v>Pompe à chaleur hybride : partie chaudière Chaudière bois plaquette</v>
      </c>
      <c r="D117" s="17">
        <v>2020</v>
      </c>
      <c r="E117" s="20"/>
      <c r="F117" s="5"/>
      <c r="G117" s="5">
        <v>20</v>
      </c>
      <c r="H117" s="21"/>
      <c r="I117" s="5" t="s">
        <v>303</v>
      </c>
      <c r="J117" s="5" t="s">
        <v>341</v>
      </c>
      <c r="K117" s="21"/>
      <c r="L117" s="19">
        <v>46</v>
      </c>
      <c r="M117" s="23">
        <v>131</v>
      </c>
      <c r="N117" s="25" t="s">
        <v>167</v>
      </c>
      <c r="O117" s="19" t="s">
        <v>396</v>
      </c>
      <c r="P117" s="19" t="s">
        <v>395</v>
      </c>
      <c r="Q117" s="19" t="s">
        <v>397</v>
      </c>
      <c r="R117" s="19" t="s">
        <v>296</v>
      </c>
      <c r="S117" s="19" t="s">
        <v>388</v>
      </c>
      <c r="T117" s="19"/>
    </row>
    <row r="118" spans="1:20" x14ac:dyDescent="0.3">
      <c r="A118" s="17">
        <v>117</v>
      </c>
      <c r="B118" s="17">
        <v>6</v>
      </c>
      <c r="C118" s="18" t="str">
        <f>VLOOKUP(Tableau1[[#This Row],[type_generateur_id]],type_generateur[],2,FALSE)</f>
        <v>Chaudière bois bûche</v>
      </c>
      <c r="D118" s="17">
        <v>2020</v>
      </c>
      <c r="E118" s="17"/>
      <c r="F118" s="5">
        <v>20</v>
      </c>
      <c r="G118" s="5">
        <v>70</v>
      </c>
      <c r="I118" s="5" t="s">
        <v>304</v>
      </c>
      <c r="J118" s="5" t="s">
        <v>341</v>
      </c>
      <c r="K118" s="21"/>
      <c r="L118" s="19">
        <v>47</v>
      </c>
      <c r="M118" s="19">
        <v>21</v>
      </c>
      <c r="N118" s="24" t="s">
        <v>35</v>
      </c>
      <c r="O118" s="19"/>
      <c r="P118" s="19" t="s">
        <v>395</v>
      </c>
      <c r="Q118" s="19" t="s">
        <v>398</v>
      </c>
      <c r="R118" s="19" t="s">
        <v>315</v>
      </c>
      <c r="S118" s="19" t="s">
        <v>388</v>
      </c>
      <c r="T118" s="19"/>
    </row>
    <row r="119" spans="1:20" x14ac:dyDescent="0.3">
      <c r="A119" s="17">
        <v>118</v>
      </c>
      <c r="B119" s="17">
        <v>7</v>
      </c>
      <c r="C119" s="18" t="str">
        <f>VLOOKUP(Tableau1[[#This Row],[type_generateur_id]],type_generateur[],2,FALSE)</f>
        <v>Chaudière bois plaquette</v>
      </c>
      <c r="D119" s="17">
        <v>2020</v>
      </c>
      <c r="E119" s="20"/>
      <c r="F119" s="5">
        <v>20</v>
      </c>
      <c r="G119" s="5">
        <v>70</v>
      </c>
      <c r="H119" s="21"/>
      <c r="I119" s="5" t="s">
        <v>304</v>
      </c>
      <c r="J119" s="5" t="s">
        <v>341</v>
      </c>
      <c r="K119" s="21"/>
      <c r="L119" s="19">
        <v>47</v>
      </c>
      <c r="M119" s="23">
        <v>28</v>
      </c>
      <c r="N119" s="25" t="s">
        <v>43</v>
      </c>
      <c r="O119" s="19"/>
      <c r="P119" s="19" t="s">
        <v>395</v>
      </c>
      <c r="Q119" s="19" t="s">
        <v>398</v>
      </c>
      <c r="R119" s="19" t="s">
        <v>315</v>
      </c>
      <c r="S119" s="19" t="s">
        <v>388</v>
      </c>
      <c r="T119" s="19"/>
    </row>
    <row r="120" spans="1:20" x14ac:dyDescent="0.3">
      <c r="A120" s="17">
        <v>119</v>
      </c>
      <c r="B120" s="17">
        <v>37</v>
      </c>
      <c r="C120" s="18" t="str">
        <f>VLOOKUP(Tableau1[[#This Row],[type_generateur_id]],type_generateur[],2,FALSE)</f>
        <v>Chaudière charbon</v>
      </c>
      <c r="D120" s="17">
        <v>2020</v>
      </c>
      <c r="E120" s="20"/>
      <c r="F120" s="5">
        <v>20</v>
      </c>
      <c r="G120" s="5">
        <v>70</v>
      </c>
      <c r="H120" s="21"/>
      <c r="I120" s="5" t="s">
        <v>304</v>
      </c>
      <c r="J120" s="5" t="s">
        <v>341</v>
      </c>
      <c r="K120" s="21"/>
      <c r="L120" s="19">
        <v>47</v>
      </c>
      <c r="M120" s="23">
        <v>91</v>
      </c>
      <c r="N120" s="25" t="s">
        <v>122</v>
      </c>
      <c r="O120" s="19"/>
      <c r="P120" s="19" t="s">
        <v>395</v>
      </c>
      <c r="Q120" s="19" t="s">
        <v>398</v>
      </c>
      <c r="R120" s="19" t="s">
        <v>315</v>
      </c>
      <c r="S120" s="19" t="s">
        <v>388</v>
      </c>
      <c r="T120" s="19"/>
    </row>
    <row r="121" spans="1:20" ht="43.2" x14ac:dyDescent="0.3">
      <c r="A121" s="17">
        <v>120</v>
      </c>
      <c r="B121" s="17">
        <v>52</v>
      </c>
      <c r="C121" s="18" t="str">
        <f>VLOOKUP(Tableau1[[#This Row],[type_generateur_id]],type_generateur[],2,FALSE)</f>
        <v>Pompe à chaleur hybride : partie chaudière Chaudière bois bûche</v>
      </c>
      <c r="D121" s="17">
        <v>2020</v>
      </c>
      <c r="E121" s="20"/>
      <c r="F121" s="5">
        <v>20</v>
      </c>
      <c r="G121" s="5">
        <v>70</v>
      </c>
      <c r="H121" s="21"/>
      <c r="I121" s="5" t="s">
        <v>304</v>
      </c>
      <c r="J121" s="5" t="s">
        <v>341</v>
      </c>
      <c r="K121" s="21"/>
      <c r="L121" s="19">
        <v>47</v>
      </c>
      <c r="M121" s="23">
        <v>128</v>
      </c>
      <c r="N121" s="25" t="s">
        <v>164</v>
      </c>
      <c r="O121" s="19"/>
      <c r="P121" s="19" t="s">
        <v>395</v>
      </c>
      <c r="Q121" s="19" t="s">
        <v>398</v>
      </c>
      <c r="R121" s="19" t="s">
        <v>315</v>
      </c>
      <c r="S121" s="19" t="s">
        <v>388</v>
      </c>
      <c r="T121" s="19"/>
    </row>
    <row r="122" spans="1:20" ht="43.2" x14ac:dyDescent="0.3">
      <c r="A122" s="17">
        <v>121</v>
      </c>
      <c r="B122" s="17">
        <v>53</v>
      </c>
      <c r="C122" s="18" t="str">
        <f>VLOOKUP(Tableau1[[#This Row],[type_generateur_id]],type_generateur[],2,FALSE)</f>
        <v>Pompe à chaleur hybride : partie chaudière Chaudière bois plaquette</v>
      </c>
      <c r="D122" s="17">
        <v>2020</v>
      </c>
      <c r="E122" s="20"/>
      <c r="F122" s="5">
        <v>20</v>
      </c>
      <c r="G122" s="5">
        <v>70</v>
      </c>
      <c r="H122" s="21"/>
      <c r="I122" s="5" t="s">
        <v>304</v>
      </c>
      <c r="J122" s="5" t="s">
        <v>341</v>
      </c>
      <c r="K122" s="21"/>
      <c r="L122" s="19">
        <v>47</v>
      </c>
      <c r="M122" s="23">
        <v>131</v>
      </c>
      <c r="N122" s="25" t="s">
        <v>167</v>
      </c>
      <c r="O122" s="19"/>
      <c r="P122" s="19" t="s">
        <v>395</v>
      </c>
      <c r="Q122" s="19" t="s">
        <v>398</v>
      </c>
      <c r="R122" s="19" t="s">
        <v>315</v>
      </c>
      <c r="S122" s="19" t="s">
        <v>388</v>
      </c>
      <c r="T122" s="19"/>
    </row>
    <row r="123" spans="1:20" x14ac:dyDescent="0.3">
      <c r="A123" s="17">
        <v>122</v>
      </c>
      <c r="B123" s="17">
        <v>6</v>
      </c>
      <c r="C123" s="18" t="str">
        <f>VLOOKUP(Tableau1[[#This Row],[type_generateur_id]],type_generateur[],2,FALSE)</f>
        <v>Chaudière bois bûche</v>
      </c>
      <c r="D123" s="17">
        <v>2020</v>
      </c>
      <c r="E123" s="17"/>
      <c r="F123" s="5">
        <v>70</v>
      </c>
      <c r="G123" s="5">
        <v>400</v>
      </c>
      <c r="H123" s="5">
        <v>70</v>
      </c>
      <c r="I123" s="5">
        <v>94</v>
      </c>
      <c r="J123" s="5">
        <v>1.1000000000000001</v>
      </c>
      <c r="K123" s="21"/>
      <c r="L123" s="19">
        <v>48</v>
      </c>
      <c r="M123" s="19">
        <v>21</v>
      </c>
      <c r="N123" s="24" t="s">
        <v>35</v>
      </c>
      <c r="O123" s="19"/>
      <c r="P123" s="19" t="s">
        <v>395</v>
      </c>
      <c r="Q123" s="19" t="s">
        <v>381</v>
      </c>
      <c r="R123" s="19">
        <v>89</v>
      </c>
      <c r="S123" s="19">
        <v>1.1000000000000001</v>
      </c>
      <c r="T123" s="19">
        <v>70</v>
      </c>
    </row>
    <row r="124" spans="1:20" x14ac:dyDescent="0.3">
      <c r="A124" s="17">
        <v>123</v>
      </c>
      <c r="B124" s="17">
        <v>7</v>
      </c>
      <c r="C124" s="18" t="str">
        <f>VLOOKUP(Tableau1[[#This Row],[type_generateur_id]],type_generateur[],2,FALSE)</f>
        <v>Chaudière bois plaquette</v>
      </c>
      <c r="D124" s="17">
        <v>2020</v>
      </c>
      <c r="E124" s="20"/>
      <c r="F124" s="5">
        <v>70</v>
      </c>
      <c r="G124" s="5">
        <v>400</v>
      </c>
      <c r="H124" s="21">
        <v>70</v>
      </c>
      <c r="I124" s="5">
        <v>94</v>
      </c>
      <c r="J124" s="5">
        <v>1.1000000000000001</v>
      </c>
      <c r="K124" s="21"/>
      <c r="L124" s="19">
        <v>48</v>
      </c>
      <c r="M124" s="23">
        <v>28</v>
      </c>
      <c r="N124" s="25" t="s">
        <v>43</v>
      </c>
      <c r="O124" s="19"/>
      <c r="P124" s="19" t="s">
        <v>395</v>
      </c>
      <c r="Q124" s="19" t="s">
        <v>381</v>
      </c>
      <c r="R124" s="19">
        <v>89</v>
      </c>
      <c r="S124" s="19">
        <v>1.1000000000000001</v>
      </c>
      <c r="T124" s="19">
        <v>70</v>
      </c>
    </row>
    <row r="125" spans="1:20" x14ac:dyDescent="0.3">
      <c r="A125" s="17">
        <v>124</v>
      </c>
      <c r="B125" s="17">
        <v>37</v>
      </c>
      <c r="C125" s="18" t="str">
        <f>VLOOKUP(Tableau1[[#This Row],[type_generateur_id]],type_generateur[],2,FALSE)</f>
        <v>Chaudière charbon</v>
      </c>
      <c r="D125" s="17">
        <v>2020</v>
      </c>
      <c r="E125" s="20"/>
      <c r="F125" s="5">
        <v>70</v>
      </c>
      <c r="G125" s="5">
        <v>400</v>
      </c>
      <c r="H125" s="21">
        <v>70</v>
      </c>
      <c r="I125" s="5">
        <v>94</v>
      </c>
      <c r="J125" s="5">
        <v>1.1000000000000001</v>
      </c>
      <c r="K125" s="21"/>
      <c r="L125" s="19">
        <v>48</v>
      </c>
      <c r="M125" s="23">
        <v>91</v>
      </c>
      <c r="N125" s="25" t="s">
        <v>122</v>
      </c>
      <c r="O125" s="19"/>
      <c r="P125" s="19" t="s">
        <v>395</v>
      </c>
      <c r="Q125" s="19" t="s">
        <v>381</v>
      </c>
      <c r="R125" s="19">
        <v>89</v>
      </c>
      <c r="S125" s="19">
        <v>1.1000000000000001</v>
      </c>
      <c r="T125" s="19">
        <v>70</v>
      </c>
    </row>
    <row r="126" spans="1:20" ht="43.2" x14ac:dyDescent="0.3">
      <c r="A126" s="17">
        <v>125</v>
      </c>
      <c r="B126" s="17">
        <v>52</v>
      </c>
      <c r="C126" s="18" t="str">
        <f>VLOOKUP(Tableau1[[#This Row],[type_generateur_id]],type_generateur[],2,FALSE)</f>
        <v>Pompe à chaleur hybride : partie chaudière Chaudière bois bûche</v>
      </c>
      <c r="D126" s="17">
        <v>2020</v>
      </c>
      <c r="E126" s="20"/>
      <c r="F126" s="5">
        <v>70</v>
      </c>
      <c r="G126" s="5">
        <v>400</v>
      </c>
      <c r="H126" s="21">
        <v>70</v>
      </c>
      <c r="I126" s="5">
        <v>94</v>
      </c>
      <c r="J126" s="5">
        <v>1.1000000000000001</v>
      </c>
      <c r="K126" s="21"/>
      <c r="L126" s="19">
        <v>48</v>
      </c>
      <c r="M126" s="23">
        <v>128</v>
      </c>
      <c r="N126" s="25" t="s">
        <v>164</v>
      </c>
      <c r="O126" s="19"/>
      <c r="P126" s="19" t="s">
        <v>395</v>
      </c>
      <c r="Q126" s="19" t="s">
        <v>381</v>
      </c>
      <c r="R126" s="19">
        <v>89</v>
      </c>
      <c r="S126" s="19">
        <v>1.1000000000000001</v>
      </c>
      <c r="T126" s="19">
        <v>70</v>
      </c>
    </row>
    <row r="127" spans="1:20" ht="43.2" x14ac:dyDescent="0.3">
      <c r="A127" s="17">
        <v>126</v>
      </c>
      <c r="B127" s="17">
        <v>53</v>
      </c>
      <c r="C127" s="18" t="str">
        <f>VLOOKUP(Tableau1[[#This Row],[type_generateur_id]],type_generateur[],2,FALSE)</f>
        <v>Pompe à chaleur hybride : partie chaudière Chaudière bois plaquette</v>
      </c>
      <c r="D127" s="17">
        <v>2020</v>
      </c>
      <c r="E127" s="20"/>
      <c r="F127" s="5">
        <v>70</v>
      </c>
      <c r="G127" s="5">
        <v>400</v>
      </c>
      <c r="H127" s="21">
        <v>70</v>
      </c>
      <c r="I127" s="5">
        <v>94</v>
      </c>
      <c r="J127" s="5">
        <v>1.1000000000000001</v>
      </c>
      <c r="K127" s="21"/>
      <c r="L127" s="19">
        <v>48</v>
      </c>
      <c r="M127" s="23">
        <v>131</v>
      </c>
      <c r="N127" s="25" t="s">
        <v>167</v>
      </c>
      <c r="O127" s="19"/>
      <c r="P127" s="19" t="s">
        <v>395</v>
      </c>
      <c r="Q127" s="19" t="s">
        <v>381</v>
      </c>
      <c r="R127" s="19">
        <v>89</v>
      </c>
      <c r="S127" s="19">
        <v>1.1000000000000001</v>
      </c>
      <c r="T127" s="19">
        <v>70</v>
      </c>
    </row>
    <row r="128" spans="1:20" x14ac:dyDescent="0.3">
      <c r="A128" s="17">
        <v>127</v>
      </c>
      <c r="B128" s="17">
        <v>6</v>
      </c>
      <c r="C128" s="18" t="str">
        <f>VLOOKUP(Tableau1[[#This Row],[type_generateur_id]],type_generateur[],2,FALSE)</f>
        <v>Chaudière bois bûche</v>
      </c>
      <c r="D128" s="17">
        <v>2020</v>
      </c>
      <c r="E128" s="17"/>
      <c r="F128" s="5">
        <v>400</v>
      </c>
      <c r="H128" s="5">
        <v>70</v>
      </c>
      <c r="I128" s="5">
        <v>94</v>
      </c>
      <c r="J128" s="5">
        <v>0.5</v>
      </c>
      <c r="K128" s="21"/>
      <c r="L128" s="19">
        <v>49</v>
      </c>
      <c r="M128" s="19">
        <v>21</v>
      </c>
      <c r="N128" s="24" t="s">
        <v>35</v>
      </c>
      <c r="O128" s="19"/>
      <c r="P128" s="19" t="s">
        <v>395</v>
      </c>
      <c r="Q128" s="19" t="s">
        <v>382</v>
      </c>
      <c r="R128" s="19">
        <v>89</v>
      </c>
      <c r="S128" s="19">
        <v>0.5</v>
      </c>
      <c r="T128" s="19">
        <v>70</v>
      </c>
    </row>
    <row r="129" spans="1:20" x14ac:dyDescent="0.3">
      <c r="A129" s="17">
        <v>128</v>
      </c>
      <c r="B129" s="17">
        <v>7</v>
      </c>
      <c r="C129" s="18" t="str">
        <f>VLOOKUP(Tableau1[[#This Row],[type_generateur_id]],type_generateur[],2,FALSE)</f>
        <v>Chaudière bois plaquette</v>
      </c>
      <c r="D129" s="17">
        <v>2020</v>
      </c>
      <c r="E129" s="20"/>
      <c r="F129" s="5">
        <v>400</v>
      </c>
      <c r="H129" s="21">
        <v>70</v>
      </c>
      <c r="I129" s="5">
        <v>94</v>
      </c>
      <c r="J129" s="5">
        <v>0.5</v>
      </c>
      <c r="K129" s="21"/>
      <c r="L129" s="19">
        <v>49</v>
      </c>
      <c r="M129" s="23">
        <v>28</v>
      </c>
      <c r="N129" s="25" t="s">
        <v>43</v>
      </c>
      <c r="O129" s="19"/>
      <c r="P129" s="19" t="s">
        <v>395</v>
      </c>
      <c r="Q129" s="19" t="s">
        <v>382</v>
      </c>
      <c r="R129" s="19">
        <v>89</v>
      </c>
      <c r="S129" s="19">
        <v>0.5</v>
      </c>
      <c r="T129" s="19">
        <v>70</v>
      </c>
    </row>
    <row r="130" spans="1:20" x14ac:dyDescent="0.3">
      <c r="A130" s="17">
        <v>129</v>
      </c>
      <c r="B130" s="17">
        <v>37</v>
      </c>
      <c r="C130" s="18" t="str">
        <f>VLOOKUP(Tableau1[[#This Row],[type_generateur_id]],type_generateur[],2,FALSE)</f>
        <v>Chaudière charbon</v>
      </c>
      <c r="D130" s="17">
        <v>2020</v>
      </c>
      <c r="E130" s="20"/>
      <c r="F130" s="5">
        <v>400</v>
      </c>
      <c r="H130" s="21">
        <v>70</v>
      </c>
      <c r="I130" s="5">
        <v>94</v>
      </c>
      <c r="J130" s="5">
        <v>0.5</v>
      </c>
      <c r="K130" s="21"/>
      <c r="L130" s="19">
        <v>49</v>
      </c>
      <c r="M130" s="23">
        <v>91</v>
      </c>
      <c r="N130" s="25" t="s">
        <v>122</v>
      </c>
      <c r="O130" s="19"/>
      <c r="P130" s="19" t="s">
        <v>395</v>
      </c>
      <c r="Q130" s="19" t="s">
        <v>382</v>
      </c>
      <c r="R130" s="19">
        <v>89</v>
      </c>
      <c r="S130" s="19">
        <v>0.5</v>
      </c>
      <c r="T130" s="19">
        <v>70</v>
      </c>
    </row>
    <row r="131" spans="1:20" ht="43.2" x14ac:dyDescent="0.3">
      <c r="A131" s="17">
        <v>130</v>
      </c>
      <c r="B131" s="17">
        <v>52</v>
      </c>
      <c r="C131" s="18" t="str">
        <f>VLOOKUP(Tableau1[[#This Row],[type_generateur_id]],type_generateur[],2,FALSE)</f>
        <v>Pompe à chaleur hybride : partie chaudière Chaudière bois bûche</v>
      </c>
      <c r="D131" s="17">
        <v>2020</v>
      </c>
      <c r="E131" s="20"/>
      <c r="F131" s="5">
        <v>400</v>
      </c>
      <c r="H131" s="21">
        <v>70</v>
      </c>
      <c r="I131" s="5">
        <v>94</v>
      </c>
      <c r="J131" s="5">
        <v>0.5</v>
      </c>
      <c r="K131" s="21"/>
      <c r="L131" s="19">
        <v>49</v>
      </c>
      <c r="M131" s="23">
        <v>128</v>
      </c>
      <c r="N131" s="25" t="s">
        <v>164</v>
      </c>
      <c r="O131" s="19"/>
      <c r="P131" s="19" t="s">
        <v>395</v>
      </c>
      <c r="Q131" s="19" t="s">
        <v>382</v>
      </c>
      <c r="R131" s="19">
        <v>89</v>
      </c>
      <c r="S131" s="19">
        <v>0.5</v>
      </c>
      <c r="T131" s="19">
        <v>70</v>
      </c>
    </row>
    <row r="132" spans="1:20" ht="43.2" x14ac:dyDescent="0.3">
      <c r="A132" s="17">
        <v>131</v>
      </c>
      <c r="B132" s="17">
        <v>53</v>
      </c>
      <c r="C132" s="18" t="str">
        <f>VLOOKUP(Tableau1[[#This Row],[type_generateur_id]],type_generateur[],2,FALSE)</f>
        <v>Pompe à chaleur hybride : partie chaudière Chaudière bois plaquette</v>
      </c>
      <c r="D132" s="17">
        <v>2020</v>
      </c>
      <c r="E132" s="20"/>
      <c r="F132" s="5">
        <v>400</v>
      </c>
      <c r="H132" s="21">
        <v>70</v>
      </c>
      <c r="I132" s="5">
        <v>94</v>
      </c>
      <c r="J132" s="5">
        <v>0.5</v>
      </c>
      <c r="K132" s="21"/>
      <c r="L132" s="19">
        <v>49</v>
      </c>
      <c r="M132" s="23">
        <v>131</v>
      </c>
      <c r="N132" s="25" t="s">
        <v>167</v>
      </c>
      <c r="O132" s="19"/>
      <c r="P132" s="19" t="s">
        <v>395</v>
      </c>
      <c r="Q132" s="19" t="s">
        <v>382</v>
      </c>
      <c r="R132" s="19">
        <v>89</v>
      </c>
      <c r="S132" s="19">
        <v>0.5</v>
      </c>
      <c r="T132" s="19">
        <v>70</v>
      </c>
    </row>
    <row r="133" spans="1:20" x14ac:dyDescent="0.3">
      <c r="A133" s="17">
        <v>132</v>
      </c>
      <c r="B133" s="17">
        <v>8</v>
      </c>
      <c r="C133" s="18" t="str">
        <f>VLOOKUP(Tableau1[[#This Row],[type_generateur_id]],type_generateur[],2,FALSE)</f>
        <v>Chaudière bois granulés</v>
      </c>
      <c r="E133" s="17">
        <v>1977</v>
      </c>
      <c r="F133" s="5"/>
      <c r="G133" s="5">
        <v>70</v>
      </c>
      <c r="I133" s="5" t="s">
        <v>299</v>
      </c>
      <c r="J133" s="5" t="s">
        <v>339</v>
      </c>
      <c r="K133" s="21"/>
      <c r="L133" s="19">
        <v>50</v>
      </c>
      <c r="M133" s="19">
        <v>29</v>
      </c>
      <c r="N133" s="24" t="s">
        <v>44</v>
      </c>
      <c r="O133" s="19" t="s">
        <v>399</v>
      </c>
      <c r="P133" s="19">
        <v>29</v>
      </c>
      <c r="Q133" s="19" t="s">
        <v>379</v>
      </c>
      <c r="R133" s="19" t="s">
        <v>311</v>
      </c>
      <c r="S133" s="19" t="s">
        <v>380</v>
      </c>
      <c r="T133" s="19"/>
    </row>
    <row r="134" spans="1:20" x14ac:dyDescent="0.3">
      <c r="A134" s="17">
        <v>133</v>
      </c>
      <c r="B134" s="17">
        <v>8</v>
      </c>
      <c r="C134" s="18" t="str">
        <f>VLOOKUP(Tableau1[[#This Row],[type_generateur_id]],type_generateur[],2,FALSE)</f>
        <v>Chaudière bois granulés</v>
      </c>
      <c r="E134" s="17">
        <v>1977</v>
      </c>
      <c r="F134" s="5">
        <v>70</v>
      </c>
      <c r="G134" s="5">
        <v>400</v>
      </c>
      <c r="H134" s="5">
        <v>70</v>
      </c>
      <c r="I134" s="5">
        <v>58</v>
      </c>
      <c r="J134" s="5">
        <v>1.8</v>
      </c>
      <c r="K134" s="21"/>
      <c r="L134" s="19">
        <v>51</v>
      </c>
      <c r="M134" s="19">
        <v>29</v>
      </c>
      <c r="N134" s="24" t="s">
        <v>44</v>
      </c>
      <c r="O134" s="19"/>
      <c r="P134" s="19">
        <v>29</v>
      </c>
      <c r="Q134" s="19" t="s">
        <v>381</v>
      </c>
      <c r="R134" s="19">
        <v>59</v>
      </c>
      <c r="S134" s="19">
        <v>1.8</v>
      </c>
      <c r="T134" s="19">
        <v>70</v>
      </c>
    </row>
    <row r="135" spans="1:20" x14ac:dyDescent="0.3">
      <c r="A135" s="17">
        <v>134</v>
      </c>
      <c r="B135" s="17">
        <v>8</v>
      </c>
      <c r="C135" s="18" t="str">
        <f>VLOOKUP(Tableau1[[#This Row],[type_generateur_id]],type_generateur[],2,FALSE)</f>
        <v>Chaudière bois granulés</v>
      </c>
      <c r="E135" s="17">
        <v>1977</v>
      </c>
      <c r="F135" s="5">
        <v>400</v>
      </c>
      <c r="H135" s="5">
        <v>70</v>
      </c>
      <c r="I135" s="5">
        <v>58</v>
      </c>
      <c r="J135" s="5">
        <v>1.1000000000000001</v>
      </c>
      <c r="K135" s="21"/>
      <c r="L135" s="19">
        <v>52</v>
      </c>
      <c r="M135" s="19">
        <v>29</v>
      </c>
      <c r="N135" s="24" t="s">
        <v>44</v>
      </c>
      <c r="O135" s="19"/>
      <c r="P135" s="19">
        <v>29</v>
      </c>
      <c r="Q135" s="19" t="s">
        <v>382</v>
      </c>
      <c r="R135" s="19">
        <v>59</v>
      </c>
      <c r="S135" s="19">
        <v>1.1000000000000001</v>
      </c>
      <c r="T135" s="19">
        <v>70</v>
      </c>
    </row>
    <row r="136" spans="1:20" x14ac:dyDescent="0.3">
      <c r="A136" s="17">
        <v>135</v>
      </c>
      <c r="B136" s="17">
        <v>8</v>
      </c>
      <c r="C136" s="18" t="str">
        <f>VLOOKUP(Tableau1[[#This Row],[type_generateur_id]],type_generateur[],2,FALSE)</f>
        <v>Chaudière bois granulés</v>
      </c>
      <c r="D136" s="17">
        <v>1978</v>
      </c>
      <c r="E136" s="17">
        <v>1994</v>
      </c>
      <c r="F136" s="5"/>
      <c r="G136" s="5">
        <v>70</v>
      </c>
      <c r="I136" s="5" t="s">
        <v>299</v>
      </c>
      <c r="J136" s="5" t="s">
        <v>342</v>
      </c>
      <c r="K136" s="21"/>
      <c r="L136" s="19">
        <v>53</v>
      </c>
      <c r="M136" s="19">
        <v>30</v>
      </c>
      <c r="N136" s="24" t="s">
        <v>45</v>
      </c>
      <c r="O136" s="19" t="s">
        <v>45</v>
      </c>
      <c r="P136" s="19" t="s">
        <v>400</v>
      </c>
      <c r="Q136" s="19" t="s">
        <v>379</v>
      </c>
      <c r="R136" s="19" t="s">
        <v>311</v>
      </c>
      <c r="S136" s="19" t="s">
        <v>401</v>
      </c>
      <c r="T136" s="19"/>
    </row>
    <row r="137" spans="1:20" ht="28.8" x14ac:dyDescent="0.3">
      <c r="A137" s="17">
        <v>136</v>
      </c>
      <c r="B137" s="17">
        <v>45</v>
      </c>
      <c r="C137" s="18" t="str">
        <f>VLOOKUP(Tableau1[[#This Row],[type_generateur_id]],type_generateur[],2,FALSE)</f>
        <v>Poêle à bois bouilleur granulés</v>
      </c>
      <c r="E137" s="20">
        <v>2011</v>
      </c>
      <c r="F137" s="5"/>
      <c r="G137" s="5">
        <v>70</v>
      </c>
      <c r="H137" s="21"/>
      <c r="I137" s="5" t="s">
        <v>299</v>
      </c>
      <c r="J137" s="5" t="s">
        <v>342</v>
      </c>
      <c r="K137" s="21"/>
      <c r="L137" s="19">
        <v>53</v>
      </c>
      <c r="M137" s="23">
        <v>115</v>
      </c>
      <c r="N137" s="25" t="s">
        <v>149</v>
      </c>
      <c r="O137" s="19" t="s">
        <v>45</v>
      </c>
      <c r="P137" s="19" t="s">
        <v>400</v>
      </c>
      <c r="Q137" s="19" t="s">
        <v>379</v>
      </c>
      <c r="R137" s="19" t="s">
        <v>311</v>
      </c>
      <c r="S137" s="19" t="s">
        <v>401</v>
      </c>
      <c r="T137" s="19"/>
    </row>
    <row r="138" spans="1:20" x14ac:dyDescent="0.3">
      <c r="A138" s="17">
        <v>137</v>
      </c>
      <c r="B138" s="17">
        <v>8</v>
      </c>
      <c r="C138" s="18" t="str">
        <f>VLOOKUP(Tableau1[[#This Row],[type_generateur_id]],type_generateur[],2,FALSE)</f>
        <v>Chaudière bois granulés</v>
      </c>
      <c r="D138" s="17">
        <v>1978</v>
      </c>
      <c r="E138" s="17">
        <v>1994</v>
      </c>
      <c r="F138" s="5">
        <v>70</v>
      </c>
      <c r="G138" s="5">
        <v>400</v>
      </c>
      <c r="H138" s="5">
        <v>70</v>
      </c>
      <c r="I138" s="5">
        <v>58</v>
      </c>
      <c r="J138" s="5">
        <v>1.4</v>
      </c>
      <c r="K138" s="21"/>
      <c r="L138" s="19">
        <v>54</v>
      </c>
      <c r="M138" s="19">
        <v>30</v>
      </c>
      <c r="N138" s="24" t="s">
        <v>45</v>
      </c>
      <c r="O138" s="19"/>
      <c r="P138" s="19" t="s">
        <v>400</v>
      </c>
      <c r="Q138" s="19" t="s">
        <v>381</v>
      </c>
      <c r="R138" s="19">
        <v>59</v>
      </c>
      <c r="S138" s="19">
        <v>1.4</v>
      </c>
      <c r="T138" s="19">
        <v>70</v>
      </c>
    </row>
    <row r="139" spans="1:20" ht="28.8" x14ac:dyDescent="0.3">
      <c r="A139" s="17">
        <v>138</v>
      </c>
      <c r="B139" s="17">
        <v>45</v>
      </c>
      <c r="C139" s="18" t="str">
        <f>VLOOKUP(Tableau1[[#This Row],[type_generateur_id]],type_generateur[],2,FALSE)</f>
        <v>Poêle à bois bouilleur granulés</v>
      </c>
      <c r="E139" s="20">
        <v>2011</v>
      </c>
      <c r="F139" s="5">
        <v>70</v>
      </c>
      <c r="G139" s="5">
        <v>400</v>
      </c>
      <c r="H139" s="21">
        <v>70</v>
      </c>
      <c r="I139" s="5">
        <v>58</v>
      </c>
      <c r="J139" s="5">
        <v>1.4</v>
      </c>
      <c r="K139" s="21"/>
      <c r="L139" s="19">
        <v>54</v>
      </c>
      <c r="M139" s="23">
        <v>115</v>
      </c>
      <c r="N139" s="25" t="s">
        <v>149</v>
      </c>
      <c r="O139" s="19"/>
      <c r="P139" s="19" t="s">
        <v>400</v>
      </c>
      <c r="Q139" s="19" t="s">
        <v>381</v>
      </c>
      <c r="R139" s="19">
        <v>59</v>
      </c>
      <c r="S139" s="19">
        <v>1.4</v>
      </c>
      <c r="T139" s="19">
        <v>70</v>
      </c>
    </row>
    <row r="140" spans="1:20" x14ac:dyDescent="0.3">
      <c r="A140" s="17">
        <v>139</v>
      </c>
      <c r="B140" s="17">
        <v>8</v>
      </c>
      <c r="C140" s="18" t="str">
        <f>VLOOKUP(Tableau1[[#This Row],[type_generateur_id]],type_generateur[],2,FALSE)</f>
        <v>Chaudière bois granulés</v>
      </c>
      <c r="D140" s="17">
        <v>1978</v>
      </c>
      <c r="E140" s="17">
        <v>1994</v>
      </c>
      <c r="F140" s="5">
        <v>400</v>
      </c>
      <c r="H140" s="5">
        <v>70</v>
      </c>
      <c r="I140" s="5">
        <v>58</v>
      </c>
      <c r="J140" s="5">
        <v>0.8</v>
      </c>
      <c r="K140" s="21"/>
      <c r="L140" s="19">
        <v>55</v>
      </c>
      <c r="M140" s="19">
        <v>30</v>
      </c>
      <c r="N140" s="24" t="s">
        <v>45</v>
      </c>
      <c r="O140" s="19"/>
      <c r="P140" s="19" t="s">
        <v>400</v>
      </c>
      <c r="Q140" s="19" t="s">
        <v>382</v>
      </c>
      <c r="R140" s="19">
        <v>59</v>
      </c>
      <c r="S140" s="19">
        <v>0.8</v>
      </c>
      <c r="T140" s="19">
        <v>70</v>
      </c>
    </row>
    <row r="141" spans="1:20" ht="28.8" x14ac:dyDescent="0.3">
      <c r="A141" s="17">
        <v>140</v>
      </c>
      <c r="B141" s="17">
        <v>45</v>
      </c>
      <c r="C141" s="18" t="str">
        <f>VLOOKUP(Tableau1[[#This Row],[type_generateur_id]],type_generateur[],2,FALSE)</f>
        <v>Poêle à bois bouilleur granulés</v>
      </c>
      <c r="E141" s="20">
        <v>2011</v>
      </c>
      <c r="F141" s="5">
        <v>400</v>
      </c>
      <c r="H141" s="21">
        <v>70</v>
      </c>
      <c r="I141" s="5">
        <v>58</v>
      </c>
      <c r="J141" s="5">
        <v>0.8</v>
      </c>
      <c r="K141" s="21"/>
      <c r="L141" s="19">
        <v>55</v>
      </c>
      <c r="M141" s="23">
        <v>115</v>
      </c>
      <c r="N141" s="25" t="s">
        <v>149</v>
      </c>
      <c r="O141" s="19"/>
      <c r="P141" s="19" t="s">
        <v>400</v>
      </c>
      <c r="Q141" s="19" t="s">
        <v>382</v>
      </c>
      <c r="R141" s="19">
        <v>59</v>
      </c>
      <c r="S141" s="19">
        <v>0.8</v>
      </c>
      <c r="T141" s="19">
        <v>70</v>
      </c>
    </row>
    <row r="142" spans="1:20" x14ac:dyDescent="0.3">
      <c r="A142" s="17">
        <v>141</v>
      </c>
      <c r="B142" s="17">
        <v>8</v>
      </c>
      <c r="C142" s="18" t="str">
        <f>VLOOKUP(Tableau1[[#This Row],[type_generateur_id]],type_generateur[],2,FALSE)</f>
        <v>Chaudière bois granulés</v>
      </c>
      <c r="D142" s="17">
        <v>1995</v>
      </c>
      <c r="E142" s="17">
        <v>2003</v>
      </c>
      <c r="F142" s="5"/>
      <c r="G142" s="5">
        <v>70</v>
      </c>
      <c r="I142" s="5" t="s">
        <v>300</v>
      </c>
      <c r="J142" s="5" t="s">
        <v>341</v>
      </c>
      <c r="K142" s="21"/>
      <c r="L142" s="19">
        <v>56</v>
      </c>
      <c r="M142" s="19">
        <v>31</v>
      </c>
      <c r="N142" s="24" t="s">
        <v>46</v>
      </c>
      <c r="O142" s="19" t="s">
        <v>46</v>
      </c>
      <c r="P142" s="19">
        <v>31</v>
      </c>
      <c r="Q142" s="19" t="s">
        <v>379</v>
      </c>
      <c r="R142" s="19" t="s">
        <v>312</v>
      </c>
      <c r="S142" s="19" t="s">
        <v>388</v>
      </c>
      <c r="T142" s="19"/>
    </row>
    <row r="143" spans="1:20" x14ac:dyDescent="0.3">
      <c r="A143" s="17">
        <v>142</v>
      </c>
      <c r="B143" s="17">
        <v>8</v>
      </c>
      <c r="C143" s="18" t="str">
        <f>VLOOKUP(Tableau1[[#This Row],[type_generateur_id]],type_generateur[],2,FALSE)</f>
        <v>Chaudière bois granulés</v>
      </c>
      <c r="D143" s="17">
        <v>1995</v>
      </c>
      <c r="E143" s="17">
        <v>2003</v>
      </c>
      <c r="F143" s="5">
        <v>70</v>
      </c>
      <c r="G143" s="5">
        <v>400</v>
      </c>
      <c r="H143" s="5">
        <v>70</v>
      </c>
      <c r="I143" s="5">
        <v>68</v>
      </c>
      <c r="J143" s="5">
        <v>1.1000000000000001</v>
      </c>
      <c r="K143" s="21"/>
      <c r="L143" s="19">
        <v>57</v>
      </c>
      <c r="M143" s="19">
        <v>31</v>
      </c>
      <c r="N143" s="24" t="s">
        <v>46</v>
      </c>
      <c r="O143" s="19"/>
      <c r="P143" s="19">
        <v>31</v>
      </c>
      <c r="Q143" s="19" t="s">
        <v>381</v>
      </c>
      <c r="R143" s="19">
        <v>69</v>
      </c>
      <c r="S143" s="19">
        <v>1.1000000000000001</v>
      </c>
      <c r="T143" s="19">
        <v>70</v>
      </c>
    </row>
    <row r="144" spans="1:20" x14ac:dyDescent="0.3">
      <c r="A144" s="17">
        <v>143</v>
      </c>
      <c r="B144" s="17">
        <v>8</v>
      </c>
      <c r="C144" s="18" t="str">
        <f>VLOOKUP(Tableau1[[#This Row],[type_generateur_id]],type_generateur[],2,FALSE)</f>
        <v>Chaudière bois granulés</v>
      </c>
      <c r="D144" s="17">
        <v>1995</v>
      </c>
      <c r="E144" s="17">
        <v>2003</v>
      </c>
      <c r="F144" s="5">
        <v>400</v>
      </c>
      <c r="H144" s="5">
        <v>70</v>
      </c>
      <c r="I144" s="5">
        <v>68</v>
      </c>
      <c r="J144" s="5">
        <v>0.5</v>
      </c>
      <c r="K144" s="21"/>
      <c r="L144" s="19">
        <v>58</v>
      </c>
      <c r="M144" s="19">
        <v>31</v>
      </c>
      <c r="N144" s="24" t="s">
        <v>46</v>
      </c>
      <c r="O144" s="19"/>
      <c r="P144" s="19">
        <v>31</v>
      </c>
      <c r="Q144" s="19" t="s">
        <v>382</v>
      </c>
      <c r="R144" s="19">
        <v>69</v>
      </c>
      <c r="S144" s="19">
        <v>0.5</v>
      </c>
      <c r="T144" s="19">
        <v>70</v>
      </c>
    </row>
    <row r="145" spans="1:20" x14ac:dyDescent="0.3">
      <c r="A145" s="17">
        <v>144</v>
      </c>
      <c r="B145" s="17">
        <v>8</v>
      </c>
      <c r="C145" s="18" t="str">
        <f>VLOOKUP(Tableau1[[#This Row],[type_generateur_id]],type_generateur[],2,FALSE)</f>
        <v>Chaudière bois granulés</v>
      </c>
      <c r="D145" s="17">
        <v>2004</v>
      </c>
      <c r="E145" s="17">
        <v>2012</v>
      </c>
      <c r="F145" s="5"/>
      <c r="G145" s="5">
        <v>70</v>
      </c>
      <c r="I145" s="5" t="s">
        <v>301</v>
      </c>
      <c r="J145" s="5" t="s">
        <v>341</v>
      </c>
      <c r="K145" s="21"/>
      <c r="L145" s="19">
        <v>59</v>
      </c>
      <c r="M145" s="19">
        <v>32</v>
      </c>
      <c r="N145" s="24" t="s">
        <v>47</v>
      </c>
      <c r="O145" s="19" t="s">
        <v>47</v>
      </c>
      <c r="P145" s="19" t="s">
        <v>402</v>
      </c>
      <c r="Q145" s="19" t="s">
        <v>379</v>
      </c>
      <c r="R145" s="19" t="s">
        <v>313</v>
      </c>
      <c r="S145" s="19" t="s">
        <v>388</v>
      </c>
      <c r="T145" s="19"/>
    </row>
    <row r="146" spans="1:20" ht="28.8" x14ac:dyDescent="0.3">
      <c r="A146" s="17">
        <v>145</v>
      </c>
      <c r="B146" s="17">
        <v>45</v>
      </c>
      <c r="C146" s="18" t="str">
        <f>VLOOKUP(Tableau1[[#This Row],[type_generateur_id]],type_generateur[],2,FALSE)</f>
        <v>Poêle à bois bouilleur granulés</v>
      </c>
      <c r="D146" s="17">
        <v>2012</v>
      </c>
      <c r="E146" s="20"/>
      <c r="F146" s="5"/>
      <c r="G146" s="5">
        <v>70</v>
      </c>
      <c r="H146" s="21"/>
      <c r="I146" s="5" t="s">
        <v>301</v>
      </c>
      <c r="J146" s="5" t="s">
        <v>341</v>
      </c>
      <c r="K146" s="21"/>
      <c r="L146" s="19">
        <v>59</v>
      </c>
      <c r="M146" s="23">
        <v>116</v>
      </c>
      <c r="N146" s="25" t="s">
        <v>151</v>
      </c>
      <c r="O146" s="19" t="s">
        <v>47</v>
      </c>
      <c r="P146" s="19" t="s">
        <v>402</v>
      </c>
      <c r="Q146" s="19" t="s">
        <v>379</v>
      </c>
      <c r="R146" s="19" t="s">
        <v>313</v>
      </c>
      <c r="S146" s="19" t="s">
        <v>388</v>
      </c>
      <c r="T146" s="19"/>
    </row>
    <row r="147" spans="1:20" x14ac:dyDescent="0.3">
      <c r="A147" s="17">
        <v>146</v>
      </c>
      <c r="B147" s="17">
        <v>8</v>
      </c>
      <c r="C147" s="18" t="str">
        <f>VLOOKUP(Tableau1[[#This Row],[type_generateur_id]],type_generateur[],2,FALSE)</f>
        <v>Chaudière bois granulés</v>
      </c>
      <c r="D147" s="17">
        <v>2004</v>
      </c>
      <c r="E147" s="17">
        <v>2012</v>
      </c>
      <c r="F147" s="5">
        <v>70</v>
      </c>
      <c r="G147" s="5">
        <v>400</v>
      </c>
      <c r="H147" s="5">
        <v>70</v>
      </c>
      <c r="I147" s="5">
        <v>78</v>
      </c>
      <c r="J147" s="5">
        <v>1.1000000000000001</v>
      </c>
      <c r="K147" s="21"/>
      <c r="L147" s="19">
        <v>60</v>
      </c>
      <c r="M147" s="19">
        <v>32</v>
      </c>
      <c r="N147" s="24" t="s">
        <v>47</v>
      </c>
      <c r="O147" s="19"/>
      <c r="P147" s="19" t="s">
        <v>402</v>
      </c>
      <c r="Q147" s="19" t="s">
        <v>381</v>
      </c>
      <c r="R147" s="19">
        <v>79</v>
      </c>
      <c r="S147" s="19">
        <v>1.1000000000000001</v>
      </c>
      <c r="T147" s="19">
        <v>70</v>
      </c>
    </row>
    <row r="148" spans="1:20" ht="28.8" x14ac:dyDescent="0.3">
      <c r="A148" s="17">
        <v>147</v>
      </c>
      <c r="B148" s="17">
        <v>45</v>
      </c>
      <c r="C148" s="18" t="str">
        <f>VLOOKUP(Tableau1[[#This Row],[type_generateur_id]],type_generateur[],2,FALSE)</f>
        <v>Poêle à bois bouilleur granulés</v>
      </c>
      <c r="D148" s="17">
        <v>2012</v>
      </c>
      <c r="E148" s="20"/>
      <c r="F148" s="5">
        <v>70</v>
      </c>
      <c r="G148" s="5">
        <v>400</v>
      </c>
      <c r="H148" s="21">
        <v>70</v>
      </c>
      <c r="I148" s="5">
        <v>78</v>
      </c>
      <c r="J148" s="5">
        <v>1.1000000000000001</v>
      </c>
      <c r="K148" s="21"/>
      <c r="L148" s="19">
        <v>60</v>
      </c>
      <c r="M148" s="23">
        <v>116</v>
      </c>
      <c r="N148" s="25" t="s">
        <v>151</v>
      </c>
      <c r="O148" s="19"/>
      <c r="P148" s="19" t="s">
        <v>402</v>
      </c>
      <c r="Q148" s="19" t="s">
        <v>381</v>
      </c>
      <c r="R148" s="19">
        <v>79</v>
      </c>
      <c r="S148" s="19">
        <v>1.1000000000000001</v>
      </c>
      <c r="T148" s="19">
        <v>70</v>
      </c>
    </row>
    <row r="149" spans="1:20" x14ac:dyDescent="0.3">
      <c r="A149" s="17">
        <v>148</v>
      </c>
      <c r="B149" s="17">
        <v>8</v>
      </c>
      <c r="C149" s="18" t="str">
        <f>VLOOKUP(Tableau1[[#This Row],[type_generateur_id]],type_generateur[],2,FALSE)</f>
        <v>Chaudière bois granulés</v>
      </c>
      <c r="D149" s="17">
        <v>2004</v>
      </c>
      <c r="E149" s="17">
        <v>2012</v>
      </c>
      <c r="F149" s="5">
        <v>400</v>
      </c>
      <c r="H149" s="5">
        <v>70</v>
      </c>
      <c r="I149" s="5">
        <v>78</v>
      </c>
      <c r="J149" s="5">
        <v>0.5</v>
      </c>
      <c r="K149" s="21"/>
      <c r="L149" s="19">
        <v>61</v>
      </c>
      <c r="M149" s="19">
        <v>32</v>
      </c>
      <c r="N149" s="24" t="s">
        <v>47</v>
      </c>
      <c r="O149" s="19"/>
      <c r="P149" s="19" t="s">
        <v>402</v>
      </c>
      <c r="Q149" s="19" t="s">
        <v>382</v>
      </c>
      <c r="R149" s="19">
        <v>79</v>
      </c>
      <c r="S149" s="19">
        <v>0.5</v>
      </c>
      <c r="T149" s="19">
        <v>70</v>
      </c>
    </row>
    <row r="150" spans="1:20" ht="28.8" x14ac:dyDescent="0.3">
      <c r="A150" s="17">
        <v>149</v>
      </c>
      <c r="B150" s="17">
        <v>45</v>
      </c>
      <c r="C150" s="18" t="str">
        <f>VLOOKUP(Tableau1[[#This Row],[type_generateur_id]],type_generateur[],2,FALSE)</f>
        <v>Poêle à bois bouilleur granulés</v>
      </c>
      <c r="D150" s="17">
        <v>2012</v>
      </c>
      <c r="E150" s="20"/>
      <c r="F150" s="5">
        <v>400</v>
      </c>
      <c r="H150" s="21">
        <v>70</v>
      </c>
      <c r="I150" s="5">
        <v>78</v>
      </c>
      <c r="J150" s="5">
        <v>0.5</v>
      </c>
      <c r="K150" s="21"/>
      <c r="L150" s="19">
        <v>61</v>
      </c>
      <c r="M150" s="23">
        <v>116</v>
      </c>
      <c r="N150" s="25" t="s">
        <v>151</v>
      </c>
      <c r="O150" s="19"/>
      <c r="P150" s="19" t="s">
        <v>402</v>
      </c>
      <c r="Q150" s="19" t="s">
        <v>382</v>
      </c>
      <c r="R150" s="19">
        <v>79</v>
      </c>
      <c r="S150" s="19">
        <v>0.5</v>
      </c>
      <c r="T150" s="19">
        <v>70</v>
      </c>
    </row>
    <row r="151" spans="1:20" x14ac:dyDescent="0.3">
      <c r="A151" s="17">
        <v>150</v>
      </c>
      <c r="B151" s="17">
        <v>8</v>
      </c>
      <c r="C151" s="18" t="str">
        <f>VLOOKUP(Tableau1[[#This Row],[type_generateur_id]],type_generateur[],2,FALSE)</f>
        <v>Chaudière bois granulés</v>
      </c>
      <c r="D151" s="17">
        <v>2013</v>
      </c>
      <c r="E151" s="17">
        <v>2019</v>
      </c>
      <c r="F151" s="5"/>
      <c r="G151" s="5">
        <v>70</v>
      </c>
      <c r="I151" s="5" t="s">
        <v>302</v>
      </c>
      <c r="J151" s="5" t="s">
        <v>341</v>
      </c>
      <c r="K151" s="21"/>
      <c r="L151" s="19">
        <v>62</v>
      </c>
      <c r="M151" s="19">
        <v>33</v>
      </c>
      <c r="N151" s="24" t="s">
        <v>48</v>
      </c>
      <c r="O151" s="19" t="s">
        <v>48</v>
      </c>
      <c r="P151" s="19" t="s">
        <v>403</v>
      </c>
      <c r="Q151" s="19" t="s">
        <v>379</v>
      </c>
      <c r="R151" s="19" t="s">
        <v>314</v>
      </c>
      <c r="S151" s="19" t="s">
        <v>388</v>
      </c>
      <c r="T151" s="19"/>
    </row>
    <row r="152" spans="1:20" ht="43.2" x14ac:dyDescent="0.3">
      <c r="A152" s="17">
        <v>151</v>
      </c>
      <c r="B152" s="17">
        <v>51</v>
      </c>
      <c r="C152" s="18" t="str">
        <f>VLOOKUP(Tableau1[[#This Row],[type_generateur_id]],type_generateur[],2,FALSE)</f>
        <v>Pompe à chaleur hybride : partie chaudière Chaudière bois granulés</v>
      </c>
      <c r="D152" s="17">
        <v>2013</v>
      </c>
      <c r="E152" s="20">
        <v>2019</v>
      </c>
      <c r="F152" s="5"/>
      <c r="G152" s="5">
        <v>70</v>
      </c>
      <c r="H152" s="21"/>
      <c r="I152" s="5" t="s">
        <v>302</v>
      </c>
      <c r="J152" s="5" t="s">
        <v>341</v>
      </c>
      <c r="K152" s="21"/>
      <c r="L152" s="19">
        <v>62</v>
      </c>
      <c r="M152" s="23">
        <v>124</v>
      </c>
      <c r="N152" s="25" t="s">
        <v>160</v>
      </c>
      <c r="O152" s="19" t="s">
        <v>48</v>
      </c>
      <c r="P152" s="19" t="s">
        <v>403</v>
      </c>
      <c r="Q152" s="19" t="s">
        <v>379</v>
      </c>
      <c r="R152" s="19" t="s">
        <v>314</v>
      </c>
      <c r="S152" s="19" t="s">
        <v>388</v>
      </c>
      <c r="T152" s="19"/>
    </row>
    <row r="153" spans="1:20" x14ac:dyDescent="0.3">
      <c r="A153" s="17">
        <v>152</v>
      </c>
      <c r="B153" s="17">
        <v>8</v>
      </c>
      <c r="C153" s="18" t="str">
        <f>VLOOKUP(Tableau1[[#This Row],[type_generateur_id]],type_generateur[],2,FALSE)</f>
        <v>Chaudière bois granulés</v>
      </c>
      <c r="D153" s="17">
        <v>2013</v>
      </c>
      <c r="E153" s="17">
        <v>2019</v>
      </c>
      <c r="F153" s="5">
        <v>70</v>
      </c>
      <c r="G153" s="5">
        <v>400</v>
      </c>
      <c r="H153" s="5">
        <v>70</v>
      </c>
      <c r="I153" s="5">
        <v>84</v>
      </c>
      <c r="J153" s="5">
        <v>1.1000000000000001</v>
      </c>
      <c r="K153" s="21"/>
      <c r="L153" s="19">
        <v>63</v>
      </c>
      <c r="M153" s="19">
        <v>33</v>
      </c>
      <c r="N153" s="24" t="s">
        <v>48</v>
      </c>
      <c r="O153" s="19"/>
      <c r="P153" s="19" t="s">
        <v>403</v>
      </c>
      <c r="Q153" s="19" t="s">
        <v>381</v>
      </c>
      <c r="R153" s="19">
        <v>83</v>
      </c>
      <c r="S153" s="19">
        <v>1.1000000000000001</v>
      </c>
      <c r="T153" s="19">
        <v>70</v>
      </c>
    </row>
    <row r="154" spans="1:20" ht="43.2" x14ac:dyDescent="0.3">
      <c r="A154" s="17">
        <v>153</v>
      </c>
      <c r="B154" s="17">
        <v>51</v>
      </c>
      <c r="C154" s="18" t="str">
        <f>VLOOKUP(Tableau1[[#This Row],[type_generateur_id]],type_generateur[],2,FALSE)</f>
        <v>Pompe à chaleur hybride : partie chaudière Chaudière bois granulés</v>
      </c>
      <c r="D154" s="17">
        <v>2013</v>
      </c>
      <c r="E154" s="20">
        <v>2019</v>
      </c>
      <c r="F154" s="5">
        <v>70</v>
      </c>
      <c r="G154" s="5">
        <v>400</v>
      </c>
      <c r="H154" s="21">
        <v>70</v>
      </c>
      <c r="I154" s="5">
        <v>84</v>
      </c>
      <c r="J154" s="5">
        <v>1.1000000000000001</v>
      </c>
      <c r="K154" s="21"/>
      <c r="L154" s="19">
        <v>63</v>
      </c>
      <c r="M154" s="23">
        <v>124</v>
      </c>
      <c r="N154" s="25" t="s">
        <v>160</v>
      </c>
      <c r="O154" s="19"/>
      <c r="P154" s="19" t="s">
        <v>403</v>
      </c>
      <c r="Q154" s="19" t="s">
        <v>381</v>
      </c>
      <c r="R154" s="19">
        <v>83</v>
      </c>
      <c r="S154" s="19">
        <v>1.1000000000000001</v>
      </c>
      <c r="T154" s="19">
        <v>70</v>
      </c>
    </row>
    <row r="155" spans="1:20" x14ac:dyDescent="0.3">
      <c r="A155" s="17">
        <v>154</v>
      </c>
      <c r="B155" s="17">
        <v>8</v>
      </c>
      <c r="C155" s="18" t="str">
        <f>VLOOKUP(Tableau1[[#This Row],[type_generateur_id]],type_generateur[],2,FALSE)</f>
        <v>Chaudière bois granulés</v>
      </c>
      <c r="D155" s="17">
        <v>2013</v>
      </c>
      <c r="E155" s="17">
        <v>2019</v>
      </c>
      <c r="F155" s="5">
        <v>400</v>
      </c>
      <c r="H155" s="5">
        <v>70</v>
      </c>
      <c r="I155" s="5">
        <v>84</v>
      </c>
      <c r="J155" s="5">
        <v>0.5</v>
      </c>
      <c r="K155" s="21"/>
      <c r="L155" s="19">
        <v>64</v>
      </c>
      <c r="M155" s="19">
        <v>33</v>
      </c>
      <c r="N155" s="24" t="s">
        <v>48</v>
      </c>
      <c r="O155" s="19"/>
      <c r="P155" s="19" t="s">
        <v>403</v>
      </c>
      <c r="Q155" s="19" t="s">
        <v>382</v>
      </c>
      <c r="R155" s="19">
        <v>83</v>
      </c>
      <c r="S155" s="19">
        <v>0.5</v>
      </c>
      <c r="T155" s="19">
        <v>70</v>
      </c>
    </row>
    <row r="156" spans="1:20" ht="43.2" x14ac:dyDescent="0.3">
      <c r="A156" s="17">
        <v>155</v>
      </c>
      <c r="B156" s="17">
        <v>51</v>
      </c>
      <c r="C156" s="18" t="str">
        <f>VLOOKUP(Tableau1[[#This Row],[type_generateur_id]],type_generateur[],2,FALSE)</f>
        <v>Pompe à chaleur hybride : partie chaudière Chaudière bois granulés</v>
      </c>
      <c r="D156" s="17">
        <v>2013</v>
      </c>
      <c r="E156" s="20">
        <v>2019</v>
      </c>
      <c r="F156" s="5">
        <v>400</v>
      </c>
      <c r="H156" s="21">
        <v>70</v>
      </c>
      <c r="I156" s="5">
        <v>84</v>
      </c>
      <c r="J156" s="5">
        <v>0.5</v>
      </c>
      <c r="K156" s="21"/>
      <c r="L156" s="19">
        <v>64</v>
      </c>
      <c r="M156" s="23">
        <v>124</v>
      </c>
      <c r="N156" s="25" t="s">
        <v>160</v>
      </c>
      <c r="O156" s="19"/>
      <c r="P156" s="19" t="s">
        <v>403</v>
      </c>
      <c r="Q156" s="19" t="s">
        <v>382</v>
      </c>
      <c r="R156" s="19">
        <v>83</v>
      </c>
      <c r="S156" s="19">
        <v>0.5</v>
      </c>
      <c r="T156" s="19">
        <v>70</v>
      </c>
    </row>
    <row r="157" spans="1:20" x14ac:dyDescent="0.3">
      <c r="A157" s="17">
        <v>156</v>
      </c>
      <c r="B157" s="17">
        <v>8</v>
      </c>
      <c r="C157" s="18" t="str">
        <f>VLOOKUP(Tableau1[[#This Row],[type_generateur_id]],type_generateur[],2,FALSE)</f>
        <v>Chaudière bois granulés</v>
      </c>
      <c r="D157" s="17">
        <v>2020</v>
      </c>
      <c r="E157" s="17"/>
      <c r="F157" s="5"/>
      <c r="G157" s="5">
        <v>20</v>
      </c>
      <c r="I157" s="5" t="s">
        <v>305</v>
      </c>
      <c r="J157" s="5" t="s">
        <v>341</v>
      </c>
      <c r="K157" s="21"/>
      <c r="L157" s="19">
        <v>65</v>
      </c>
      <c r="M157" s="19">
        <v>34</v>
      </c>
      <c r="N157" s="24" t="s">
        <v>49</v>
      </c>
      <c r="O157" s="19" t="s">
        <v>405</v>
      </c>
      <c r="P157" s="19" t="s">
        <v>404</v>
      </c>
      <c r="Q157" s="19" t="s">
        <v>397</v>
      </c>
      <c r="R157" s="19" t="s">
        <v>316</v>
      </c>
      <c r="S157" s="19" t="s">
        <v>388</v>
      </c>
      <c r="T157" s="19"/>
    </row>
    <row r="158" spans="1:20" ht="43.2" x14ac:dyDescent="0.3">
      <c r="A158" s="17">
        <v>157</v>
      </c>
      <c r="B158" s="17">
        <v>51</v>
      </c>
      <c r="C158" s="18" t="str">
        <f>VLOOKUP(Tableau1[[#This Row],[type_generateur_id]],type_generateur[],2,FALSE)</f>
        <v>Pompe à chaleur hybride : partie chaudière Chaudière bois granulés</v>
      </c>
      <c r="D158" s="17">
        <v>2019</v>
      </c>
      <c r="E158" s="20"/>
      <c r="F158" s="5"/>
      <c r="G158" s="5">
        <v>20</v>
      </c>
      <c r="H158" s="21"/>
      <c r="I158" s="5" t="s">
        <v>305</v>
      </c>
      <c r="J158" s="5" t="s">
        <v>341</v>
      </c>
      <c r="K158" s="21"/>
      <c r="L158" s="19">
        <v>65</v>
      </c>
      <c r="M158" s="23">
        <v>125</v>
      </c>
      <c r="N158" s="25" t="s">
        <v>161</v>
      </c>
      <c r="O158" s="19" t="s">
        <v>405</v>
      </c>
      <c r="P158" s="19" t="s">
        <v>404</v>
      </c>
      <c r="Q158" s="19" t="s">
        <v>397</v>
      </c>
      <c r="R158" s="19" t="s">
        <v>316</v>
      </c>
      <c r="S158" s="19" t="s">
        <v>388</v>
      </c>
      <c r="T158" s="19"/>
    </row>
    <row r="159" spans="1:20" x14ac:dyDescent="0.3">
      <c r="A159" s="17">
        <v>158</v>
      </c>
      <c r="B159" s="17">
        <v>8</v>
      </c>
      <c r="C159" s="18" t="str">
        <f>VLOOKUP(Tableau1[[#This Row],[type_generateur_id]],type_generateur[],2,FALSE)</f>
        <v>Chaudière bois granulés</v>
      </c>
      <c r="D159" s="17">
        <v>2020</v>
      </c>
      <c r="E159" s="17"/>
      <c r="F159" s="5">
        <v>20</v>
      </c>
      <c r="G159" s="5">
        <v>70</v>
      </c>
      <c r="I159" s="5" t="s">
        <v>306</v>
      </c>
      <c r="J159" s="5" t="s">
        <v>341</v>
      </c>
      <c r="K159" s="21"/>
      <c r="L159" s="19">
        <v>66</v>
      </c>
      <c r="M159" s="19">
        <v>34</v>
      </c>
      <c r="N159" s="24" t="s">
        <v>49</v>
      </c>
      <c r="O159" s="19"/>
      <c r="P159" s="19" t="s">
        <v>404</v>
      </c>
      <c r="Q159" s="19" t="s">
        <v>398</v>
      </c>
      <c r="R159" s="19" t="s">
        <v>303</v>
      </c>
      <c r="S159" s="19" t="s">
        <v>388</v>
      </c>
      <c r="T159" s="19"/>
    </row>
    <row r="160" spans="1:20" ht="43.2" x14ac:dyDescent="0.3">
      <c r="A160" s="17">
        <v>159</v>
      </c>
      <c r="B160" s="17">
        <v>51</v>
      </c>
      <c r="C160" s="18" t="str">
        <f>VLOOKUP(Tableau1[[#This Row],[type_generateur_id]],type_generateur[],2,FALSE)</f>
        <v>Pompe à chaleur hybride : partie chaudière Chaudière bois granulés</v>
      </c>
      <c r="D160" s="17">
        <v>2019</v>
      </c>
      <c r="E160" s="20"/>
      <c r="F160" s="5">
        <v>20</v>
      </c>
      <c r="G160" s="5">
        <v>70</v>
      </c>
      <c r="H160" s="21"/>
      <c r="I160" s="5" t="s">
        <v>306</v>
      </c>
      <c r="J160" s="5" t="s">
        <v>341</v>
      </c>
      <c r="K160" s="21"/>
      <c r="L160" s="19">
        <v>66</v>
      </c>
      <c r="M160" s="23">
        <v>125</v>
      </c>
      <c r="N160" s="25" t="s">
        <v>161</v>
      </c>
      <c r="O160" s="19"/>
      <c r="P160" s="19" t="s">
        <v>404</v>
      </c>
      <c r="Q160" s="19" t="s">
        <v>398</v>
      </c>
      <c r="R160" s="19" t="s">
        <v>303</v>
      </c>
      <c r="S160" s="19" t="s">
        <v>388</v>
      </c>
      <c r="T160" s="19"/>
    </row>
    <row r="161" spans="1:20" x14ac:dyDescent="0.3">
      <c r="A161" s="17">
        <v>160</v>
      </c>
      <c r="B161" s="17">
        <v>8</v>
      </c>
      <c r="C161" s="18" t="str">
        <f>VLOOKUP(Tableau1[[#This Row],[type_generateur_id]],type_generateur[],2,FALSE)</f>
        <v>Chaudière bois granulés</v>
      </c>
      <c r="D161" s="17">
        <v>2020</v>
      </c>
      <c r="E161" s="17"/>
      <c r="F161" s="5">
        <v>70</v>
      </c>
      <c r="G161" s="5">
        <v>400</v>
      </c>
      <c r="H161" s="5">
        <v>70</v>
      </c>
      <c r="I161" s="5">
        <v>96</v>
      </c>
      <c r="J161" s="5">
        <v>1.1000000000000001</v>
      </c>
      <c r="K161" s="21"/>
      <c r="L161" s="19">
        <v>67</v>
      </c>
      <c r="M161" s="19">
        <v>34</v>
      </c>
      <c r="N161" s="24" t="s">
        <v>49</v>
      </c>
      <c r="O161" s="19"/>
      <c r="P161" s="19" t="s">
        <v>404</v>
      </c>
      <c r="Q161" s="19" t="s">
        <v>381</v>
      </c>
      <c r="R161" s="19">
        <v>93</v>
      </c>
      <c r="S161" s="19">
        <v>1.1000000000000001</v>
      </c>
      <c r="T161" s="19">
        <v>70</v>
      </c>
    </row>
    <row r="162" spans="1:20" ht="43.2" x14ac:dyDescent="0.3">
      <c r="A162" s="17">
        <v>161</v>
      </c>
      <c r="B162" s="17">
        <v>51</v>
      </c>
      <c r="C162" s="18" t="str">
        <f>VLOOKUP(Tableau1[[#This Row],[type_generateur_id]],type_generateur[],2,FALSE)</f>
        <v>Pompe à chaleur hybride : partie chaudière Chaudière bois granulés</v>
      </c>
      <c r="D162" s="17">
        <v>2019</v>
      </c>
      <c r="E162" s="20"/>
      <c r="F162" s="5">
        <v>70</v>
      </c>
      <c r="G162" s="5">
        <v>400</v>
      </c>
      <c r="H162" s="21">
        <v>70</v>
      </c>
      <c r="I162" s="5">
        <v>96</v>
      </c>
      <c r="J162" s="5">
        <v>1.1000000000000001</v>
      </c>
      <c r="K162" s="21"/>
      <c r="L162" s="19">
        <v>67</v>
      </c>
      <c r="M162" s="23">
        <v>125</v>
      </c>
      <c r="N162" s="25" t="s">
        <v>161</v>
      </c>
      <c r="O162" s="19"/>
      <c r="P162" s="19" t="s">
        <v>404</v>
      </c>
      <c r="Q162" s="19" t="s">
        <v>381</v>
      </c>
      <c r="R162" s="19">
        <v>93</v>
      </c>
      <c r="S162" s="19">
        <v>1.1000000000000001</v>
      </c>
      <c r="T162" s="19">
        <v>70</v>
      </c>
    </row>
    <row r="163" spans="1:20" x14ac:dyDescent="0.3">
      <c r="A163" s="17">
        <v>162</v>
      </c>
      <c r="B163" s="17">
        <v>8</v>
      </c>
      <c r="C163" s="18" t="str">
        <f>VLOOKUP(Tableau1[[#This Row],[type_generateur_id]],type_generateur[],2,FALSE)</f>
        <v>Chaudière bois granulés</v>
      </c>
      <c r="D163" s="17">
        <v>2020</v>
      </c>
      <c r="E163" s="17"/>
      <c r="F163" s="5">
        <v>400</v>
      </c>
      <c r="H163" s="5">
        <v>70</v>
      </c>
      <c r="I163" s="5">
        <v>96</v>
      </c>
      <c r="J163" s="5">
        <v>0.5</v>
      </c>
      <c r="K163" s="21"/>
      <c r="L163" s="19">
        <v>68</v>
      </c>
      <c r="M163" s="19">
        <v>34</v>
      </c>
      <c r="N163" s="24" t="s">
        <v>49</v>
      </c>
      <c r="O163" s="19"/>
      <c r="P163" s="19" t="s">
        <v>404</v>
      </c>
      <c r="Q163" s="19" t="s">
        <v>382</v>
      </c>
      <c r="R163" s="19">
        <v>93</v>
      </c>
      <c r="S163" s="19">
        <v>0.5</v>
      </c>
      <c r="T163" s="19">
        <v>70</v>
      </c>
    </row>
    <row r="164" spans="1:20" ht="43.2" x14ac:dyDescent="0.3">
      <c r="A164" s="17">
        <v>163</v>
      </c>
      <c r="B164" s="17">
        <v>51</v>
      </c>
      <c r="C164" s="18" t="str">
        <f>VLOOKUP(Tableau1[[#This Row],[type_generateur_id]],type_generateur[],2,FALSE)</f>
        <v>Pompe à chaleur hybride : partie chaudière Chaudière bois granulés</v>
      </c>
      <c r="D164" s="17">
        <v>2019</v>
      </c>
      <c r="E164" s="20"/>
      <c r="F164" s="5">
        <v>400</v>
      </c>
      <c r="H164" s="21">
        <v>70</v>
      </c>
      <c r="I164" s="5">
        <v>96</v>
      </c>
      <c r="J164" s="5">
        <v>0.5</v>
      </c>
      <c r="K164" s="21"/>
      <c r="L164" s="19">
        <v>68</v>
      </c>
      <c r="M164" s="23">
        <v>125</v>
      </c>
      <c r="N164" s="25" t="s">
        <v>161</v>
      </c>
      <c r="O164" s="19"/>
      <c r="P164" s="19" t="s">
        <v>404</v>
      </c>
      <c r="Q164" s="19" t="s">
        <v>382</v>
      </c>
      <c r="R164" s="19">
        <v>93</v>
      </c>
      <c r="S164" s="19">
        <v>0.5</v>
      </c>
      <c r="T164" s="19">
        <v>70</v>
      </c>
    </row>
    <row r="165" spans="1:20" ht="28.8" x14ac:dyDescent="0.3">
      <c r="A165" s="17">
        <v>164</v>
      </c>
      <c r="B165" s="17">
        <v>17</v>
      </c>
      <c r="C165" s="18" t="str">
        <f>VLOOKUP(Tableau1[[#This Row],[type_generateur_id]],type_generateur[],2,FALSE)</f>
        <v>Accumulateur gaz classique</v>
      </c>
      <c r="E165" s="17">
        <v>1989</v>
      </c>
      <c r="F165" s="5"/>
      <c r="I165" s="5">
        <v>81</v>
      </c>
      <c r="J165" s="5"/>
      <c r="K165" s="21">
        <v>200</v>
      </c>
      <c r="L165" s="19">
        <v>79</v>
      </c>
      <c r="M165" s="19">
        <v>58</v>
      </c>
      <c r="N165" s="24" t="s">
        <v>78</v>
      </c>
      <c r="O165" s="19" t="s">
        <v>78</v>
      </c>
      <c r="P165" s="19" t="s">
        <v>406</v>
      </c>
      <c r="Q165" s="19"/>
      <c r="R165" s="19"/>
      <c r="T165" s="19"/>
    </row>
    <row r="166" spans="1:20" ht="28.8" x14ac:dyDescent="0.3">
      <c r="A166" s="17">
        <v>165</v>
      </c>
      <c r="B166" s="17">
        <v>42</v>
      </c>
      <c r="C166" s="18" t="str">
        <f>VLOOKUP(Tableau1[[#This Row],[type_generateur_id]],type_generateur[],2,FALSE)</f>
        <v>Accumulateur gpl/propane/butane classique</v>
      </c>
      <c r="E166" s="20">
        <v>1989</v>
      </c>
      <c r="F166" s="5"/>
      <c r="H166" s="21"/>
      <c r="I166" s="5">
        <v>81</v>
      </c>
      <c r="J166" s="5"/>
      <c r="K166" s="21">
        <v>200</v>
      </c>
      <c r="L166" s="19">
        <v>79</v>
      </c>
      <c r="M166" s="23">
        <v>105</v>
      </c>
      <c r="N166" s="25" t="s">
        <v>138</v>
      </c>
      <c r="O166" s="19" t="s">
        <v>78</v>
      </c>
      <c r="P166" s="19" t="s">
        <v>406</v>
      </c>
      <c r="Q166" s="19"/>
      <c r="R166" s="19"/>
      <c r="T166" s="19"/>
    </row>
    <row r="167" spans="1:20" ht="28.8" x14ac:dyDescent="0.3">
      <c r="A167" s="17">
        <v>166</v>
      </c>
      <c r="B167" s="17">
        <v>17</v>
      </c>
      <c r="C167" s="18" t="str">
        <f>VLOOKUP(Tableau1[[#This Row],[type_generateur_id]],type_generateur[],2,FALSE)</f>
        <v>Accumulateur gaz classique</v>
      </c>
      <c r="D167" s="17">
        <v>1990</v>
      </c>
      <c r="E167" s="17">
        <v>2000</v>
      </c>
      <c r="F167" s="5"/>
      <c r="I167" s="5">
        <v>84</v>
      </c>
      <c r="J167" s="5"/>
      <c r="K167" s="21">
        <v>150</v>
      </c>
      <c r="L167" s="19">
        <v>80</v>
      </c>
      <c r="M167" s="19">
        <v>59</v>
      </c>
      <c r="N167" s="24" t="s">
        <v>79</v>
      </c>
      <c r="O167" s="19" t="s">
        <v>79</v>
      </c>
      <c r="P167" s="19" t="s">
        <v>407</v>
      </c>
      <c r="Q167" s="19"/>
      <c r="R167" s="19"/>
      <c r="T167" s="19"/>
    </row>
    <row r="168" spans="1:20" ht="28.8" x14ac:dyDescent="0.3">
      <c r="A168" s="17">
        <v>167</v>
      </c>
      <c r="B168" s="17">
        <v>42</v>
      </c>
      <c r="C168" s="18" t="str">
        <f>VLOOKUP(Tableau1[[#This Row],[type_generateur_id]],type_generateur[],2,FALSE)</f>
        <v>Accumulateur gpl/propane/butane classique</v>
      </c>
      <c r="D168" s="17">
        <v>1990</v>
      </c>
      <c r="E168" s="20">
        <v>2000</v>
      </c>
      <c r="F168" s="5"/>
      <c r="H168" s="21"/>
      <c r="I168" s="5">
        <v>84</v>
      </c>
      <c r="J168" s="5"/>
      <c r="K168" s="21">
        <v>150</v>
      </c>
      <c r="L168" s="19">
        <v>80</v>
      </c>
      <c r="M168" s="23">
        <v>106</v>
      </c>
      <c r="N168" s="25" t="s">
        <v>139</v>
      </c>
      <c r="O168" s="19" t="s">
        <v>79</v>
      </c>
      <c r="P168" s="19" t="s">
        <v>407</v>
      </c>
      <c r="Q168" s="19"/>
      <c r="R168" s="19"/>
      <c r="T168" s="19"/>
    </row>
    <row r="169" spans="1:20" ht="28.8" x14ac:dyDescent="0.3">
      <c r="A169" s="17">
        <v>168</v>
      </c>
      <c r="B169" s="17">
        <v>17</v>
      </c>
      <c r="C169" s="18" t="str">
        <f>VLOOKUP(Tableau1[[#This Row],[type_generateur_id]],type_generateur[],2,FALSE)</f>
        <v>Accumulateur gaz classique</v>
      </c>
      <c r="D169" s="17">
        <v>2001</v>
      </c>
      <c r="E169" s="17"/>
      <c r="F169" s="5"/>
      <c r="I169" s="5">
        <v>84</v>
      </c>
      <c r="J169" s="5"/>
      <c r="K169" s="21">
        <v>150</v>
      </c>
      <c r="L169" s="19">
        <v>81</v>
      </c>
      <c r="M169" s="19">
        <v>60</v>
      </c>
      <c r="N169" s="24" t="s">
        <v>80</v>
      </c>
      <c r="O169" s="19" t="s">
        <v>80</v>
      </c>
      <c r="P169" s="19" t="s">
        <v>408</v>
      </c>
      <c r="Q169" s="19"/>
      <c r="R169" s="19"/>
      <c r="T169" s="19"/>
    </row>
    <row r="170" spans="1:20" ht="28.8" x14ac:dyDescent="0.3">
      <c r="A170" s="17">
        <v>169</v>
      </c>
      <c r="B170" s="17">
        <v>42</v>
      </c>
      <c r="C170" s="18" t="str">
        <f>VLOOKUP(Tableau1[[#This Row],[type_generateur_id]],type_generateur[],2,FALSE)</f>
        <v>Accumulateur gpl/propane/butane classique</v>
      </c>
      <c r="D170" s="17">
        <v>2001</v>
      </c>
      <c r="E170" s="20"/>
      <c r="F170" s="5"/>
      <c r="H170" s="21"/>
      <c r="I170" s="5">
        <v>84</v>
      </c>
      <c r="J170" s="5"/>
      <c r="K170" s="21">
        <v>150</v>
      </c>
      <c r="L170" s="19">
        <v>81</v>
      </c>
      <c r="M170" s="23">
        <v>107</v>
      </c>
      <c r="N170" s="25" t="s">
        <v>140</v>
      </c>
      <c r="O170" s="19" t="s">
        <v>80</v>
      </c>
      <c r="P170" s="19" t="s">
        <v>408</v>
      </c>
      <c r="Q170" s="19"/>
      <c r="R170" s="19"/>
      <c r="T170" s="19"/>
    </row>
    <row r="171" spans="1:20" ht="28.8" x14ac:dyDescent="0.3">
      <c r="A171" s="17">
        <v>170</v>
      </c>
      <c r="B171" s="17">
        <v>18</v>
      </c>
      <c r="C171" s="18" t="str">
        <f>VLOOKUP(Tableau1[[#This Row],[type_generateur_id]],type_generateur[],2,FALSE)</f>
        <v>Accumulateur gaz à condensation</v>
      </c>
      <c r="D171" s="17">
        <v>1996</v>
      </c>
      <c r="E171" s="17">
        <v>2000</v>
      </c>
      <c r="F171" s="5"/>
      <c r="I171" s="5">
        <v>98</v>
      </c>
      <c r="J171" s="5"/>
      <c r="K171" s="21"/>
      <c r="L171" s="19">
        <v>82</v>
      </c>
      <c r="M171" s="19">
        <v>61</v>
      </c>
      <c r="N171" s="24" t="s">
        <v>81</v>
      </c>
      <c r="O171" s="19" t="s">
        <v>81</v>
      </c>
      <c r="P171" s="19" t="s">
        <v>409</v>
      </c>
      <c r="Q171" s="19"/>
      <c r="R171" s="19"/>
      <c r="T171" s="19"/>
    </row>
    <row r="172" spans="1:20" ht="28.8" x14ac:dyDescent="0.3">
      <c r="A172" s="17">
        <v>171</v>
      </c>
      <c r="B172" s="17">
        <v>43</v>
      </c>
      <c r="C172" s="18" t="str">
        <f>VLOOKUP(Tableau1[[#This Row],[type_generateur_id]],type_generateur[],2,FALSE)</f>
        <v>Accumulateur gpl/propane/butane à condensation</v>
      </c>
      <c r="D172" s="17">
        <v>1996</v>
      </c>
      <c r="E172" s="20">
        <v>2000</v>
      </c>
      <c r="F172" s="5"/>
      <c r="H172" s="21"/>
      <c r="I172" s="5">
        <v>98</v>
      </c>
      <c r="J172" s="5"/>
      <c r="K172" s="21"/>
      <c r="L172" s="19">
        <v>82</v>
      </c>
      <c r="M172" s="23">
        <v>108</v>
      </c>
      <c r="N172" s="25" t="s">
        <v>141</v>
      </c>
      <c r="O172" s="19" t="s">
        <v>81</v>
      </c>
      <c r="P172" s="19" t="s">
        <v>409</v>
      </c>
      <c r="Q172" s="19"/>
      <c r="R172" s="19"/>
      <c r="T172" s="19"/>
    </row>
    <row r="173" spans="1:20" ht="28.8" x14ac:dyDescent="0.3">
      <c r="A173" s="17">
        <v>172</v>
      </c>
      <c r="B173" s="17">
        <v>18</v>
      </c>
      <c r="C173" s="18" t="str">
        <f>VLOOKUP(Tableau1[[#This Row],[type_generateur_id]],type_generateur[],2,FALSE)</f>
        <v>Accumulateur gaz à condensation</v>
      </c>
      <c r="D173" s="17">
        <v>2001</v>
      </c>
      <c r="E173" s="17"/>
      <c r="F173" s="5"/>
      <c r="I173" s="5">
        <v>98</v>
      </c>
      <c r="J173" s="5"/>
      <c r="K173" s="21"/>
      <c r="L173" s="19">
        <v>83</v>
      </c>
      <c r="M173" s="19">
        <v>62</v>
      </c>
      <c r="N173" s="24" t="s">
        <v>82</v>
      </c>
      <c r="O173" s="19" t="s">
        <v>82</v>
      </c>
      <c r="P173" s="19" t="s">
        <v>410</v>
      </c>
      <c r="Q173" s="19"/>
      <c r="R173" s="19"/>
      <c r="T173" s="19"/>
    </row>
    <row r="174" spans="1:20" ht="28.8" x14ac:dyDescent="0.3">
      <c r="A174" s="17">
        <v>173</v>
      </c>
      <c r="B174" s="17">
        <v>43</v>
      </c>
      <c r="C174" s="18" t="str">
        <f>VLOOKUP(Tableau1[[#This Row],[type_generateur_id]],type_generateur[],2,FALSE)</f>
        <v>Accumulateur gpl/propane/butane à condensation</v>
      </c>
      <c r="D174" s="17">
        <v>2001</v>
      </c>
      <c r="E174" s="20"/>
      <c r="F174" s="5"/>
      <c r="H174" s="21"/>
      <c r="I174" s="5">
        <v>98</v>
      </c>
      <c r="J174" s="5"/>
      <c r="K174" s="21"/>
      <c r="L174" s="19">
        <v>83</v>
      </c>
      <c r="M174" s="23">
        <v>109</v>
      </c>
      <c r="N174" s="25" t="s">
        <v>142</v>
      </c>
      <c r="O174" s="19" t="s">
        <v>82</v>
      </c>
      <c r="P174" s="19" t="s">
        <v>410</v>
      </c>
      <c r="Q174" s="19"/>
      <c r="R174" s="19"/>
      <c r="T174" s="19"/>
    </row>
    <row r="175" spans="1:20" ht="28.8" x14ac:dyDescent="0.3">
      <c r="A175" s="17">
        <v>174</v>
      </c>
      <c r="B175" s="17">
        <v>19</v>
      </c>
      <c r="C175" s="18" t="str">
        <f>VLOOKUP(Tableau1[[#This Row],[type_generateur_id]],type_generateur[],2,FALSE)</f>
        <v>Chauffe-eau gaz à production instantanée</v>
      </c>
      <c r="E175" s="17">
        <v>1980</v>
      </c>
      <c r="F175" s="5"/>
      <c r="G175" s="5">
        <v>10</v>
      </c>
      <c r="I175" s="5">
        <v>70</v>
      </c>
      <c r="J175" s="22" t="s">
        <v>336</v>
      </c>
      <c r="K175" s="21">
        <v>150</v>
      </c>
      <c r="L175" s="19">
        <v>84</v>
      </c>
      <c r="M175" s="19">
        <v>63</v>
      </c>
      <c r="N175" s="24" t="s">
        <v>83</v>
      </c>
      <c r="O175" s="19" t="s">
        <v>83</v>
      </c>
      <c r="P175" s="19" t="s">
        <v>411</v>
      </c>
      <c r="Q175" s="19" t="s">
        <v>412</v>
      </c>
      <c r="R175" s="19"/>
      <c r="S175" s="19" t="s">
        <v>413</v>
      </c>
      <c r="T175" s="19"/>
    </row>
    <row r="176" spans="1:20" ht="28.8" x14ac:dyDescent="0.3">
      <c r="A176" s="17">
        <v>175</v>
      </c>
      <c r="B176" s="17">
        <v>44</v>
      </c>
      <c r="C176" s="18" t="str">
        <f>VLOOKUP(Tableau1[[#This Row],[type_generateur_id]],type_generateur[],2,FALSE)</f>
        <v>Chauffe-eau gpl/propane/butane à production instantanée</v>
      </c>
      <c r="E176" s="20">
        <v>1980</v>
      </c>
      <c r="F176" s="5"/>
      <c r="G176" s="5">
        <v>10</v>
      </c>
      <c r="H176" s="21"/>
      <c r="I176" s="5">
        <v>70</v>
      </c>
      <c r="J176" s="22" t="s">
        <v>336</v>
      </c>
      <c r="K176" s="21">
        <v>150</v>
      </c>
      <c r="L176" s="19">
        <v>84</v>
      </c>
      <c r="M176" s="23">
        <v>110</v>
      </c>
      <c r="N176" s="25" t="s">
        <v>143</v>
      </c>
      <c r="O176" s="19" t="s">
        <v>83</v>
      </c>
      <c r="P176" s="19" t="s">
        <v>411</v>
      </c>
      <c r="Q176" s="19" t="s">
        <v>412</v>
      </c>
      <c r="R176" s="19"/>
      <c r="S176" s="19" t="s">
        <v>413</v>
      </c>
      <c r="T176" s="19"/>
    </row>
    <row r="177" spans="1:20" ht="28.8" x14ac:dyDescent="0.3">
      <c r="A177" s="17">
        <v>176</v>
      </c>
      <c r="B177" s="17">
        <v>19</v>
      </c>
      <c r="C177" s="18" t="str">
        <f>VLOOKUP(Tableau1[[#This Row],[type_generateur_id]],type_generateur[],2,FALSE)</f>
        <v>Chauffe-eau gaz à production instantanée</v>
      </c>
      <c r="D177" s="17">
        <v>1981</v>
      </c>
      <c r="E177" s="17">
        <v>1989</v>
      </c>
      <c r="F177" s="5"/>
      <c r="G177" s="5">
        <v>10</v>
      </c>
      <c r="I177" s="5">
        <v>75</v>
      </c>
      <c r="J177" s="22" t="s">
        <v>337</v>
      </c>
      <c r="K177" s="21">
        <v>120</v>
      </c>
      <c r="L177" s="19">
        <v>85</v>
      </c>
      <c r="M177" s="19">
        <v>64</v>
      </c>
      <c r="N177" s="24" t="s">
        <v>85</v>
      </c>
      <c r="O177" s="19" t="s">
        <v>85</v>
      </c>
      <c r="P177" s="19" t="s">
        <v>414</v>
      </c>
      <c r="Q177" s="19" t="s">
        <v>412</v>
      </c>
      <c r="R177" s="19"/>
      <c r="S177" s="19" t="s">
        <v>415</v>
      </c>
      <c r="T177" s="19"/>
    </row>
    <row r="178" spans="1:20" ht="28.8" x14ac:dyDescent="0.3">
      <c r="A178" s="17">
        <v>177</v>
      </c>
      <c r="B178" s="17">
        <v>44</v>
      </c>
      <c r="C178" s="18" t="str">
        <f>VLOOKUP(Tableau1[[#This Row],[type_generateur_id]],type_generateur[],2,FALSE)</f>
        <v>Chauffe-eau gpl/propane/butane à production instantanée</v>
      </c>
      <c r="D178" s="17">
        <v>1981</v>
      </c>
      <c r="E178" s="20">
        <v>1989</v>
      </c>
      <c r="F178" s="5"/>
      <c r="G178" s="5">
        <v>10</v>
      </c>
      <c r="H178" s="21"/>
      <c r="I178" s="5">
        <v>75</v>
      </c>
      <c r="J178" s="22" t="s">
        <v>337</v>
      </c>
      <c r="K178" s="21">
        <v>120</v>
      </c>
      <c r="L178" s="19">
        <v>85</v>
      </c>
      <c r="M178" s="23">
        <v>111</v>
      </c>
      <c r="N178" s="25" t="s">
        <v>145</v>
      </c>
      <c r="O178" s="19" t="s">
        <v>85</v>
      </c>
      <c r="P178" s="19" t="s">
        <v>414</v>
      </c>
      <c r="Q178" s="19" t="s">
        <v>412</v>
      </c>
      <c r="R178" s="19"/>
      <c r="S178" s="19" t="s">
        <v>415</v>
      </c>
      <c r="T178" s="19"/>
    </row>
    <row r="179" spans="1:20" ht="28.8" x14ac:dyDescent="0.3">
      <c r="A179" s="17">
        <v>178</v>
      </c>
      <c r="B179" s="17">
        <v>19</v>
      </c>
      <c r="C179" s="18" t="str">
        <f>VLOOKUP(Tableau1[[#This Row],[type_generateur_id]],type_generateur[],2,FALSE)</f>
        <v>Chauffe-eau gaz à production instantanée</v>
      </c>
      <c r="D179" s="17">
        <v>1990</v>
      </c>
      <c r="E179" s="17">
        <v>2000</v>
      </c>
      <c r="F179" s="5"/>
      <c r="G179" s="5">
        <v>10</v>
      </c>
      <c r="I179" s="5">
        <v>81</v>
      </c>
      <c r="J179" s="22" t="s">
        <v>338</v>
      </c>
      <c r="K179" s="21">
        <v>120</v>
      </c>
      <c r="L179" s="19">
        <v>86</v>
      </c>
      <c r="M179" s="19">
        <v>65</v>
      </c>
      <c r="N179" s="24" t="s">
        <v>86</v>
      </c>
      <c r="O179" s="19" t="s">
        <v>86</v>
      </c>
      <c r="P179" s="19" t="s">
        <v>416</v>
      </c>
      <c r="Q179" s="19" t="s">
        <v>412</v>
      </c>
      <c r="R179" s="19"/>
      <c r="S179" s="19" t="s">
        <v>417</v>
      </c>
      <c r="T179" s="19"/>
    </row>
    <row r="180" spans="1:20" ht="28.8" x14ac:dyDescent="0.3">
      <c r="A180" s="17">
        <v>179</v>
      </c>
      <c r="B180" s="17">
        <v>44</v>
      </c>
      <c r="C180" s="18" t="str">
        <f>VLOOKUP(Tableau1[[#This Row],[type_generateur_id]],type_generateur[],2,FALSE)</f>
        <v>Chauffe-eau gpl/propane/butane à production instantanée</v>
      </c>
      <c r="D180" s="17">
        <v>1990</v>
      </c>
      <c r="E180" s="20">
        <v>2000</v>
      </c>
      <c r="F180" s="5"/>
      <c r="G180" s="5">
        <v>10</v>
      </c>
      <c r="H180" s="21"/>
      <c r="I180" s="5">
        <v>81</v>
      </c>
      <c r="J180" s="22" t="s">
        <v>338</v>
      </c>
      <c r="K180" s="21">
        <v>120</v>
      </c>
      <c r="L180" s="19">
        <v>86</v>
      </c>
      <c r="M180" s="23">
        <v>112</v>
      </c>
      <c r="N180" s="25" t="s">
        <v>146</v>
      </c>
      <c r="O180" s="19" t="s">
        <v>86</v>
      </c>
      <c r="P180" s="19" t="s">
        <v>416</v>
      </c>
      <c r="Q180" s="19" t="s">
        <v>412</v>
      </c>
      <c r="R180" s="19"/>
      <c r="S180" s="19" t="s">
        <v>417</v>
      </c>
      <c r="T180" s="19"/>
    </row>
    <row r="181" spans="1:20" ht="28.8" x14ac:dyDescent="0.3">
      <c r="A181" s="17">
        <v>180</v>
      </c>
      <c r="B181" s="17">
        <v>19</v>
      </c>
      <c r="C181" s="18" t="str">
        <f>VLOOKUP(Tableau1[[#This Row],[type_generateur_id]],type_generateur[],2,FALSE)</f>
        <v>Chauffe-eau gaz à production instantanée</v>
      </c>
      <c r="D181" s="17">
        <v>2001</v>
      </c>
      <c r="E181" s="17">
        <v>2015</v>
      </c>
      <c r="F181" s="5"/>
      <c r="G181" s="5">
        <v>10</v>
      </c>
      <c r="I181" s="5">
        <v>82</v>
      </c>
      <c r="J181" s="22" t="s">
        <v>338</v>
      </c>
      <c r="K181" s="21">
        <v>100</v>
      </c>
      <c r="L181" s="19">
        <v>87</v>
      </c>
      <c r="M181" s="19">
        <v>66</v>
      </c>
      <c r="N181" s="24" t="s">
        <v>87</v>
      </c>
      <c r="O181" s="19" t="s">
        <v>87</v>
      </c>
      <c r="P181" s="19" t="s">
        <v>418</v>
      </c>
      <c r="Q181" s="19" t="s">
        <v>412</v>
      </c>
      <c r="R181" s="19"/>
      <c r="S181" s="19" t="s">
        <v>419</v>
      </c>
      <c r="T181" s="19"/>
    </row>
    <row r="182" spans="1:20" ht="28.8" x14ac:dyDescent="0.3">
      <c r="A182" s="17">
        <v>181</v>
      </c>
      <c r="B182" s="17">
        <v>44</v>
      </c>
      <c r="C182" s="18" t="str">
        <f>VLOOKUP(Tableau1[[#This Row],[type_generateur_id]],type_generateur[],2,FALSE)</f>
        <v>Chauffe-eau gpl/propane/butane à production instantanée</v>
      </c>
      <c r="D182" s="17">
        <v>2001</v>
      </c>
      <c r="E182" s="20">
        <v>2015</v>
      </c>
      <c r="F182" s="5"/>
      <c r="G182" s="5">
        <v>10</v>
      </c>
      <c r="H182" s="21"/>
      <c r="I182" s="5">
        <v>82</v>
      </c>
      <c r="J182" s="22" t="s">
        <v>338</v>
      </c>
      <c r="K182" s="21">
        <v>100</v>
      </c>
      <c r="L182" s="19">
        <v>87</v>
      </c>
      <c r="M182" s="23">
        <v>113</v>
      </c>
      <c r="N182" s="25" t="s">
        <v>147</v>
      </c>
      <c r="O182" s="19" t="s">
        <v>87</v>
      </c>
      <c r="P182" s="19" t="s">
        <v>418</v>
      </c>
      <c r="Q182" s="19" t="s">
        <v>412</v>
      </c>
      <c r="R182" s="19"/>
      <c r="S182" s="19" t="s">
        <v>419</v>
      </c>
      <c r="T182" s="19"/>
    </row>
    <row r="183" spans="1:20" ht="28.8" x14ac:dyDescent="0.3">
      <c r="A183" s="17">
        <v>182</v>
      </c>
      <c r="B183" s="17">
        <v>19</v>
      </c>
      <c r="C183" s="18" t="str">
        <f>VLOOKUP(Tableau1[[#This Row],[type_generateur_id]],type_generateur[],2,FALSE)</f>
        <v>Chauffe-eau gaz à production instantanée</v>
      </c>
      <c r="D183" s="17">
        <v>2015</v>
      </c>
      <c r="E183" s="17"/>
      <c r="F183" s="5"/>
      <c r="G183" s="5">
        <v>10</v>
      </c>
      <c r="I183" s="5">
        <v>82</v>
      </c>
      <c r="J183" s="22" t="s">
        <v>338</v>
      </c>
      <c r="K183" s="21"/>
      <c r="L183" s="19">
        <v>88</v>
      </c>
      <c r="M183" s="19">
        <v>67</v>
      </c>
      <c r="N183" s="24" t="s">
        <v>88</v>
      </c>
      <c r="O183" s="19" t="s">
        <v>421</v>
      </c>
      <c r="P183" s="19" t="s">
        <v>420</v>
      </c>
      <c r="Q183" s="19" t="s">
        <v>412</v>
      </c>
      <c r="R183" s="19"/>
      <c r="S183" s="19" t="s">
        <v>419</v>
      </c>
      <c r="T183" s="19"/>
    </row>
    <row r="184" spans="1:20" ht="28.8" x14ac:dyDescent="0.3">
      <c r="A184" s="17">
        <v>183</v>
      </c>
      <c r="B184" s="17">
        <v>44</v>
      </c>
      <c r="C184" s="18" t="str">
        <f>VLOOKUP(Tableau1[[#This Row],[type_generateur_id]],type_generateur[],2,FALSE)</f>
        <v>Chauffe-eau gpl/propane/butane à production instantanée</v>
      </c>
      <c r="D184" s="17">
        <v>2015</v>
      </c>
      <c r="E184" s="20"/>
      <c r="F184" s="5"/>
      <c r="G184" s="5">
        <v>10</v>
      </c>
      <c r="H184" s="21"/>
      <c r="I184" s="5">
        <v>82</v>
      </c>
      <c r="J184" s="22" t="s">
        <v>338</v>
      </c>
      <c r="K184" s="21"/>
      <c r="L184" s="19">
        <v>88</v>
      </c>
      <c r="M184" s="23">
        <v>114</v>
      </c>
      <c r="N184" s="25" t="s">
        <v>148</v>
      </c>
      <c r="O184" s="19" t="s">
        <v>421</v>
      </c>
      <c r="P184" s="19" t="s">
        <v>420</v>
      </c>
      <c r="Q184" s="19" t="s">
        <v>412</v>
      </c>
      <c r="R184" s="19"/>
      <c r="S184" s="19" t="s">
        <v>419</v>
      </c>
      <c r="T184" s="19"/>
    </row>
    <row r="185" spans="1:20" ht="28.8" x14ac:dyDescent="0.3">
      <c r="A185" s="17">
        <v>184</v>
      </c>
      <c r="B185" s="17">
        <v>19</v>
      </c>
      <c r="C185" s="18" t="str">
        <f>VLOOKUP(Tableau1[[#This Row],[type_generateur_id]],type_generateur[],2,FALSE)</f>
        <v>Chauffe-eau gaz à production instantanée</v>
      </c>
      <c r="E185" s="17">
        <v>1980</v>
      </c>
      <c r="F185" s="5">
        <v>10</v>
      </c>
      <c r="I185" s="5">
        <v>70</v>
      </c>
      <c r="J185" s="22" t="s">
        <v>336</v>
      </c>
      <c r="K185" s="21">
        <v>150</v>
      </c>
      <c r="L185" s="19">
        <v>89</v>
      </c>
      <c r="M185" s="19">
        <v>63</v>
      </c>
      <c r="N185" s="24" t="s">
        <v>83</v>
      </c>
      <c r="O185" s="19" t="s">
        <v>83</v>
      </c>
      <c r="P185" s="19" t="s">
        <v>411</v>
      </c>
      <c r="Q185" s="19" t="s">
        <v>422</v>
      </c>
      <c r="R185" s="19"/>
      <c r="S185" s="19" t="s">
        <v>413</v>
      </c>
      <c r="T185" s="19"/>
    </row>
    <row r="186" spans="1:20" ht="28.8" x14ac:dyDescent="0.3">
      <c r="A186" s="17">
        <v>185</v>
      </c>
      <c r="B186" s="17">
        <v>44</v>
      </c>
      <c r="C186" s="18" t="str">
        <f>VLOOKUP(Tableau1[[#This Row],[type_generateur_id]],type_generateur[],2,FALSE)</f>
        <v>Chauffe-eau gpl/propane/butane à production instantanée</v>
      </c>
      <c r="E186" s="20">
        <v>1980</v>
      </c>
      <c r="F186" s="5">
        <v>10</v>
      </c>
      <c r="H186" s="21"/>
      <c r="I186" s="5">
        <v>70</v>
      </c>
      <c r="J186" s="22" t="s">
        <v>336</v>
      </c>
      <c r="K186" s="21">
        <v>150</v>
      </c>
      <c r="L186" s="19">
        <v>89</v>
      </c>
      <c r="M186" s="23">
        <v>110</v>
      </c>
      <c r="N186" s="25" t="s">
        <v>143</v>
      </c>
      <c r="O186" s="19" t="s">
        <v>83</v>
      </c>
      <c r="P186" s="19" t="s">
        <v>411</v>
      </c>
      <c r="Q186" s="19" t="s">
        <v>422</v>
      </c>
      <c r="R186" s="19"/>
      <c r="S186" s="19" t="s">
        <v>413</v>
      </c>
      <c r="T186" s="19"/>
    </row>
    <row r="187" spans="1:20" ht="28.8" x14ac:dyDescent="0.3">
      <c r="A187" s="17">
        <v>186</v>
      </c>
      <c r="B187" s="17">
        <v>19</v>
      </c>
      <c r="C187" s="18" t="str">
        <f>VLOOKUP(Tableau1[[#This Row],[type_generateur_id]],type_generateur[],2,FALSE)</f>
        <v>Chauffe-eau gaz à production instantanée</v>
      </c>
      <c r="D187" s="17">
        <v>1981</v>
      </c>
      <c r="E187" s="17">
        <v>1989</v>
      </c>
      <c r="F187" s="5">
        <v>10</v>
      </c>
      <c r="I187" s="5">
        <v>75</v>
      </c>
      <c r="J187" s="22" t="s">
        <v>337</v>
      </c>
      <c r="K187" s="21">
        <v>120</v>
      </c>
      <c r="L187" s="19">
        <v>90</v>
      </c>
      <c r="M187" s="19">
        <v>64</v>
      </c>
      <c r="N187" s="24" t="s">
        <v>85</v>
      </c>
      <c r="O187" s="19" t="s">
        <v>85</v>
      </c>
      <c r="P187" s="19" t="s">
        <v>414</v>
      </c>
      <c r="Q187" s="19" t="s">
        <v>422</v>
      </c>
      <c r="R187" s="19"/>
      <c r="S187" s="19" t="s">
        <v>415</v>
      </c>
      <c r="T187" s="19"/>
    </row>
    <row r="188" spans="1:20" ht="28.8" x14ac:dyDescent="0.3">
      <c r="A188" s="17">
        <v>187</v>
      </c>
      <c r="B188" s="17">
        <v>44</v>
      </c>
      <c r="C188" s="18" t="str">
        <f>VLOOKUP(Tableau1[[#This Row],[type_generateur_id]],type_generateur[],2,FALSE)</f>
        <v>Chauffe-eau gpl/propane/butane à production instantanée</v>
      </c>
      <c r="D188" s="17">
        <v>1981</v>
      </c>
      <c r="E188" s="20">
        <v>1989</v>
      </c>
      <c r="F188" s="5">
        <v>10</v>
      </c>
      <c r="H188" s="21"/>
      <c r="I188" s="5">
        <v>75</v>
      </c>
      <c r="J188" s="22" t="s">
        <v>337</v>
      </c>
      <c r="K188" s="21">
        <v>120</v>
      </c>
      <c r="L188" s="19">
        <v>90</v>
      </c>
      <c r="M188" s="23">
        <v>111</v>
      </c>
      <c r="N188" s="25" t="s">
        <v>145</v>
      </c>
      <c r="O188" s="19" t="s">
        <v>85</v>
      </c>
      <c r="P188" s="19" t="s">
        <v>414</v>
      </c>
      <c r="Q188" s="19" t="s">
        <v>422</v>
      </c>
      <c r="R188" s="19"/>
      <c r="S188" s="19" t="s">
        <v>415</v>
      </c>
      <c r="T188" s="19"/>
    </row>
    <row r="189" spans="1:20" ht="28.8" x14ac:dyDescent="0.3">
      <c r="A189" s="17">
        <v>188</v>
      </c>
      <c r="B189" s="17">
        <v>19</v>
      </c>
      <c r="C189" s="18" t="str">
        <f>VLOOKUP(Tableau1[[#This Row],[type_generateur_id]],type_generateur[],2,FALSE)</f>
        <v>Chauffe-eau gaz à production instantanée</v>
      </c>
      <c r="D189" s="17">
        <v>1990</v>
      </c>
      <c r="E189" s="17">
        <v>2000</v>
      </c>
      <c r="F189" s="5">
        <v>10</v>
      </c>
      <c r="I189" s="5">
        <v>82</v>
      </c>
      <c r="J189" s="22" t="s">
        <v>338</v>
      </c>
      <c r="K189" s="21">
        <v>120</v>
      </c>
      <c r="L189" s="19">
        <v>91</v>
      </c>
      <c r="M189" s="19">
        <v>65</v>
      </c>
      <c r="N189" s="24" t="s">
        <v>86</v>
      </c>
      <c r="O189" s="19" t="s">
        <v>86</v>
      </c>
      <c r="P189" s="19" t="s">
        <v>416</v>
      </c>
      <c r="Q189" s="19" t="s">
        <v>422</v>
      </c>
      <c r="R189" s="19"/>
      <c r="S189" s="19" t="s">
        <v>417</v>
      </c>
      <c r="T189" s="19"/>
    </row>
    <row r="190" spans="1:20" ht="28.8" x14ac:dyDescent="0.3">
      <c r="A190" s="17">
        <v>189</v>
      </c>
      <c r="B190" s="17">
        <v>44</v>
      </c>
      <c r="C190" s="18" t="str">
        <f>VLOOKUP(Tableau1[[#This Row],[type_generateur_id]],type_generateur[],2,FALSE)</f>
        <v>Chauffe-eau gpl/propane/butane à production instantanée</v>
      </c>
      <c r="D190" s="17">
        <v>1990</v>
      </c>
      <c r="E190" s="20">
        <v>2000</v>
      </c>
      <c r="F190" s="5">
        <v>10</v>
      </c>
      <c r="H190" s="21"/>
      <c r="I190" s="5">
        <v>82</v>
      </c>
      <c r="J190" s="22" t="s">
        <v>338</v>
      </c>
      <c r="K190" s="21">
        <v>120</v>
      </c>
      <c r="L190" s="19">
        <v>91</v>
      </c>
      <c r="M190" s="23">
        <v>112</v>
      </c>
      <c r="N190" s="25" t="s">
        <v>146</v>
      </c>
      <c r="O190" s="19" t="s">
        <v>86</v>
      </c>
      <c r="P190" s="19" t="s">
        <v>416</v>
      </c>
      <c r="Q190" s="19" t="s">
        <v>422</v>
      </c>
      <c r="R190" s="19"/>
      <c r="S190" s="19" t="s">
        <v>417</v>
      </c>
      <c r="T190" s="19"/>
    </row>
    <row r="191" spans="1:20" ht="28.8" x14ac:dyDescent="0.3">
      <c r="A191" s="17">
        <v>190</v>
      </c>
      <c r="B191" s="17">
        <v>19</v>
      </c>
      <c r="C191" s="18" t="str">
        <f>VLOOKUP(Tableau1[[#This Row],[type_generateur_id]],type_generateur[],2,FALSE)</f>
        <v>Chauffe-eau gaz à production instantanée</v>
      </c>
      <c r="D191" s="17">
        <v>2001</v>
      </c>
      <c r="E191" s="17">
        <v>2015</v>
      </c>
      <c r="F191" s="5">
        <v>10</v>
      </c>
      <c r="I191" s="5">
        <v>84</v>
      </c>
      <c r="J191" s="22" t="s">
        <v>338</v>
      </c>
      <c r="K191" s="21">
        <v>100</v>
      </c>
      <c r="L191" s="19">
        <v>92</v>
      </c>
      <c r="M191" s="19">
        <v>66</v>
      </c>
      <c r="N191" s="24" t="s">
        <v>87</v>
      </c>
      <c r="O191" s="19" t="s">
        <v>87</v>
      </c>
      <c r="P191" s="19" t="s">
        <v>418</v>
      </c>
      <c r="Q191" s="19" t="s">
        <v>422</v>
      </c>
      <c r="R191" s="19"/>
      <c r="S191" s="19" t="s">
        <v>419</v>
      </c>
      <c r="T191" s="19"/>
    </row>
    <row r="192" spans="1:20" ht="28.8" x14ac:dyDescent="0.3">
      <c r="A192" s="17">
        <v>191</v>
      </c>
      <c r="B192" s="17">
        <v>44</v>
      </c>
      <c r="C192" s="18" t="str">
        <f>VLOOKUP(Tableau1[[#This Row],[type_generateur_id]],type_generateur[],2,FALSE)</f>
        <v>Chauffe-eau gpl/propane/butane à production instantanée</v>
      </c>
      <c r="D192" s="17">
        <v>2001</v>
      </c>
      <c r="E192" s="20">
        <v>2015</v>
      </c>
      <c r="F192" s="5">
        <v>10</v>
      </c>
      <c r="H192" s="21"/>
      <c r="I192" s="5">
        <v>84</v>
      </c>
      <c r="J192" s="22" t="s">
        <v>338</v>
      </c>
      <c r="K192" s="21">
        <v>100</v>
      </c>
      <c r="L192" s="19">
        <v>92</v>
      </c>
      <c r="M192" s="23">
        <v>113</v>
      </c>
      <c r="N192" s="25" t="s">
        <v>147</v>
      </c>
      <c r="O192" s="19" t="s">
        <v>87</v>
      </c>
      <c r="P192" s="19" t="s">
        <v>418</v>
      </c>
      <c r="Q192" s="19" t="s">
        <v>422</v>
      </c>
      <c r="R192" s="19"/>
      <c r="S192" s="19" t="s">
        <v>419</v>
      </c>
      <c r="T192" s="19"/>
    </row>
    <row r="193" spans="1:20" ht="28.8" x14ac:dyDescent="0.3">
      <c r="A193" s="17">
        <v>192</v>
      </c>
      <c r="B193" s="17">
        <v>19</v>
      </c>
      <c r="C193" s="18" t="str">
        <f>VLOOKUP(Tableau1[[#This Row],[type_generateur_id]],type_generateur[],2,FALSE)</f>
        <v>Chauffe-eau gaz à production instantanée</v>
      </c>
      <c r="D193" s="17">
        <v>2015</v>
      </c>
      <c r="E193" s="17"/>
      <c r="F193" s="5">
        <v>10</v>
      </c>
      <c r="I193" s="5">
        <v>84</v>
      </c>
      <c r="J193" s="22" t="s">
        <v>338</v>
      </c>
      <c r="K193" s="21"/>
      <c r="L193" s="19">
        <v>93</v>
      </c>
      <c r="M193" s="19">
        <v>67</v>
      </c>
      <c r="N193" s="24" t="s">
        <v>88</v>
      </c>
      <c r="O193" s="19" t="s">
        <v>421</v>
      </c>
      <c r="P193" s="19" t="s">
        <v>420</v>
      </c>
      <c r="Q193" s="19" t="s">
        <v>422</v>
      </c>
      <c r="R193" s="19"/>
      <c r="S193" s="19" t="s">
        <v>423</v>
      </c>
      <c r="T193" s="19"/>
    </row>
    <row r="194" spans="1:20" ht="28.8" x14ac:dyDescent="0.3">
      <c r="A194" s="17">
        <v>193</v>
      </c>
      <c r="B194" s="17">
        <v>44</v>
      </c>
      <c r="C194" s="18" t="str">
        <f>VLOOKUP(Tableau1[[#This Row],[type_generateur_id]],type_generateur[],2,FALSE)</f>
        <v>Chauffe-eau gpl/propane/butane à production instantanée</v>
      </c>
      <c r="D194" s="17">
        <v>2015</v>
      </c>
      <c r="E194" s="20"/>
      <c r="F194" s="5">
        <v>10</v>
      </c>
      <c r="H194" s="21"/>
      <c r="I194" s="5">
        <v>84</v>
      </c>
      <c r="J194" s="22" t="s">
        <v>338</v>
      </c>
      <c r="K194" s="21"/>
      <c r="L194" s="19">
        <v>93</v>
      </c>
      <c r="M194" s="23">
        <v>114</v>
      </c>
      <c r="N194" s="25" t="s">
        <v>148</v>
      </c>
      <c r="O194" s="19" t="s">
        <v>421</v>
      </c>
      <c r="P194" s="19" t="s">
        <v>420</v>
      </c>
      <c r="Q194" s="19" t="s">
        <v>422</v>
      </c>
      <c r="R194" s="19"/>
      <c r="S194" s="19" t="s">
        <v>423</v>
      </c>
      <c r="T194" s="19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1788-2F17-4460-A6A6-B2B93EE390AC}">
  <dimension ref="A1:H41"/>
  <sheetViews>
    <sheetView zoomScale="85" zoomScaleNormal="85" workbookViewId="0">
      <selection activeCell="C6" sqref="C6"/>
    </sheetView>
  </sheetViews>
  <sheetFormatPr baseColWidth="10" defaultRowHeight="14.4" x14ac:dyDescent="0.3"/>
  <cols>
    <col min="1" max="1" width="11.5546875" style="3"/>
    <col min="2" max="2" width="15.5546875" style="3" bestFit="1" customWidth="1"/>
    <col min="3" max="3" width="26" style="3" bestFit="1" customWidth="1"/>
    <col min="4" max="4" width="39.33203125" style="3" bestFit="1" customWidth="1"/>
    <col min="5" max="5" width="17.109375" style="3" bestFit="1" customWidth="1"/>
    <col min="6" max="6" width="14.21875" style="3" bestFit="1" customWidth="1"/>
    <col min="7" max="7" width="5.109375" style="3" bestFit="1" customWidth="1"/>
    <col min="8" max="8" width="31.21875" style="3" bestFit="1" customWidth="1"/>
  </cols>
  <sheetData>
    <row r="1" spans="1:8" x14ac:dyDescent="0.3">
      <c r="A1" s="4" t="s">
        <v>0</v>
      </c>
      <c r="B1" s="4" t="s">
        <v>276</v>
      </c>
      <c r="C1" s="4" t="s">
        <v>329</v>
      </c>
      <c r="D1" s="4" t="s">
        <v>321</v>
      </c>
      <c r="E1" s="4" t="s">
        <v>2</v>
      </c>
      <c r="F1" s="4" t="s">
        <v>3</v>
      </c>
      <c r="G1" s="4" t="s">
        <v>330</v>
      </c>
      <c r="H1" s="4" t="s">
        <v>320</v>
      </c>
    </row>
    <row r="2" spans="1:8" x14ac:dyDescent="0.3">
      <c r="A2" s="3">
        <v>9</v>
      </c>
      <c r="B2" s="3" t="s">
        <v>322</v>
      </c>
      <c r="C2" s="3">
        <v>2</v>
      </c>
      <c r="D2" s="3" t="str">
        <f>VLOOKUP(fecs[[#This Row],[type_installation_solaire_id]],type_installation_solaire[],2,FALSE)</f>
        <v>ECS solaire seule supérieure à 5 ans</v>
      </c>
      <c r="E2" s="3">
        <v>1</v>
      </c>
      <c r="F2" s="3" t="s">
        <v>331</v>
      </c>
      <c r="G2" s="3">
        <v>0.49</v>
      </c>
      <c r="H2" s="3">
        <v>9</v>
      </c>
    </row>
    <row r="3" spans="1:8" x14ac:dyDescent="0.3">
      <c r="A3" s="3">
        <v>10</v>
      </c>
      <c r="B3" s="3" t="s">
        <v>323</v>
      </c>
      <c r="C3" s="3">
        <v>2</v>
      </c>
      <c r="D3" s="3" t="str">
        <f>VLOOKUP(fecs[[#This Row],[type_installation_solaire_id]],type_installation_solaire[],2,FALSE)</f>
        <v>ECS solaire seule supérieure à 5 ans</v>
      </c>
      <c r="E3" s="3">
        <v>1</v>
      </c>
      <c r="F3" s="3" t="s">
        <v>331</v>
      </c>
      <c r="G3" s="3">
        <v>0.5</v>
      </c>
      <c r="H3" s="3">
        <v>10</v>
      </c>
    </row>
    <row r="4" spans="1:8" x14ac:dyDescent="0.3">
      <c r="A4" s="3">
        <v>11</v>
      </c>
      <c r="B4" s="3" t="s">
        <v>324</v>
      </c>
      <c r="C4" s="3">
        <v>2</v>
      </c>
      <c r="D4" s="3" t="str">
        <f>VLOOKUP(fecs[[#This Row],[type_installation_solaire_id]],type_installation_solaire[],2,FALSE)</f>
        <v>ECS solaire seule supérieure à 5 ans</v>
      </c>
      <c r="E4" s="3">
        <v>1</v>
      </c>
      <c r="F4" s="3" t="s">
        <v>331</v>
      </c>
      <c r="G4" s="3">
        <v>0.53</v>
      </c>
      <c r="H4" s="3">
        <v>11</v>
      </c>
    </row>
    <row r="5" spans="1:8" x14ac:dyDescent="0.3">
      <c r="A5" s="3">
        <v>12</v>
      </c>
      <c r="B5" s="3" t="s">
        <v>325</v>
      </c>
      <c r="C5" s="3">
        <v>2</v>
      </c>
      <c r="D5" s="3" t="str">
        <f>VLOOKUP(fecs[[#This Row],[type_installation_solaire_id]],type_installation_solaire[],2,FALSE)</f>
        <v>ECS solaire seule supérieure à 5 ans</v>
      </c>
      <c r="E5" s="3">
        <v>1</v>
      </c>
      <c r="F5" s="3" t="s">
        <v>331</v>
      </c>
      <c r="G5" s="3">
        <v>0.51</v>
      </c>
      <c r="H5" s="3">
        <v>12</v>
      </c>
    </row>
    <row r="6" spans="1:8" x14ac:dyDescent="0.3">
      <c r="A6" s="3">
        <v>13</v>
      </c>
      <c r="B6" s="3" t="s">
        <v>326</v>
      </c>
      <c r="C6" s="3">
        <v>2</v>
      </c>
      <c r="D6" s="3" t="str">
        <f>VLOOKUP(fecs[[#This Row],[type_installation_solaire_id]],type_installation_solaire[],2,FALSE)</f>
        <v>ECS solaire seule supérieure à 5 ans</v>
      </c>
      <c r="E6" s="3">
        <v>1</v>
      </c>
      <c r="F6" s="3" t="s">
        <v>331</v>
      </c>
      <c r="G6" s="3">
        <v>0.54</v>
      </c>
      <c r="H6" s="3">
        <v>13</v>
      </c>
    </row>
    <row r="7" spans="1:8" x14ac:dyDescent="0.3">
      <c r="A7" s="3">
        <v>14</v>
      </c>
      <c r="B7" s="3" t="s">
        <v>327</v>
      </c>
      <c r="C7" s="3">
        <v>2</v>
      </c>
      <c r="D7" s="3" t="str">
        <f>VLOOKUP(fecs[[#This Row],[type_installation_solaire_id]],type_installation_solaire[],2,FALSE)</f>
        <v>ECS solaire seule supérieure à 5 ans</v>
      </c>
      <c r="E7" s="3">
        <v>1</v>
      </c>
      <c r="F7" s="3" t="s">
        <v>331</v>
      </c>
      <c r="G7" s="3">
        <v>0.57999999999999996</v>
      </c>
      <c r="H7" s="3">
        <v>14</v>
      </c>
    </row>
    <row r="8" spans="1:8" x14ac:dyDescent="0.3">
      <c r="A8" s="3">
        <v>15</v>
      </c>
      <c r="B8" s="3" t="s">
        <v>328</v>
      </c>
      <c r="C8" s="3">
        <v>2</v>
      </c>
      <c r="D8" s="3" t="str">
        <f>VLOOKUP(fecs[[#This Row],[type_installation_solaire_id]],type_installation_solaire[],2,FALSE)</f>
        <v>ECS solaire seule supérieure à 5 ans</v>
      </c>
      <c r="E8" s="3">
        <v>1</v>
      </c>
      <c r="F8" s="3" t="s">
        <v>331</v>
      </c>
      <c r="G8" s="3">
        <v>0.61</v>
      </c>
      <c r="H8" s="3">
        <v>15</v>
      </c>
    </row>
    <row r="9" spans="1:8" x14ac:dyDescent="0.3">
      <c r="A9" s="3">
        <v>16</v>
      </c>
      <c r="B9" s="3" t="s">
        <v>279</v>
      </c>
      <c r="C9" s="3">
        <v>2</v>
      </c>
      <c r="D9" s="3" t="str">
        <f>VLOOKUP(fecs[[#This Row],[type_installation_solaire_id]],type_installation_solaire[],2,FALSE)</f>
        <v>ECS solaire seule supérieure à 5 ans</v>
      </c>
      <c r="E9" s="3">
        <v>1</v>
      </c>
      <c r="F9" s="3" t="s">
        <v>331</v>
      </c>
      <c r="G9" s="3">
        <v>0.64</v>
      </c>
      <c r="H9" s="3">
        <v>16</v>
      </c>
    </row>
    <row r="10" spans="1:8" x14ac:dyDescent="0.3">
      <c r="A10" s="3">
        <v>17</v>
      </c>
      <c r="B10" s="3" t="s">
        <v>322</v>
      </c>
      <c r="C10" s="3">
        <v>3</v>
      </c>
      <c r="D10" s="3" t="str">
        <f>VLOOKUP(fecs[[#This Row],[type_installation_solaire_id]],type_installation_solaire[],2,FALSE)</f>
        <v>ECS solaire seule inférieure ou égale à 5 ans</v>
      </c>
      <c r="E10" s="3">
        <v>1</v>
      </c>
      <c r="F10" s="3" t="s">
        <v>331</v>
      </c>
      <c r="G10" s="3">
        <v>0.63</v>
      </c>
      <c r="H10" s="3">
        <v>17</v>
      </c>
    </row>
    <row r="11" spans="1:8" x14ac:dyDescent="0.3">
      <c r="A11" s="3">
        <v>18</v>
      </c>
      <c r="B11" s="3" t="s">
        <v>323</v>
      </c>
      <c r="C11" s="3">
        <v>3</v>
      </c>
      <c r="D11" s="3" t="str">
        <f>VLOOKUP(fecs[[#This Row],[type_installation_solaire_id]],type_installation_solaire[],2,FALSE)</f>
        <v>ECS solaire seule inférieure ou égale à 5 ans</v>
      </c>
      <c r="E11" s="3">
        <v>1</v>
      </c>
      <c r="F11" s="3" t="s">
        <v>331</v>
      </c>
      <c r="G11" s="3">
        <v>0.64</v>
      </c>
      <c r="H11" s="3">
        <v>18</v>
      </c>
    </row>
    <row r="12" spans="1:8" x14ac:dyDescent="0.3">
      <c r="A12" s="3">
        <v>19</v>
      </c>
      <c r="B12" s="3" t="s">
        <v>324</v>
      </c>
      <c r="C12" s="3">
        <v>3</v>
      </c>
      <c r="D12" s="3" t="str">
        <f>VLOOKUP(fecs[[#This Row],[type_installation_solaire_id]],type_installation_solaire[],2,FALSE)</f>
        <v>ECS solaire seule inférieure ou égale à 5 ans</v>
      </c>
      <c r="E12" s="3">
        <v>1</v>
      </c>
      <c r="F12" s="3" t="s">
        <v>331</v>
      </c>
      <c r="G12" s="3">
        <v>0.68</v>
      </c>
      <c r="H12" s="3">
        <v>19</v>
      </c>
    </row>
    <row r="13" spans="1:8" x14ac:dyDescent="0.3">
      <c r="A13" s="3">
        <v>20</v>
      </c>
      <c r="B13" s="3" t="s">
        <v>325</v>
      </c>
      <c r="C13" s="3">
        <v>3</v>
      </c>
      <c r="D13" s="3" t="str">
        <f>VLOOKUP(fecs[[#This Row],[type_installation_solaire_id]],type_installation_solaire[],2,FALSE)</f>
        <v>ECS solaire seule inférieure ou égale à 5 ans</v>
      </c>
      <c r="E13" s="3">
        <v>1</v>
      </c>
      <c r="F13" s="3" t="s">
        <v>331</v>
      </c>
      <c r="G13" s="3">
        <v>0.66</v>
      </c>
      <c r="H13" s="3">
        <v>20</v>
      </c>
    </row>
    <row r="14" spans="1:8" x14ac:dyDescent="0.3">
      <c r="A14" s="3">
        <v>21</v>
      </c>
      <c r="B14" s="3" t="s">
        <v>326</v>
      </c>
      <c r="C14" s="3">
        <v>3</v>
      </c>
      <c r="D14" s="3" t="str">
        <f>VLOOKUP(fecs[[#This Row],[type_installation_solaire_id]],type_installation_solaire[],2,FALSE)</f>
        <v>ECS solaire seule inférieure ou égale à 5 ans</v>
      </c>
      <c r="E14" s="3">
        <v>1</v>
      </c>
      <c r="F14" s="3" t="s">
        <v>331</v>
      </c>
      <c r="G14" s="3">
        <v>0.69</v>
      </c>
      <c r="H14" s="3">
        <v>21</v>
      </c>
    </row>
    <row r="15" spans="1:8" x14ac:dyDescent="0.3">
      <c r="A15" s="3">
        <v>22</v>
      </c>
      <c r="B15" s="3" t="s">
        <v>327</v>
      </c>
      <c r="C15" s="3">
        <v>3</v>
      </c>
      <c r="D15" s="3" t="str">
        <f>VLOOKUP(fecs[[#This Row],[type_installation_solaire_id]],type_installation_solaire[],2,FALSE)</f>
        <v>ECS solaire seule inférieure ou égale à 5 ans</v>
      </c>
      <c r="E15" s="3">
        <v>1</v>
      </c>
      <c r="F15" s="3" t="s">
        <v>331</v>
      </c>
      <c r="G15" s="3">
        <v>0.74</v>
      </c>
      <c r="H15" s="3">
        <v>22</v>
      </c>
    </row>
    <row r="16" spans="1:8" x14ac:dyDescent="0.3">
      <c r="A16" s="3">
        <v>23</v>
      </c>
      <c r="B16" s="3" t="s">
        <v>328</v>
      </c>
      <c r="C16" s="3">
        <v>3</v>
      </c>
      <c r="D16" s="3" t="str">
        <f>VLOOKUP(fecs[[#This Row],[type_installation_solaire_id]],type_installation_solaire[],2,FALSE)</f>
        <v>ECS solaire seule inférieure ou égale à 5 ans</v>
      </c>
      <c r="E16" s="3">
        <v>1</v>
      </c>
      <c r="F16" s="3" t="s">
        <v>331</v>
      </c>
      <c r="G16" s="3">
        <v>0.77</v>
      </c>
      <c r="H16" s="3">
        <v>23</v>
      </c>
    </row>
    <row r="17" spans="1:8" x14ac:dyDescent="0.3">
      <c r="A17" s="3">
        <v>24</v>
      </c>
      <c r="B17" s="3" t="s">
        <v>279</v>
      </c>
      <c r="C17" s="3">
        <v>3</v>
      </c>
      <c r="D17" s="3" t="str">
        <f>VLOOKUP(fecs[[#This Row],[type_installation_solaire_id]],type_installation_solaire[],2,FALSE)</f>
        <v>ECS solaire seule inférieure ou égale à 5 ans</v>
      </c>
      <c r="E17" s="3">
        <v>1</v>
      </c>
      <c r="F17" s="3" t="s">
        <v>331</v>
      </c>
      <c r="G17" s="3">
        <v>0.8</v>
      </c>
      <c r="H17" s="3">
        <v>24</v>
      </c>
    </row>
    <row r="18" spans="1:8" x14ac:dyDescent="0.3">
      <c r="A18" s="3">
        <v>25</v>
      </c>
      <c r="B18" s="3" t="s">
        <v>322</v>
      </c>
      <c r="C18" s="3">
        <v>4</v>
      </c>
      <c r="D18" s="3" t="str">
        <f>VLOOKUP(fecs[[#This Row],[type_installation_solaire_id]],type_installation_solaire[],2,FALSE)</f>
        <v>Chauffage + ECS solaire</v>
      </c>
      <c r="E18" s="3">
        <v>1</v>
      </c>
      <c r="F18" s="3" t="s">
        <v>331</v>
      </c>
      <c r="G18" s="3">
        <v>0.87</v>
      </c>
      <c r="H18" s="3">
        <v>25</v>
      </c>
    </row>
    <row r="19" spans="1:8" x14ac:dyDescent="0.3">
      <c r="A19" s="3">
        <v>26</v>
      </c>
      <c r="B19" s="3" t="s">
        <v>323</v>
      </c>
      <c r="C19" s="3">
        <v>4</v>
      </c>
      <c r="D19" s="3" t="str">
        <f>VLOOKUP(fecs[[#This Row],[type_installation_solaire_id]],type_installation_solaire[],2,FALSE)</f>
        <v>Chauffage + ECS solaire</v>
      </c>
      <c r="E19" s="3">
        <v>1</v>
      </c>
      <c r="F19" s="3" t="s">
        <v>331</v>
      </c>
      <c r="G19" s="3">
        <v>0.88</v>
      </c>
      <c r="H19" s="3">
        <v>26</v>
      </c>
    </row>
    <row r="20" spans="1:8" x14ac:dyDescent="0.3">
      <c r="A20" s="3">
        <v>27</v>
      </c>
      <c r="B20" s="3" t="s">
        <v>324</v>
      </c>
      <c r="C20" s="3">
        <v>4</v>
      </c>
      <c r="D20" s="3" t="str">
        <f>VLOOKUP(fecs[[#This Row],[type_installation_solaire_id]],type_installation_solaire[],2,FALSE)</f>
        <v>Chauffage + ECS solaire</v>
      </c>
      <c r="E20" s="3">
        <v>1</v>
      </c>
      <c r="F20" s="3" t="s">
        <v>331</v>
      </c>
      <c r="G20" s="3">
        <v>0.9</v>
      </c>
      <c r="H20" s="3">
        <v>27</v>
      </c>
    </row>
    <row r="21" spans="1:8" x14ac:dyDescent="0.3">
      <c r="A21" s="3">
        <v>28</v>
      </c>
      <c r="B21" s="3" t="s">
        <v>325</v>
      </c>
      <c r="C21" s="3">
        <v>4</v>
      </c>
      <c r="D21" s="3" t="str">
        <f>VLOOKUP(fecs[[#This Row],[type_installation_solaire_id]],type_installation_solaire[],2,FALSE)</f>
        <v>Chauffage + ECS solaire</v>
      </c>
      <c r="E21" s="3">
        <v>1</v>
      </c>
      <c r="F21" s="3" t="s">
        <v>331</v>
      </c>
      <c r="G21" s="3">
        <v>0.9</v>
      </c>
      <c r="H21" s="3">
        <v>28</v>
      </c>
    </row>
    <row r="22" spans="1:8" x14ac:dyDescent="0.3">
      <c r="A22" s="3">
        <v>29</v>
      </c>
      <c r="B22" s="3" t="s">
        <v>326</v>
      </c>
      <c r="C22" s="3">
        <v>4</v>
      </c>
      <c r="D22" s="3" t="str">
        <f>VLOOKUP(fecs[[#This Row],[type_installation_solaire_id]],type_installation_solaire[],2,FALSE)</f>
        <v>Chauffage + ECS solaire</v>
      </c>
      <c r="E22" s="3">
        <v>1</v>
      </c>
      <c r="F22" s="3" t="s">
        <v>331</v>
      </c>
      <c r="G22" s="3">
        <v>0.91</v>
      </c>
      <c r="H22" s="3">
        <v>29</v>
      </c>
    </row>
    <row r="23" spans="1:8" x14ac:dyDescent="0.3">
      <c r="A23" s="3">
        <v>30</v>
      </c>
      <c r="B23" s="3" t="s">
        <v>327</v>
      </c>
      <c r="C23" s="3">
        <v>4</v>
      </c>
      <c r="D23" s="3" t="str">
        <f>VLOOKUP(fecs[[#This Row],[type_installation_solaire_id]],type_installation_solaire[],2,FALSE)</f>
        <v>Chauffage + ECS solaire</v>
      </c>
      <c r="E23" s="3">
        <v>1</v>
      </c>
      <c r="F23" s="3" t="s">
        <v>331</v>
      </c>
      <c r="G23" s="3">
        <v>0.95</v>
      </c>
      <c r="H23" s="3">
        <v>30</v>
      </c>
    </row>
    <row r="24" spans="1:8" x14ac:dyDescent="0.3">
      <c r="A24" s="3">
        <v>31</v>
      </c>
      <c r="B24" s="3" t="s">
        <v>328</v>
      </c>
      <c r="C24" s="3">
        <v>4</v>
      </c>
      <c r="D24" s="3" t="str">
        <f>VLOOKUP(fecs[[#This Row],[type_installation_solaire_id]],type_installation_solaire[],2,FALSE)</f>
        <v>Chauffage + ECS solaire</v>
      </c>
      <c r="E24" s="3">
        <v>1</v>
      </c>
      <c r="F24" s="3" t="s">
        <v>331</v>
      </c>
      <c r="G24" s="3">
        <v>0.96</v>
      </c>
      <c r="H24" s="3">
        <v>31</v>
      </c>
    </row>
    <row r="25" spans="1:8" x14ac:dyDescent="0.3">
      <c r="A25" s="3">
        <v>32</v>
      </c>
      <c r="B25" s="3" t="s">
        <v>279</v>
      </c>
      <c r="C25" s="3">
        <v>4</v>
      </c>
      <c r="D25" s="3" t="str">
        <f>VLOOKUP(fecs[[#This Row],[type_installation_solaire_id]],type_installation_solaire[],2,FALSE)</f>
        <v>Chauffage + ECS solaire</v>
      </c>
      <c r="E25" s="3">
        <v>1</v>
      </c>
      <c r="F25" s="3" t="s">
        <v>331</v>
      </c>
      <c r="G25" s="3">
        <v>0.98</v>
      </c>
      <c r="H25" s="3">
        <v>32</v>
      </c>
    </row>
    <row r="26" spans="1:8" x14ac:dyDescent="0.3">
      <c r="A26" s="3">
        <v>33</v>
      </c>
      <c r="B26" s="3" t="s">
        <v>322</v>
      </c>
      <c r="C26" s="3">
        <v>2</v>
      </c>
      <c r="D26" s="3" t="str">
        <f>VLOOKUP(fecs[[#This Row],[type_installation_solaire_id]],type_installation_solaire[],2,FALSE)</f>
        <v>ECS solaire seule supérieure à 5 ans</v>
      </c>
      <c r="E26" s="3">
        <v>2</v>
      </c>
      <c r="F26" s="3" t="s">
        <v>332</v>
      </c>
      <c r="G26" s="3">
        <v>0.26</v>
      </c>
      <c r="H26" s="3">
        <v>33</v>
      </c>
    </row>
    <row r="27" spans="1:8" x14ac:dyDescent="0.3">
      <c r="A27" s="3">
        <v>34</v>
      </c>
      <c r="B27" s="3" t="s">
        <v>323</v>
      </c>
      <c r="C27" s="3">
        <v>2</v>
      </c>
      <c r="D27" s="3" t="str">
        <f>VLOOKUP(fecs[[#This Row],[type_installation_solaire_id]],type_installation_solaire[],2,FALSE)</f>
        <v>ECS solaire seule supérieure à 5 ans</v>
      </c>
      <c r="E27" s="3">
        <v>2</v>
      </c>
      <c r="F27" s="3" t="s">
        <v>332</v>
      </c>
      <c r="G27" s="3">
        <v>0.27</v>
      </c>
      <c r="H27" s="3">
        <v>34</v>
      </c>
    </row>
    <row r="28" spans="1:8" x14ac:dyDescent="0.3">
      <c r="A28" s="3">
        <v>35</v>
      </c>
      <c r="B28" s="3" t="s">
        <v>324</v>
      </c>
      <c r="C28" s="3">
        <v>2</v>
      </c>
      <c r="D28" s="3" t="str">
        <f>VLOOKUP(fecs[[#This Row],[type_installation_solaire_id]],type_installation_solaire[],2,FALSE)</f>
        <v>ECS solaire seule supérieure à 5 ans</v>
      </c>
      <c r="E28" s="3">
        <v>2</v>
      </c>
      <c r="F28" s="3" t="s">
        <v>332</v>
      </c>
      <c r="G28" s="3">
        <v>0.31</v>
      </c>
      <c r="H28" s="3">
        <v>35</v>
      </c>
    </row>
    <row r="29" spans="1:8" x14ac:dyDescent="0.3">
      <c r="A29" s="3">
        <v>36</v>
      </c>
      <c r="B29" s="3" t="s">
        <v>325</v>
      </c>
      <c r="C29" s="3">
        <v>2</v>
      </c>
      <c r="D29" s="3" t="str">
        <f>VLOOKUP(fecs[[#This Row],[type_installation_solaire_id]],type_installation_solaire[],2,FALSE)</f>
        <v>ECS solaire seule supérieure à 5 ans</v>
      </c>
      <c r="E29" s="3">
        <v>2</v>
      </c>
      <c r="F29" s="3" t="s">
        <v>332</v>
      </c>
      <c r="G29" s="3">
        <v>0.28000000000000003</v>
      </c>
      <c r="H29" s="3">
        <v>36</v>
      </c>
    </row>
    <row r="30" spans="1:8" x14ac:dyDescent="0.3">
      <c r="A30" s="3">
        <v>37</v>
      </c>
      <c r="B30" s="3" t="s">
        <v>326</v>
      </c>
      <c r="C30" s="3">
        <v>2</v>
      </c>
      <c r="D30" s="3" t="str">
        <f>VLOOKUP(fecs[[#This Row],[type_installation_solaire_id]],type_installation_solaire[],2,FALSE)</f>
        <v>ECS solaire seule supérieure à 5 ans</v>
      </c>
      <c r="E30" s="3">
        <v>2</v>
      </c>
      <c r="F30" s="3" t="s">
        <v>332</v>
      </c>
      <c r="G30" s="3">
        <v>0.32</v>
      </c>
      <c r="H30" s="3">
        <v>37</v>
      </c>
    </row>
    <row r="31" spans="1:8" x14ac:dyDescent="0.3">
      <c r="A31" s="3">
        <v>38</v>
      </c>
      <c r="B31" s="3" t="s">
        <v>327</v>
      </c>
      <c r="C31" s="3">
        <v>2</v>
      </c>
      <c r="D31" s="3" t="str">
        <f>VLOOKUP(fecs[[#This Row],[type_installation_solaire_id]],type_installation_solaire[],2,FALSE)</f>
        <v>ECS solaire seule supérieure à 5 ans</v>
      </c>
      <c r="E31" s="3">
        <v>2</v>
      </c>
      <c r="F31" s="3" t="s">
        <v>332</v>
      </c>
      <c r="G31" s="3">
        <v>0.35</v>
      </c>
      <c r="H31" s="3">
        <v>38</v>
      </c>
    </row>
    <row r="32" spans="1:8" x14ac:dyDescent="0.3">
      <c r="A32" s="3">
        <v>39</v>
      </c>
      <c r="B32" s="3" t="s">
        <v>328</v>
      </c>
      <c r="C32" s="3">
        <v>2</v>
      </c>
      <c r="D32" s="3" t="str">
        <f>VLOOKUP(fecs[[#This Row],[type_installation_solaire_id]],type_installation_solaire[],2,FALSE)</f>
        <v>ECS solaire seule supérieure à 5 ans</v>
      </c>
      <c r="E32" s="3">
        <v>2</v>
      </c>
      <c r="F32" s="3" t="s">
        <v>332</v>
      </c>
      <c r="G32" s="3">
        <v>0.38</v>
      </c>
      <c r="H32" s="3">
        <v>39</v>
      </c>
    </row>
    <row r="33" spans="1:8" x14ac:dyDescent="0.3">
      <c r="A33" s="3">
        <v>40</v>
      </c>
      <c r="B33" s="3" t="s">
        <v>279</v>
      </c>
      <c r="C33" s="3">
        <v>2</v>
      </c>
      <c r="D33" s="3" t="str">
        <f>VLOOKUP(fecs[[#This Row],[type_installation_solaire_id]],type_installation_solaire[],2,FALSE)</f>
        <v>ECS solaire seule supérieure à 5 ans</v>
      </c>
      <c r="E33" s="3">
        <v>2</v>
      </c>
      <c r="F33" s="3" t="s">
        <v>332</v>
      </c>
      <c r="G33" s="3">
        <v>0.4</v>
      </c>
      <c r="H33" s="3">
        <v>40</v>
      </c>
    </row>
    <row r="34" spans="1:8" x14ac:dyDescent="0.3">
      <c r="A34" s="3">
        <v>41</v>
      </c>
      <c r="B34" s="3" t="s">
        <v>322</v>
      </c>
      <c r="C34" s="3">
        <v>3</v>
      </c>
      <c r="D34" s="3" t="str">
        <f>VLOOKUP(fecs[[#This Row],[type_installation_solaire_id]],type_installation_solaire[],2,FALSE)</f>
        <v>ECS solaire seule inférieure ou égale à 5 ans</v>
      </c>
      <c r="E34" s="3">
        <v>2</v>
      </c>
      <c r="F34" s="3" t="s">
        <v>332</v>
      </c>
      <c r="G34" s="3">
        <v>0.38</v>
      </c>
      <c r="H34" s="3">
        <v>41</v>
      </c>
    </row>
    <row r="35" spans="1:8" x14ac:dyDescent="0.3">
      <c r="A35" s="3">
        <v>42</v>
      </c>
      <c r="B35" s="3" t="s">
        <v>323</v>
      </c>
      <c r="C35" s="3">
        <v>3</v>
      </c>
      <c r="D35" s="3" t="str">
        <f>VLOOKUP(fecs[[#This Row],[type_installation_solaire_id]],type_installation_solaire[],2,FALSE)</f>
        <v>ECS solaire seule inférieure ou égale à 5 ans</v>
      </c>
      <c r="E35" s="3">
        <v>2</v>
      </c>
      <c r="F35" s="3" t="s">
        <v>332</v>
      </c>
      <c r="G35" s="3">
        <v>0.4</v>
      </c>
      <c r="H35" s="3">
        <v>42</v>
      </c>
    </row>
    <row r="36" spans="1:8" x14ac:dyDescent="0.3">
      <c r="A36" s="3">
        <v>43</v>
      </c>
      <c r="B36" s="3" t="s">
        <v>324</v>
      </c>
      <c r="C36" s="3">
        <v>3</v>
      </c>
      <c r="D36" s="3" t="str">
        <f>VLOOKUP(fecs[[#This Row],[type_installation_solaire_id]],type_installation_solaire[],2,FALSE)</f>
        <v>ECS solaire seule inférieure ou égale à 5 ans</v>
      </c>
      <c r="E36" s="3">
        <v>2</v>
      </c>
      <c r="F36" s="3" t="s">
        <v>332</v>
      </c>
      <c r="G36" s="3">
        <v>0.45</v>
      </c>
      <c r="H36" s="3">
        <v>43</v>
      </c>
    </row>
    <row r="37" spans="1:8" x14ac:dyDescent="0.3">
      <c r="A37" s="3">
        <v>44</v>
      </c>
      <c r="B37" s="3" t="s">
        <v>325</v>
      </c>
      <c r="C37" s="3">
        <v>3</v>
      </c>
      <c r="D37" s="3" t="str">
        <f>VLOOKUP(fecs[[#This Row],[type_installation_solaire_id]],type_installation_solaire[],2,FALSE)</f>
        <v>ECS solaire seule inférieure ou égale à 5 ans</v>
      </c>
      <c r="E37" s="3">
        <v>2</v>
      </c>
      <c r="F37" s="3" t="s">
        <v>332</v>
      </c>
      <c r="G37" s="3">
        <v>0.41</v>
      </c>
      <c r="H37" s="3">
        <v>44</v>
      </c>
    </row>
    <row r="38" spans="1:8" x14ac:dyDescent="0.3">
      <c r="A38" s="3">
        <v>45</v>
      </c>
      <c r="B38" s="3" t="s">
        <v>326</v>
      </c>
      <c r="C38" s="3">
        <v>3</v>
      </c>
      <c r="D38" s="3" t="str">
        <f>VLOOKUP(fecs[[#This Row],[type_installation_solaire_id]],type_installation_solaire[],2,FALSE)</f>
        <v>ECS solaire seule inférieure ou égale à 5 ans</v>
      </c>
      <c r="E38" s="3">
        <v>2</v>
      </c>
      <c r="F38" s="3" t="s">
        <v>332</v>
      </c>
      <c r="G38" s="3">
        <v>0.46</v>
      </c>
      <c r="H38" s="3">
        <v>45</v>
      </c>
    </row>
    <row r="39" spans="1:8" x14ac:dyDescent="0.3">
      <c r="A39" s="3">
        <v>46</v>
      </c>
      <c r="B39" s="3" t="s">
        <v>327</v>
      </c>
      <c r="C39" s="3">
        <v>3</v>
      </c>
      <c r="D39" s="3" t="str">
        <f>VLOOKUP(fecs[[#This Row],[type_installation_solaire_id]],type_installation_solaire[],2,FALSE)</f>
        <v>ECS solaire seule inférieure ou égale à 5 ans</v>
      </c>
      <c r="E39" s="3">
        <v>2</v>
      </c>
      <c r="F39" s="3" t="s">
        <v>332</v>
      </c>
      <c r="G39" s="3">
        <v>0.5</v>
      </c>
      <c r="H39" s="3">
        <v>46</v>
      </c>
    </row>
    <row r="40" spans="1:8" x14ac:dyDescent="0.3">
      <c r="A40" s="3">
        <v>47</v>
      </c>
      <c r="B40" s="3" t="s">
        <v>328</v>
      </c>
      <c r="C40" s="3">
        <v>3</v>
      </c>
      <c r="D40" s="3" t="str">
        <f>VLOOKUP(fecs[[#This Row],[type_installation_solaire_id]],type_installation_solaire[],2,FALSE)</f>
        <v>ECS solaire seule inférieure ou égale à 5 ans</v>
      </c>
      <c r="E40" s="3">
        <v>2</v>
      </c>
      <c r="F40" s="3" t="s">
        <v>332</v>
      </c>
      <c r="G40" s="3">
        <v>0.56000000000000005</v>
      </c>
      <c r="H40" s="3">
        <v>47</v>
      </c>
    </row>
    <row r="41" spans="1:8" x14ac:dyDescent="0.3">
      <c r="A41" s="3">
        <v>48</v>
      </c>
      <c r="B41" s="3" t="s">
        <v>279</v>
      </c>
      <c r="C41" s="3">
        <v>3</v>
      </c>
      <c r="D41" s="3" t="str">
        <f>VLOOKUP(fecs[[#This Row],[type_installation_solaire_id]],type_installation_solaire[],2,FALSE)</f>
        <v>ECS solaire seule inférieure ou égale à 5 ans</v>
      </c>
      <c r="E41" s="3">
        <v>2</v>
      </c>
      <c r="F41" s="3" t="s">
        <v>332</v>
      </c>
      <c r="G41" s="3">
        <v>0.57999999999999996</v>
      </c>
      <c r="H41" s="3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CF8C-3AA7-4FD5-9D1B-ADCCBD136E00}">
  <dimension ref="A1:B3"/>
  <sheetViews>
    <sheetView workbookViewId="0">
      <selection activeCell="J10" sqref="J10"/>
    </sheetView>
  </sheetViews>
  <sheetFormatPr baseColWidth="10" defaultRowHeight="14.4" x14ac:dyDescent="0.3"/>
  <cols>
    <col min="1" max="1" width="11.5546875" style="3"/>
    <col min="2" max="2" width="19.77734375" style="3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3" t="s">
        <v>179</v>
      </c>
    </row>
    <row r="3" spans="1:2" x14ac:dyDescent="0.3">
      <c r="A3" s="3">
        <v>2</v>
      </c>
      <c r="B3" s="3" t="s">
        <v>180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3C897-30AC-4AB9-BD6C-E9A872F39F4E}">
  <dimension ref="A1:B4"/>
  <sheetViews>
    <sheetView workbookViewId="0">
      <selection activeCell="A2" sqref="A2:B4"/>
    </sheetView>
  </sheetViews>
  <sheetFormatPr baseColWidth="10" defaultRowHeight="14.4" x14ac:dyDescent="0.3"/>
  <cols>
    <col min="1" max="1" width="11.5546875" style="3"/>
    <col min="2" max="2" width="36.88671875" style="3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2</v>
      </c>
      <c r="B2" s="3" t="s">
        <v>181</v>
      </c>
    </row>
    <row r="3" spans="1:2" x14ac:dyDescent="0.3">
      <c r="A3" s="3">
        <v>3</v>
      </c>
      <c r="B3" s="3" t="s">
        <v>319</v>
      </c>
    </row>
    <row r="4" spans="1:2" x14ac:dyDescent="0.3">
      <c r="A4" s="3">
        <v>4</v>
      </c>
      <c r="B4" s="3" t="s">
        <v>182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2CCF-2FC3-4374-A6EB-7A59ED0C1D31}">
  <dimension ref="A1:L135"/>
  <sheetViews>
    <sheetView zoomScale="70" zoomScaleNormal="70" workbookViewId="0">
      <selection activeCell="D11" sqref="D11"/>
    </sheetView>
  </sheetViews>
  <sheetFormatPr baseColWidth="10" defaultRowHeight="14.4" x14ac:dyDescent="0.3"/>
  <cols>
    <col min="1" max="1" width="11.21875" style="2" customWidth="1"/>
    <col min="2" max="2" width="60.77734375" style="2" customWidth="1"/>
    <col min="3" max="3" width="41.109375" style="2" bestFit="1" customWidth="1"/>
    <col min="4" max="4" width="40.77734375" style="2" customWidth="1"/>
    <col min="5" max="5" width="24.88671875" style="2" bestFit="1" customWidth="1"/>
    <col min="6" max="6" width="32.77734375" style="2" customWidth="1"/>
    <col min="7" max="7" width="13" style="2" bestFit="1" customWidth="1"/>
    <col min="8" max="8" width="53.5546875" style="2" bestFit="1" customWidth="1"/>
    <col min="9" max="9" width="94.88671875" style="2" bestFit="1" customWidth="1"/>
    <col min="10" max="10" width="31.109375" style="2" bestFit="1" customWidth="1"/>
    <col min="11" max="11" width="29.109375" style="7" customWidth="1"/>
    <col min="12" max="12" width="60.77734375" style="2" customWidth="1"/>
    <col min="13" max="16384" width="11.5546875" style="7"/>
  </cols>
  <sheetData>
    <row r="1" spans="1:12" s="8" customFormat="1" x14ac:dyDescent="0.3">
      <c r="A1" s="1" t="s">
        <v>0</v>
      </c>
      <c r="B1" s="1" t="s">
        <v>1</v>
      </c>
      <c r="C1" s="1" t="s">
        <v>434</v>
      </c>
      <c r="D1" s="1" t="s">
        <v>8</v>
      </c>
      <c r="E1" s="1" t="s">
        <v>186</v>
      </c>
      <c r="F1" s="1" t="s">
        <v>7</v>
      </c>
      <c r="G1" s="1" t="s">
        <v>207</v>
      </c>
      <c r="H1" s="1" t="s">
        <v>4</v>
      </c>
      <c r="I1" s="1" t="s">
        <v>5</v>
      </c>
      <c r="J1" s="1" t="s">
        <v>6</v>
      </c>
      <c r="K1" s="1" t="s">
        <v>185</v>
      </c>
      <c r="L1" s="1" t="s">
        <v>184</v>
      </c>
    </row>
    <row r="2" spans="1:12" x14ac:dyDescent="0.3">
      <c r="A2" s="2">
        <v>17</v>
      </c>
      <c r="B2" s="2" t="s">
        <v>228</v>
      </c>
      <c r="C2" s="2" t="s">
        <v>429</v>
      </c>
      <c r="D2" s="2" t="s">
        <v>63</v>
      </c>
      <c r="E2" s="2" t="s">
        <v>241</v>
      </c>
      <c r="G2" s="2">
        <v>0</v>
      </c>
      <c r="H2" s="2" t="s">
        <v>209</v>
      </c>
      <c r="I2" s="2" t="s">
        <v>10</v>
      </c>
      <c r="J2" s="2">
        <v>2</v>
      </c>
      <c r="K2" s="2">
        <v>58</v>
      </c>
      <c r="L2" s="2" t="s">
        <v>78</v>
      </c>
    </row>
    <row r="3" spans="1:12" x14ac:dyDescent="0.3">
      <c r="A3" s="2">
        <v>17</v>
      </c>
      <c r="B3" s="2" t="s">
        <v>228</v>
      </c>
      <c r="C3" s="2" t="s">
        <v>429</v>
      </c>
      <c r="D3" s="2" t="s">
        <v>63</v>
      </c>
      <c r="E3" s="2" t="s">
        <v>203</v>
      </c>
      <c r="G3" s="2">
        <v>0</v>
      </c>
      <c r="H3" s="2" t="s">
        <v>209</v>
      </c>
      <c r="I3" s="2" t="s">
        <v>10</v>
      </c>
      <c r="J3" s="2">
        <v>2</v>
      </c>
      <c r="K3" s="2">
        <v>59</v>
      </c>
      <c r="L3" s="2" t="s">
        <v>79</v>
      </c>
    </row>
    <row r="4" spans="1:12" x14ac:dyDescent="0.3">
      <c r="A4" s="2">
        <v>17</v>
      </c>
      <c r="B4" s="2" t="s">
        <v>228</v>
      </c>
      <c r="C4" s="2" t="s">
        <v>429</v>
      </c>
      <c r="D4" s="2" t="s">
        <v>63</v>
      </c>
      <c r="E4" s="2" t="s">
        <v>247</v>
      </c>
      <c r="G4" s="2">
        <v>0</v>
      </c>
      <c r="H4" s="2" t="s">
        <v>209</v>
      </c>
      <c r="I4" s="2" t="s">
        <v>10</v>
      </c>
      <c r="J4" s="2">
        <v>2</v>
      </c>
      <c r="K4" s="2">
        <v>60</v>
      </c>
      <c r="L4" s="2" t="s">
        <v>80</v>
      </c>
    </row>
    <row r="5" spans="1:12" x14ac:dyDescent="0.3">
      <c r="A5" s="2">
        <v>18</v>
      </c>
      <c r="B5" s="2" t="s">
        <v>229</v>
      </c>
      <c r="C5" s="2" t="s">
        <v>429</v>
      </c>
      <c r="D5" s="2" t="s">
        <v>74</v>
      </c>
      <c r="E5" s="2" t="s">
        <v>204</v>
      </c>
      <c r="G5" s="2">
        <v>0</v>
      </c>
      <c r="H5" s="2" t="s">
        <v>209</v>
      </c>
      <c r="I5" s="2" t="s">
        <v>10</v>
      </c>
      <c r="J5" s="2">
        <v>2</v>
      </c>
      <c r="K5" s="2">
        <v>61</v>
      </c>
      <c r="L5" s="2" t="s">
        <v>81</v>
      </c>
    </row>
    <row r="6" spans="1:12" x14ac:dyDescent="0.3">
      <c r="A6" s="2">
        <v>18</v>
      </c>
      <c r="B6" s="2" t="s">
        <v>229</v>
      </c>
      <c r="C6" s="2" t="s">
        <v>429</v>
      </c>
      <c r="D6" s="2" t="s">
        <v>74</v>
      </c>
      <c r="E6" s="2" t="s">
        <v>247</v>
      </c>
      <c r="G6" s="2">
        <v>0</v>
      </c>
      <c r="H6" s="2" t="s">
        <v>209</v>
      </c>
      <c r="I6" s="2" t="s">
        <v>10</v>
      </c>
      <c r="J6" s="2">
        <v>2</v>
      </c>
      <c r="K6" s="2">
        <v>62</v>
      </c>
      <c r="L6" s="2" t="s">
        <v>82</v>
      </c>
    </row>
    <row r="7" spans="1:12" x14ac:dyDescent="0.3">
      <c r="A7" s="2">
        <v>1</v>
      </c>
      <c r="B7" s="2" t="s">
        <v>214</v>
      </c>
      <c r="C7" s="2" t="s">
        <v>428</v>
      </c>
      <c r="D7" s="2" t="s">
        <v>12</v>
      </c>
      <c r="E7" s="2" t="s">
        <v>236</v>
      </c>
      <c r="F7" s="2">
        <v>0</v>
      </c>
      <c r="G7" s="2">
        <v>0</v>
      </c>
      <c r="H7" s="2" t="s">
        <v>10</v>
      </c>
      <c r="I7" s="2" t="s">
        <v>212</v>
      </c>
      <c r="J7" s="2" t="s">
        <v>11</v>
      </c>
      <c r="K7" s="2">
        <v>1</v>
      </c>
      <c r="L7" s="2" t="s">
        <v>9</v>
      </c>
    </row>
    <row r="8" spans="1:12" x14ac:dyDescent="0.3">
      <c r="A8" s="2">
        <v>1</v>
      </c>
      <c r="B8" s="2" t="s">
        <v>214</v>
      </c>
      <c r="C8" s="2" t="s">
        <v>428</v>
      </c>
      <c r="D8" s="2" t="s">
        <v>12</v>
      </c>
      <c r="E8" s="2" t="s">
        <v>187</v>
      </c>
      <c r="F8" s="2">
        <v>0</v>
      </c>
      <c r="G8" s="2">
        <v>0</v>
      </c>
      <c r="H8" s="2" t="s">
        <v>10</v>
      </c>
      <c r="I8" s="2" t="s">
        <v>212</v>
      </c>
      <c r="J8" s="2" t="s">
        <v>11</v>
      </c>
      <c r="K8" s="2">
        <v>2</v>
      </c>
      <c r="L8" s="2" t="s">
        <v>13</v>
      </c>
    </row>
    <row r="9" spans="1:12" x14ac:dyDescent="0.3">
      <c r="A9" s="2">
        <v>1</v>
      </c>
      <c r="B9" s="2" t="s">
        <v>214</v>
      </c>
      <c r="C9" s="2" t="s">
        <v>428</v>
      </c>
      <c r="D9" s="2" t="s">
        <v>12</v>
      </c>
      <c r="E9" s="2" t="s">
        <v>242</v>
      </c>
      <c r="F9" s="2">
        <v>0</v>
      </c>
      <c r="G9" s="2">
        <v>0</v>
      </c>
      <c r="H9" s="2" t="s">
        <v>10</v>
      </c>
      <c r="I9" s="2" t="s">
        <v>212</v>
      </c>
      <c r="J9" s="2" t="s">
        <v>11</v>
      </c>
      <c r="K9" s="2">
        <v>3</v>
      </c>
      <c r="L9" s="2" t="s">
        <v>14</v>
      </c>
    </row>
    <row r="10" spans="1:12" x14ac:dyDescent="0.3">
      <c r="A10" s="2">
        <v>2</v>
      </c>
      <c r="B10" s="2" t="s">
        <v>215</v>
      </c>
      <c r="C10" s="2" t="s">
        <v>428</v>
      </c>
      <c r="D10" s="2" t="s">
        <v>12</v>
      </c>
      <c r="E10" s="2" t="s">
        <v>236</v>
      </c>
      <c r="F10" s="2">
        <v>0</v>
      </c>
      <c r="G10" s="2">
        <v>0</v>
      </c>
      <c r="H10" s="2" t="s">
        <v>10</v>
      </c>
      <c r="I10" s="2" t="s">
        <v>212</v>
      </c>
      <c r="J10" s="2" t="s">
        <v>11</v>
      </c>
      <c r="K10" s="2">
        <v>4</v>
      </c>
      <c r="L10" s="2" t="s">
        <v>15</v>
      </c>
    </row>
    <row r="11" spans="1:12" x14ac:dyDescent="0.3">
      <c r="A11" s="2">
        <v>2</v>
      </c>
      <c r="B11" s="2" t="s">
        <v>215</v>
      </c>
      <c r="C11" s="2" t="s">
        <v>428</v>
      </c>
      <c r="D11" s="2" t="s">
        <v>12</v>
      </c>
      <c r="E11" s="2" t="s">
        <v>187</v>
      </c>
      <c r="F11" s="2">
        <v>0</v>
      </c>
      <c r="G11" s="2">
        <v>0</v>
      </c>
      <c r="H11" s="2" t="s">
        <v>10</v>
      </c>
      <c r="I11" s="2" t="s">
        <v>212</v>
      </c>
      <c r="J11" s="2" t="s">
        <v>11</v>
      </c>
      <c r="K11" s="2">
        <v>5</v>
      </c>
      <c r="L11" s="2" t="s">
        <v>16</v>
      </c>
    </row>
    <row r="12" spans="1:12" x14ac:dyDescent="0.3">
      <c r="A12" s="2">
        <v>2</v>
      </c>
      <c r="B12" s="2" t="s">
        <v>215</v>
      </c>
      <c r="C12" s="2" t="s">
        <v>428</v>
      </c>
      <c r="D12" s="2" t="s">
        <v>12</v>
      </c>
      <c r="E12" s="2" t="s">
        <v>242</v>
      </c>
      <c r="F12" s="2">
        <v>0</v>
      </c>
      <c r="G12" s="2">
        <v>0</v>
      </c>
      <c r="H12" s="2" t="s">
        <v>10</v>
      </c>
      <c r="I12" s="2" t="s">
        <v>212</v>
      </c>
      <c r="J12" s="2" t="s">
        <v>11</v>
      </c>
      <c r="K12" s="2">
        <v>6</v>
      </c>
      <c r="L12" s="2" t="s">
        <v>17</v>
      </c>
    </row>
    <row r="13" spans="1:12" x14ac:dyDescent="0.3">
      <c r="A13" s="2">
        <v>3</v>
      </c>
      <c r="B13" s="2" t="s">
        <v>216</v>
      </c>
      <c r="C13" s="2" t="s">
        <v>428</v>
      </c>
      <c r="D13" s="2" t="s">
        <v>12</v>
      </c>
      <c r="E13" s="2" t="s">
        <v>236</v>
      </c>
      <c r="F13" s="2">
        <v>0</v>
      </c>
      <c r="G13" s="2">
        <v>0</v>
      </c>
      <c r="H13" s="2" t="s">
        <v>10</v>
      </c>
      <c r="I13" s="2" t="s">
        <v>212</v>
      </c>
      <c r="J13" s="2" t="s">
        <v>11</v>
      </c>
      <c r="K13" s="2">
        <v>7</v>
      </c>
      <c r="L13" s="2" t="s">
        <v>18</v>
      </c>
    </row>
    <row r="14" spans="1:12" x14ac:dyDescent="0.3">
      <c r="A14" s="2">
        <v>3</v>
      </c>
      <c r="B14" s="2" t="s">
        <v>216</v>
      </c>
      <c r="C14" s="2" t="s">
        <v>428</v>
      </c>
      <c r="D14" s="2" t="s">
        <v>12</v>
      </c>
      <c r="E14" s="2" t="s">
        <v>187</v>
      </c>
      <c r="F14" s="2">
        <v>0</v>
      </c>
      <c r="G14" s="2">
        <v>0</v>
      </c>
      <c r="H14" s="2" t="s">
        <v>10</v>
      </c>
      <c r="I14" s="2" t="s">
        <v>212</v>
      </c>
      <c r="J14" s="2" t="s">
        <v>11</v>
      </c>
      <c r="K14" s="2">
        <v>8</v>
      </c>
      <c r="L14" s="2" t="s">
        <v>19</v>
      </c>
    </row>
    <row r="15" spans="1:12" x14ac:dyDescent="0.3">
      <c r="A15" s="2">
        <v>3</v>
      </c>
      <c r="B15" s="2" t="s">
        <v>216</v>
      </c>
      <c r="C15" s="2" t="s">
        <v>428</v>
      </c>
      <c r="D15" s="2" t="s">
        <v>12</v>
      </c>
      <c r="E15" s="2" t="s">
        <v>242</v>
      </c>
      <c r="F15" s="2">
        <v>0</v>
      </c>
      <c r="G15" s="2">
        <v>0</v>
      </c>
      <c r="H15" s="2" t="s">
        <v>10</v>
      </c>
      <c r="I15" s="2" t="s">
        <v>212</v>
      </c>
      <c r="J15" s="2" t="s">
        <v>11</v>
      </c>
      <c r="K15" s="2">
        <v>9</v>
      </c>
      <c r="L15" s="2" t="s">
        <v>20</v>
      </c>
    </row>
    <row r="16" spans="1:12" x14ac:dyDescent="0.3">
      <c r="A16" s="2">
        <v>4</v>
      </c>
      <c r="B16" s="2" t="s">
        <v>217</v>
      </c>
      <c r="C16" s="2" t="s">
        <v>428</v>
      </c>
      <c r="D16" s="2" t="s">
        <v>12</v>
      </c>
      <c r="E16" s="2" t="s">
        <v>236</v>
      </c>
      <c r="F16" s="2">
        <v>0</v>
      </c>
      <c r="G16" s="2">
        <v>0</v>
      </c>
      <c r="H16" s="2" t="s">
        <v>10</v>
      </c>
      <c r="I16" s="2" t="s">
        <v>212</v>
      </c>
      <c r="J16" s="2" t="s">
        <v>11</v>
      </c>
      <c r="K16" s="2">
        <v>10</v>
      </c>
      <c r="L16" s="2" t="s">
        <v>21</v>
      </c>
    </row>
    <row r="17" spans="1:12" x14ac:dyDescent="0.3">
      <c r="A17" s="2">
        <v>4</v>
      </c>
      <c r="B17" s="2" t="s">
        <v>217</v>
      </c>
      <c r="C17" s="2" t="s">
        <v>428</v>
      </c>
      <c r="D17" s="2" t="s">
        <v>12</v>
      </c>
      <c r="E17" s="2" t="s">
        <v>187</v>
      </c>
      <c r="F17" s="2">
        <v>0</v>
      </c>
      <c r="G17" s="2">
        <v>0</v>
      </c>
      <c r="H17" s="2" t="s">
        <v>10</v>
      </c>
      <c r="I17" s="2" t="s">
        <v>212</v>
      </c>
      <c r="J17" s="2" t="s">
        <v>11</v>
      </c>
      <c r="K17" s="2">
        <v>11</v>
      </c>
      <c r="L17" s="2" t="s">
        <v>22</v>
      </c>
    </row>
    <row r="18" spans="1:12" x14ac:dyDescent="0.3">
      <c r="A18" s="2">
        <v>4</v>
      </c>
      <c r="B18" s="2" t="s">
        <v>217</v>
      </c>
      <c r="C18" s="2" t="s">
        <v>428</v>
      </c>
      <c r="D18" s="2" t="s">
        <v>12</v>
      </c>
      <c r="E18" s="2" t="s">
        <v>242</v>
      </c>
      <c r="F18" s="2">
        <v>0</v>
      </c>
      <c r="G18" s="2">
        <v>0</v>
      </c>
      <c r="H18" s="2" t="s">
        <v>10</v>
      </c>
      <c r="I18" s="2" t="s">
        <v>212</v>
      </c>
      <c r="J18" s="2" t="s">
        <v>11</v>
      </c>
      <c r="K18" s="2">
        <v>12</v>
      </c>
      <c r="L18" s="2" t="s">
        <v>23</v>
      </c>
    </row>
    <row r="19" spans="1:12" x14ac:dyDescent="0.3">
      <c r="A19" s="2">
        <v>34</v>
      </c>
      <c r="B19" s="2" t="s">
        <v>255</v>
      </c>
      <c r="C19" s="2" t="s">
        <v>428</v>
      </c>
      <c r="D19" s="2" t="s">
        <v>105</v>
      </c>
      <c r="G19" s="2">
        <v>1</v>
      </c>
      <c r="H19" s="2" t="s">
        <v>10</v>
      </c>
      <c r="I19" s="2" t="s">
        <v>212</v>
      </c>
      <c r="J19" s="2" t="s">
        <v>11</v>
      </c>
      <c r="K19" s="2">
        <v>82</v>
      </c>
      <c r="L19" s="2" t="s">
        <v>110</v>
      </c>
    </row>
    <row r="20" spans="1:12" x14ac:dyDescent="0.3">
      <c r="A20" s="2">
        <v>35</v>
      </c>
      <c r="B20" s="2" t="s">
        <v>256</v>
      </c>
      <c r="C20" s="2" t="s">
        <v>428</v>
      </c>
      <c r="D20" s="2" t="s">
        <v>105</v>
      </c>
      <c r="G20" s="2">
        <v>1</v>
      </c>
      <c r="H20" s="2" t="s">
        <v>10</v>
      </c>
      <c r="J20" s="2" t="s">
        <v>102</v>
      </c>
      <c r="K20" s="2">
        <v>83</v>
      </c>
      <c r="L20" s="2" t="s">
        <v>111</v>
      </c>
    </row>
    <row r="21" spans="1:12" x14ac:dyDescent="0.3">
      <c r="A21" s="2">
        <v>5</v>
      </c>
      <c r="B21" s="2" t="s">
        <v>250</v>
      </c>
      <c r="C21" s="2" t="s">
        <v>433</v>
      </c>
      <c r="D21" s="2" t="s">
        <v>26</v>
      </c>
      <c r="E21" s="2" t="s">
        <v>237</v>
      </c>
      <c r="F21" s="2">
        <v>1</v>
      </c>
      <c r="G21" s="2">
        <v>0</v>
      </c>
      <c r="H21" s="2" t="s">
        <v>208</v>
      </c>
      <c r="I21" s="2" t="s">
        <v>10</v>
      </c>
      <c r="J21" s="2" t="s">
        <v>25</v>
      </c>
      <c r="K21" s="2">
        <v>13</v>
      </c>
      <c r="L21" s="2" t="s">
        <v>24</v>
      </c>
    </row>
    <row r="22" spans="1:12" x14ac:dyDescent="0.3">
      <c r="A22" s="2">
        <v>5</v>
      </c>
      <c r="B22" s="2" t="s">
        <v>250</v>
      </c>
      <c r="C22" s="2" t="s">
        <v>433</v>
      </c>
      <c r="D22" s="2" t="s">
        <v>26</v>
      </c>
      <c r="E22" s="2" t="s">
        <v>243</v>
      </c>
      <c r="F22" s="2">
        <v>1</v>
      </c>
      <c r="G22" s="2">
        <v>0</v>
      </c>
      <c r="H22" s="2" t="s">
        <v>208</v>
      </c>
      <c r="I22" s="2" t="s">
        <v>10</v>
      </c>
      <c r="J22" s="2" t="s">
        <v>25</v>
      </c>
      <c r="K22" s="2">
        <v>14</v>
      </c>
      <c r="L22" s="2" t="s">
        <v>27</v>
      </c>
    </row>
    <row r="23" spans="1:12" x14ac:dyDescent="0.3">
      <c r="A23" s="2">
        <v>6</v>
      </c>
      <c r="B23" s="2" t="s">
        <v>218</v>
      </c>
      <c r="C23" s="2" t="s">
        <v>433</v>
      </c>
      <c r="D23" s="2" t="s">
        <v>29</v>
      </c>
      <c r="E23" s="2" t="s">
        <v>238</v>
      </c>
      <c r="F23" s="2">
        <v>0</v>
      </c>
      <c r="G23" s="2">
        <v>0</v>
      </c>
      <c r="H23" s="2" t="s">
        <v>208</v>
      </c>
      <c r="I23" s="2" t="s">
        <v>10</v>
      </c>
      <c r="J23" s="2">
        <v>4</v>
      </c>
      <c r="K23" s="2">
        <v>15</v>
      </c>
      <c r="L23" s="2" t="s">
        <v>28</v>
      </c>
    </row>
    <row r="24" spans="1:12" x14ac:dyDescent="0.3">
      <c r="A24" s="2">
        <v>6</v>
      </c>
      <c r="B24" s="2" t="s">
        <v>218</v>
      </c>
      <c r="C24" s="2" t="s">
        <v>433</v>
      </c>
      <c r="D24" s="2" t="s">
        <v>29</v>
      </c>
      <c r="E24" s="2" t="s">
        <v>188</v>
      </c>
      <c r="F24" s="2">
        <v>0</v>
      </c>
      <c r="G24" s="2">
        <v>0</v>
      </c>
      <c r="H24" s="2" t="s">
        <v>208</v>
      </c>
      <c r="I24" s="2" t="s">
        <v>10</v>
      </c>
      <c r="J24" s="2">
        <v>4</v>
      </c>
      <c r="K24" s="2">
        <v>16</v>
      </c>
      <c r="L24" s="2" t="s">
        <v>30</v>
      </c>
    </row>
    <row r="25" spans="1:12" x14ac:dyDescent="0.3">
      <c r="A25" s="2">
        <v>6</v>
      </c>
      <c r="B25" s="2" t="s">
        <v>218</v>
      </c>
      <c r="C25" s="2" t="s">
        <v>433</v>
      </c>
      <c r="D25" s="2" t="s">
        <v>29</v>
      </c>
      <c r="E25" s="2" t="s">
        <v>189</v>
      </c>
      <c r="F25" s="2">
        <v>0</v>
      </c>
      <c r="G25" s="2">
        <v>0</v>
      </c>
      <c r="H25" s="2" t="s">
        <v>208</v>
      </c>
      <c r="I25" s="2" t="s">
        <v>10</v>
      </c>
      <c r="J25" s="2">
        <v>4</v>
      </c>
      <c r="K25" s="2">
        <v>17</v>
      </c>
      <c r="L25" s="2" t="s">
        <v>31</v>
      </c>
    </row>
    <row r="26" spans="1:12" x14ac:dyDescent="0.3">
      <c r="A26" s="2">
        <v>6</v>
      </c>
      <c r="B26" s="2" t="s">
        <v>218</v>
      </c>
      <c r="C26" s="2" t="s">
        <v>433</v>
      </c>
      <c r="D26" s="2" t="s">
        <v>29</v>
      </c>
      <c r="E26" s="2" t="s">
        <v>190</v>
      </c>
      <c r="F26" s="2">
        <v>0</v>
      </c>
      <c r="G26" s="2">
        <v>0</v>
      </c>
      <c r="H26" s="2" t="s">
        <v>208</v>
      </c>
      <c r="I26" s="2" t="s">
        <v>10</v>
      </c>
      <c r="J26" s="2">
        <v>4</v>
      </c>
      <c r="K26" s="2">
        <v>18</v>
      </c>
      <c r="L26" s="2" t="s">
        <v>32</v>
      </c>
    </row>
    <row r="27" spans="1:12" x14ac:dyDescent="0.3">
      <c r="A27" s="2">
        <v>6</v>
      </c>
      <c r="B27" s="2" t="s">
        <v>218</v>
      </c>
      <c r="C27" s="2" t="s">
        <v>433</v>
      </c>
      <c r="D27" s="2" t="s">
        <v>29</v>
      </c>
      <c r="E27" s="2" t="s">
        <v>191</v>
      </c>
      <c r="F27" s="2">
        <v>0</v>
      </c>
      <c r="G27" s="2">
        <v>0</v>
      </c>
      <c r="H27" s="2" t="s">
        <v>208</v>
      </c>
      <c r="I27" s="2" t="s">
        <v>10</v>
      </c>
      <c r="J27" s="2">
        <v>4</v>
      </c>
      <c r="K27" s="2">
        <v>19</v>
      </c>
      <c r="L27" s="2" t="s">
        <v>33</v>
      </c>
    </row>
    <row r="28" spans="1:12" x14ac:dyDescent="0.3">
      <c r="A28" s="2">
        <v>6</v>
      </c>
      <c r="B28" s="2" t="s">
        <v>218</v>
      </c>
      <c r="C28" s="2" t="s">
        <v>433</v>
      </c>
      <c r="D28" s="2" t="s">
        <v>29</v>
      </c>
      <c r="E28" s="2" t="s">
        <v>192</v>
      </c>
      <c r="F28" s="2">
        <v>0</v>
      </c>
      <c r="G28" s="2">
        <v>0</v>
      </c>
      <c r="H28" s="2" t="s">
        <v>208</v>
      </c>
      <c r="I28" s="2" t="s">
        <v>10</v>
      </c>
      <c r="J28" s="2">
        <v>4</v>
      </c>
      <c r="K28" s="2">
        <v>20</v>
      </c>
      <c r="L28" s="2" t="s">
        <v>34</v>
      </c>
    </row>
    <row r="29" spans="1:12" x14ac:dyDescent="0.3">
      <c r="A29" s="2">
        <v>6</v>
      </c>
      <c r="B29" s="2" t="s">
        <v>218</v>
      </c>
      <c r="C29" s="2" t="s">
        <v>433</v>
      </c>
      <c r="D29" s="2" t="s">
        <v>29</v>
      </c>
      <c r="E29" s="2" t="s">
        <v>244</v>
      </c>
      <c r="F29" s="2">
        <v>0</v>
      </c>
      <c r="G29" s="2">
        <v>0</v>
      </c>
      <c r="H29" s="2" t="s">
        <v>208</v>
      </c>
      <c r="I29" s="2" t="s">
        <v>10</v>
      </c>
      <c r="J29" s="2">
        <v>4</v>
      </c>
      <c r="K29" s="2">
        <v>21</v>
      </c>
      <c r="L29" s="2" t="s">
        <v>35</v>
      </c>
    </row>
    <row r="30" spans="1:12" x14ac:dyDescent="0.3">
      <c r="A30" s="2">
        <v>7</v>
      </c>
      <c r="B30" s="2" t="s">
        <v>219</v>
      </c>
      <c r="C30" s="2" t="s">
        <v>433</v>
      </c>
      <c r="D30" s="2" t="s">
        <v>29</v>
      </c>
      <c r="E30" s="2" t="s">
        <v>238</v>
      </c>
      <c r="F30" s="2">
        <v>0</v>
      </c>
      <c r="G30" s="2">
        <v>0</v>
      </c>
      <c r="H30" s="2" t="s">
        <v>208</v>
      </c>
      <c r="I30" s="2" t="s">
        <v>10</v>
      </c>
      <c r="J30" s="2" t="s">
        <v>37</v>
      </c>
      <c r="K30" s="2">
        <v>22</v>
      </c>
      <c r="L30" s="2" t="s">
        <v>36</v>
      </c>
    </row>
    <row r="31" spans="1:12" x14ac:dyDescent="0.3">
      <c r="A31" s="2">
        <v>7</v>
      </c>
      <c r="B31" s="2" t="s">
        <v>219</v>
      </c>
      <c r="C31" s="2" t="s">
        <v>433</v>
      </c>
      <c r="D31" s="2" t="s">
        <v>29</v>
      </c>
      <c r="E31" s="2" t="s">
        <v>188</v>
      </c>
      <c r="F31" s="2">
        <v>0</v>
      </c>
      <c r="G31" s="2">
        <v>0</v>
      </c>
      <c r="H31" s="2" t="s">
        <v>208</v>
      </c>
      <c r="I31" s="2" t="s">
        <v>10</v>
      </c>
      <c r="J31" s="2" t="s">
        <v>37</v>
      </c>
      <c r="K31" s="2">
        <v>23</v>
      </c>
      <c r="L31" s="2" t="s">
        <v>38</v>
      </c>
    </row>
    <row r="32" spans="1:12" x14ac:dyDescent="0.3">
      <c r="A32" s="2">
        <v>7</v>
      </c>
      <c r="B32" s="2" t="s">
        <v>219</v>
      </c>
      <c r="C32" s="2" t="s">
        <v>433</v>
      </c>
      <c r="D32" s="2" t="s">
        <v>29</v>
      </c>
      <c r="E32" s="2" t="s">
        <v>189</v>
      </c>
      <c r="F32" s="2">
        <v>0</v>
      </c>
      <c r="G32" s="2">
        <v>0</v>
      </c>
      <c r="H32" s="2" t="s">
        <v>208</v>
      </c>
      <c r="I32" s="2" t="s">
        <v>10</v>
      </c>
      <c r="J32" s="2" t="s">
        <v>37</v>
      </c>
      <c r="K32" s="2">
        <v>24</v>
      </c>
      <c r="L32" s="2" t="s">
        <v>39</v>
      </c>
    </row>
    <row r="33" spans="1:12" x14ac:dyDescent="0.3">
      <c r="A33" s="2">
        <v>7</v>
      </c>
      <c r="B33" s="2" t="s">
        <v>219</v>
      </c>
      <c r="C33" s="2" t="s">
        <v>433</v>
      </c>
      <c r="D33" s="2" t="s">
        <v>29</v>
      </c>
      <c r="E33" s="2" t="s">
        <v>190</v>
      </c>
      <c r="F33" s="2">
        <v>0</v>
      </c>
      <c r="G33" s="2">
        <v>0</v>
      </c>
      <c r="H33" s="2" t="s">
        <v>208</v>
      </c>
      <c r="I33" s="2" t="s">
        <v>10</v>
      </c>
      <c r="J33" s="2" t="s">
        <v>37</v>
      </c>
      <c r="K33" s="2">
        <v>25</v>
      </c>
      <c r="L33" s="2" t="s">
        <v>40</v>
      </c>
    </row>
    <row r="34" spans="1:12" x14ac:dyDescent="0.3">
      <c r="A34" s="2">
        <v>7</v>
      </c>
      <c r="B34" s="2" t="s">
        <v>219</v>
      </c>
      <c r="C34" s="2" t="s">
        <v>433</v>
      </c>
      <c r="D34" s="2" t="s">
        <v>29</v>
      </c>
      <c r="E34" s="2" t="s">
        <v>191</v>
      </c>
      <c r="F34" s="2">
        <v>0</v>
      </c>
      <c r="G34" s="2">
        <v>0</v>
      </c>
      <c r="H34" s="2" t="s">
        <v>208</v>
      </c>
      <c r="I34" s="2" t="s">
        <v>10</v>
      </c>
      <c r="J34" s="2" t="s">
        <v>37</v>
      </c>
      <c r="K34" s="2">
        <v>26</v>
      </c>
      <c r="L34" s="2" t="s">
        <v>41</v>
      </c>
    </row>
    <row r="35" spans="1:12" x14ac:dyDescent="0.3">
      <c r="A35" s="2">
        <v>7</v>
      </c>
      <c r="B35" s="2" t="s">
        <v>219</v>
      </c>
      <c r="C35" s="2" t="s">
        <v>433</v>
      </c>
      <c r="D35" s="2" t="s">
        <v>29</v>
      </c>
      <c r="E35" s="2" t="s">
        <v>192</v>
      </c>
      <c r="F35" s="2">
        <v>0</v>
      </c>
      <c r="G35" s="2">
        <v>0</v>
      </c>
      <c r="H35" s="2" t="s">
        <v>208</v>
      </c>
      <c r="I35" s="2" t="s">
        <v>10</v>
      </c>
      <c r="J35" s="2" t="s">
        <v>37</v>
      </c>
      <c r="K35" s="2">
        <v>27</v>
      </c>
      <c r="L35" s="2" t="s">
        <v>42</v>
      </c>
    </row>
    <row r="36" spans="1:12" x14ac:dyDescent="0.3">
      <c r="A36" s="2">
        <v>7</v>
      </c>
      <c r="B36" s="2" t="s">
        <v>219</v>
      </c>
      <c r="C36" s="2" t="s">
        <v>433</v>
      </c>
      <c r="D36" s="2" t="s">
        <v>29</v>
      </c>
      <c r="E36" s="2" t="s">
        <v>244</v>
      </c>
      <c r="F36" s="2">
        <v>0</v>
      </c>
      <c r="G36" s="2">
        <v>0</v>
      </c>
      <c r="H36" s="2" t="s">
        <v>208</v>
      </c>
      <c r="I36" s="2" t="s">
        <v>10</v>
      </c>
      <c r="J36" s="2" t="s">
        <v>37</v>
      </c>
      <c r="K36" s="2">
        <v>28</v>
      </c>
      <c r="L36" s="2" t="s">
        <v>43</v>
      </c>
    </row>
    <row r="37" spans="1:12" x14ac:dyDescent="0.3">
      <c r="A37" s="2">
        <v>8</v>
      </c>
      <c r="B37" s="2" t="s">
        <v>220</v>
      </c>
      <c r="C37" s="2" t="s">
        <v>433</v>
      </c>
      <c r="D37" s="2" t="s">
        <v>29</v>
      </c>
      <c r="E37" s="2" t="s">
        <v>238</v>
      </c>
      <c r="F37" s="2">
        <v>0</v>
      </c>
      <c r="G37" s="2">
        <v>0</v>
      </c>
      <c r="H37" s="2" t="s">
        <v>208</v>
      </c>
      <c r="I37" s="2" t="s">
        <v>10</v>
      </c>
      <c r="J37" s="2">
        <v>5</v>
      </c>
      <c r="K37" s="2">
        <v>29</v>
      </c>
      <c r="L37" s="2" t="s">
        <v>44</v>
      </c>
    </row>
    <row r="38" spans="1:12" x14ac:dyDescent="0.3">
      <c r="A38" s="2">
        <v>8</v>
      </c>
      <c r="B38" s="2" t="s">
        <v>220</v>
      </c>
      <c r="C38" s="2" t="s">
        <v>433</v>
      </c>
      <c r="D38" s="2" t="s">
        <v>29</v>
      </c>
      <c r="E38" s="2" t="s">
        <v>188</v>
      </c>
      <c r="F38" s="2">
        <v>0</v>
      </c>
      <c r="G38" s="2">
        <v>0</v>
      </c>
      <c r="H38" s="2" t="s">
        <v>208</v>
      </c>
      <c r="I38" s="2" t="s">
        <v>10</v>
      </c>
      <c r="J38" s="2">
        <v>5</v>
      </c>
      <c r="K38" s="2">
        <v>30</v>
      </c>
      <c r="L38" s="2" t="s">
        <v>45</v>
      </c>
    </row>
    <row r="39" spans="1:12" x14ac:dyDescent="0.3">
      <c r="A39" s="2">
        <v>8</v>
      </c>
      <c r="B39" s="2" t="s">
        <v>220</v>
      </c>
      <c r="C39" s="2" t="s">
        <v>433</v>
      </c>
      <c r="D39" s="2" t="s">
        <v>29</v>
      </c>
      <c r="E39" s="2" t="s">
        <v>189</v>
      </c>
      <c r="F39" s="2">
        <v>0</v>
      </c>
      <c r="G39" s="2">
        <v>0</v>
      </c>
      <c r="H39" s="2" t="s">
        <v>208</v>
      </c>
      <c r="I39" s="2" t="s">
        <v>10</v>
      </c>
      <c r="J39" s="2">
        <v>5</v>
      </c>
      <c r="K39" s="2">
        <v>31</v>
      </c>
      <c r="L39" s="2" t="s">
        <v>46</v>
      </c>
    </row>
    <row r="40" spans="1:12" x14ac:dyDescent="0.3">
      <c r="A40" s="2">
        <v>8</v>
      </c>
      <c r="B40" s="2" t="s">
        <v>220</v>
      </c>
      <c r="C40" s="2" t="s">
        <v>433</v>
      </c>
      <c r="D40" s="2" t="s">
        <v>29</v>
      </c>
      <c r="E40" s="2" t="s">
        <v>190</v>
      </c>
      <c r="F40" s="2">
        <v>0</v>
      </c>
      <c r="G40" s="2">
        <v>0</v>
      </c>
      <c r="H40" s="2" t="s">
        <v>208</v>
      </c>
      <c r="I40" s="2" t="s">
        <v>10</v>
      </c>
      <c r="J40" s="2">
        <v>5</v>
      </c>
      <c r="K40" s="2">
        <v>32</v>
      </c>
      <c r="L40" s="2" t="s">
        <v>47</v>
      </c>
    </row>
    <row r="41" spans="1:12" x14ac:dyDescent="0.3">
      <c r="A41" s="2">
        <v>8</v>
      </c>
      <c r="B41" s="2" t="s">
        <v>220</v>
      </c>
      <c r="C41" s="2" t="s">
        <v>433</v>
      </c>
      <c r="D41" s="2" t="s">
        <v>29</v>
      </c>
      <c r="E41" s="2" t="s">
        <v>193</v>
      </c>
      <c r="F41" s="2">
        <v>0</v>
      </c>
      <c r="G41" s="2">
        <v>0</v>
      </c>
      <c r="H41" s="2" t="s">
        <v>208</v>
      </c>
      <c r="I41" s="2" t="s">
        <v>10</v>
      </c>
      <c r="J41" s="2">
        <v>5</v>
      </c>
      <c r="K41" s="2">
        <v>33</v>
      </c>
      <c r="L41" s="2" t="s">
        <v>48</v>
      </c>
    </row>
    <row r="42" spans="1:12" x14ac:dyDescent="0.3">
      <c r="A42" s="2">
        <v>8</v>
      </c>
      <c r="B42" s="2" t="s">
        <v>220</v>
      </c>
      <c r="C42" s="2" t="s">
        <v>433</v>
      </c>
      <c r="D42" s="2" t="s">
        <v>29</v>
      </c>
      <c r="E42" s="2" t="s">
        <v>244</v>
      </c>
      <c r="F42" s="2">
        <v>0</v>
      </c>
      <c r="G42" s="2">
        <v>0</v>
      </c>
      <c r="H42" s="2" t="s">
        <v>208</v>
      </c>
      <c r="I42" s="2" t="s">
        <v>10</v>
      </c>
      <c r="J42" s="2">
        <v>5</v>
      </c>
      <c r="K42" s="2">
        <v>34</v>
      </c>
      <c r="L42" s="2" t="s">
        <v>49</v>
      </c>
    </row>
    <row r="43" spans="1:12" x14ac:dyDescent="0.3">
      <c r="A43" s="2">
        <v>9</v>
      </c>
      <c r="B43" s="2" t="s">
        <v>221</v>
      </c>
      <c r="C43" s="2" t="s">
        <v>433</v>
      </c>
      <c r="D43" s="2" t="s">
        <v>52</v>
      </c>
      <c r="E43" s="2" t="s">
        <v>239</v>
      </c>
      <c r="G43" s="2">
        <v>0</v>
      </c>
      <c r="H43" s="2" t="s">
        <v>209</v>
      </c>
      <c r="I43" s="2" t="s">
        <v>10</v>
      </c>
      <c r="J43" s="2" t="s">
        <v>51</v>
      </c>
      <c r="K43" s="2">
        <v>35</v>
      </c>
      <c r="L43" s="2" t="s">
        <v>50</v>
      </c>
    </row>
    <row r="44" spans="1:12" x14ac:dyDescent="0.3">
      <c r="A44" s="2">
        <v>9</v>
      </c>
      <c r="B44" s="2" t="s">
        <v>221</v>
      </c>
      <c r="C44" s="2" t="s">
        <v>433</v>
      </c>
      <c r="D44" s="2" t="s">
        <v>52</v>
      </c>
      <c r="E44" s="2" t="s">
        <v>194</v>
      </c>
      <c r="G44" s="2">
        <v>0</v>
      </c>
      <c r="H44" s="2" t="s">
        <v>209</v>
      </c>
      <c r="I44" s="2" t="s">
        <v>10</v>
      </c>
      <c r="J44" s="2" t="s">
        <v>51</v>
      </c>
      <c r="K44" s="2">
        <v>36</v>
      </c>
      <c r="L44" s="2" t="s">
        <v>53</v>
      </c>
    </row>
    <row r="45" spans="1:12" x14ac:dyDescent="0.3">
      <c r="A45" s="2">
        <v>9</v>
      </c>
      <c r="B45" s="2" t="s">
        <v>221</v>
      </c>
      <c r="C45" s="2" t="s">
        <v>433</v>
      </c>
      <c r="D45" s="2" t="s">
        <v>52</v>
      </c>
      <c r="E45" s="2" t="s">
        <v>195</v>
      </c>
      <c r="G45" s="2">
        <v>0</v>
      </c>
      <c r="H45" s="2" t="s">
        <v>209</v>
      </c>
      <c r="I45" s="2" t="s">
        <v>10</v>
      </c>
      <c r="J45" s="2" t="s">
        <v>51</v>
      </c>
      <c r="K45" s="2">
        <v>37</v>
      </c>
      <c r="L45" s="2" t="s">
        <v>54</v>
      </c>
    </row>
    <row r="46" spans="1:12" x14ac:dyDescent="0.3">
      <c r="A46" s="2">
        <v>9</v>
      </c>
      <c r="B46" s="2" t="s">
        <v>221</v>
      </c>
      <c r="C46" s="2" t="s">
        <v>433</v>
      </c>
      <c r="D46" s="2" t="s">
        <v>52</v>
      </c>
      <c r="E46" s="2" t="s">
        <v>196</v>
      </c>
      <c r="G46" s="2">
        <v>0</v>
      </c>
      <c r="H46" s="2" t="s">
        <v>209</v>
      </c>
      <c r="I46" s="2" t="s">
        <v>10</v>
      </c>
      <c r="J46" s="2" t="s">
        <v>51</v>
      </c>
      <c r="K46" s="2">
        <v>38</v>
      </c>
      <c r="L46" s="2" t="s">
        <v>55</v>
      </c>
    </row>
    <row r="47" spans="1:12" x14ac:dyDescent="0.3">
      <c r="A47" s="2">
        <v>10</v>
      </c>
      <c r="B47" s="2" t="s">
        <v>222</v>
      </c>
      <c r="C47" s="2" t="s">
        <v>433</v>
      </c>
      <c r="D47" s="2" t="s">
        <v>52</v>
      </c>
      <c r="E47" s="2" t="s">
        <v>197</v>
      </c>
      <c r="G47" s="2">
        <v>0</v>
      </c>
      <c r="H47" s="2" t="s">
        <v>209</v>
      </c>
      <c r="I47" s="2" t="s">
        <v>10</v>
      </c>
      <c r="J47" s="2" t="s">
        <v>51</v>
      </c>
      <c r="K47" s="2">
        <v>39</v>
      </c>
      <c r="L47" s="2" t="s">
        <v>56</v>
      </c>
    </row>
    <row r="48" spans="1:12" x14ac:dyDescent="0.3">
      <c r="A48" s="2">
        <v>10</v>
      </c>
      <c r="B48" s="2" t="s">
        <v>222</v>
      </c>
      <c r="C48" s="2" t="s">
        <v>433</v>
      </c>
      <c r="D48" s="2" t="s">
        <v>52</v>
      </c>
      <c r="E48" s="2" t="s">
        <v>245</v>
      </c>
      <c r="G48" s="2">
        <v>0</v>
      </c>
      <c r="H48" s="2" t="s">
        <v>209</v>
      </c>
      <c r="I48" s="2" t="s">
        <v>10</v>
      </c>
      <c r="J48" s="2" t="s">
        <v>51</v>
      </c>
      <c r="K48" s="2">
        <v>40</v>
      </c>
      <c r="L48" s="2" t="s">
        <v>57</v>
      </c>
    </row>
    <row r="49" spans="1:12" x14ac:dyDescent="0.3">
      <c r="A49" s="2">
        <v>11</v>
      </c>
      <c r="B49" s="2" t="s">
        <v>223</v>
      </c>
      <c r="C49" s="2" t="s">
        <v>433</v>
      </c>
      <c r="D49" s="2" t="s">
        <v>52</v>
      </c>
      <c r="E49" s="2" t="s">
        <v>197</v>
      </c>
      <c r="G49" s="2">
        <v>0</v>
      </c>
      <c r="H49" s="2" t="s">
        <v>209</v>
      </c>
      <c r="I49" s="2" t="s">
        <v>10</v>
      </c>
      <c r="J49" s="2" t="s">
        <v>51</v>
      </c>
      <c r="K49" s="2">
        <v>41</v>
      </c>
      <c r="L49" s="2" t="s">
        <v>58</v>
      </c>
    </row>
    <row r="50" spans="1:12" x14ac:dyDescent="0.3">
      <c r="A50" s="2">
        <v>11</v>
      </c>
      <c r="B50" s="2" t="s">
        <v>223</v>
      </c>
      <c r="C50" s="2" t="s">
        <v>433</v>
      </c>
      <c r="D50" s="2" t="s">
        <v>52</v>
      </c>
      <c r="E50" s="2" t="s">
        <v>245</v>
      </c>
      <c r="G50" s="2">
        <v>0</v>
      </c>
      <c r="H50" s="2" t="s">
        <v>209</v>
      </c>
      <c r="I50" s="2" t="s">
        <v>10</v>
      </c>
      <c r="J50" s="2" t="s">
        <v>51</v>
      </c>
      <c r="K50" s="2">
        <v>42</v>
      </c>
      <c r="L50" s="2" t="s">
        <v>59</v>
      </c>
    </row>
    <row r="51" spans="1:12" x14ac:dyDescent="0.3">
      <c r="A51" s="2">
        <v>12</v>
      </c>
      <c r="B51" s="2" t="s">
        <v>224</v>
      </c>
      <c r="C51" s="2" t="s">
        <v>433</v>
      </c>
      <c r="D51" s="2" t="s">
        <v>52</v>
      </c>
      <c r="E51" s="2" t="s">
        <v>197</v>
      </c>
      <c r="G51" s="2">
        <v>0</v>
      </c>
      <c r="H51" s="2" t="s">
        <v>209</v>
      </c>
      <c r="I51" s="2" t="s">
        <v>10</v>
      </c>
      <c r="J51" s="2" t="s">
        <v>51</v>
      </c>
      <c r="K51" s="2">
        <v>43</v>
      </c>
      <c r="L51" s="2" t="s">
        <v>60</v>
      </c>
    </row>
    <row r="52" spans="1:12" x14ac:dyDescent="0.3">
      <c r="A52" s="2">
        <v>12</v>
      </c>
      <c r="B52" s="2" t="s">
        <v>224</v>
      </c>
      <c r="C52" s="2" t="s">
        <v>433</v>
      </c>
      <c r="D52" s="2" t="s">
        <v>52</v>
      </c>
      <c r="E52" s="2" t="s">
        <v>246</v>
      </c>
      <c r="G52" s="2">
        <v>0</v>
      </c>
      <c r="H52" s="2" t="s">
        <v>209</v>
      </c>
      <c r="I52" s="2" t="s">
        <v>10</v>
      </c>
      <c r="J52" s="2" t="s">
        <v>51</v>
      </c>
      <c r="K52" s="2">
        <v>44</v>
      </c>
      <c r="L52" s="2" t="s">
        <v>61</v>
      </c>
    </row>
    <row r="53" spans="1:12" x14ac:dyDescent="0.3">
      <c r="A53" s="2">
        <v>13</v>
      </c>
      <c r="B53" s="2" t="s">
        <v>225</v>
      </c>
      <c r="C53" s="2" t="s">
        <v>433</v>
      </c>
      <c r="D53" s="2" t="s">
        <v>63</v>
      </c>
      <c r="E53" s="2" t="s">
        <v>240</v>
      </c>
      <c r="G53" s="2">
        <v>0</v>
      </c>
      <c r="H53" s="2" t="s">
        <v>209</v>
      </c>
      <c r="I53" s="2" t="s">
        <v>10</v>
      </c>
      <c r="J53" s="2">
        <v>2</v>
      </c>
      <c r="K53" s="2">
        <v>45</v>
      </c>
      <c r="L53" s="2" t="s">
        <v>62</v>
      </c>
    </row>
    <row r="54" spans="1:12" x14ac:dyDescent="0.3">
      <c r="A54" s="2">
        <v>13</v>
      </c>
      <c r="B54" s="2" t="s">
        <v>225</v>
      </c>
      <c r="C54" s="2" t="s">
        <v>433</v>
      </c>
      <c r="D54" s="2" t="s">
        <v>63</v>
      </c>
      <c r="E54" s="2" t="s">
        <v>198</v>
      </c>
      <c r="G54" s="2">
        <v>0</v>
      </c>
      <c r="H54" s="2" t="s">
        <v>209</v>
      </c>
      <c r="I54" s="2" t="s">
        <v>10</v>
      </c>
      <c r="J54" s="2">
        <v>2</v>
      </c>
      <c r="K54" s="2">
        <v>46</v>
      </c>
      <c r="L54" s="2" t="s">
        <v>64</v>
      </c>
    </row>
    <row r="55" spans="1:12" x14ac:dyDescent="0.3">
      <c r="A55" s="2">
        <v>13</v>
      </c>
      <c r="B55" s="2" t="s">
        <v>225</v>
      </c>
      <c r="C55" s="2" t="s">
        <v>433</v>
      </c>
      <c r="D55" s="2" t="s">
        <v>63</v>
      </c>
      <c r="E55" s="2" t="s">
        <v>199</v>
      </c>
      <c r="G55" s="2">
        <v>0</v>
      </c>
      <c r="H55" s="2" t="s">
        <v>209</v>
      </c>
      <c r="I55" s="2" t="s">
        <v>10</v>
      </c>
      <c r="J55" s="2">
        <v>2</v>
      </c>
      <c r="K55" s="2">
        <v>47</v>
      </c>
      <c r="L55" s="2" t="s">
        <v>65</v>
      </c>
    </row>
    <row r="56" spans="1:12" x14ac:dyDescent="0.3">
      <c r="A56" s="2">
        <v>14</v>
      </c>
      <c r="B56" s="2" t="s">
        <v>226</v>
      </c>
      <c r="C56" s="2" t="s">
        <v>433</v>
      </c>
      <c r="D56" s="2" t="s">
        <v>63</v>
      </c>
      <c r="E56" s="2" t="s">
        <v>200</v>
      </c>
      <c r="G56" s="2">
        <v>0</v>
      </c>
      <c r="H56" s="2" t="s">
        <v>209</v>
      </c>
      <c r="I56" s="2" t="s">
        <v>10</v>
      </c>
      <c r="J56" s="2">
        <v>2</v>
      </c>
      <c r="K56" s="2">
        <v>48</v>
      </c>
      <c r="L56" s="2" t="s">
        <v>66</v>
      </c>
    </row>
    <row r="57" spans="1:12" x14ac:dyDescent="0.3">
      <c r="A57" s="2">
        <v>14</v>
      </c>
      <c r="B57" s="2" t="s">
        <v>226</v>
      </c>
      <c r="C57" s="2" t="s">
        <v>433</v>
      </c>
      <c r="D57" s="2" t="s">
        <v>63</v>
      </c>
      <c r="E57" s="2" t="s">
        <v>201</v>
      </c>
      <c r="G57" s="2">
        <v>0</v>
      </c>
      <c r="H57" s="2" t="s">
        <v>209</v>
      </c>
      <c r="I57" s="2" t="s">
        <v>10</v>
      </c>
      <c r="J57" s="2">
        <v>2</v>
      </c>
      <c r="K57" s="2">
        <v>49</v>
      </c>
      <c r="L57" s="2" t="s">
        <v>67</v>
      </c>
    </row>
    <row r="58" spans="1:12" x14ac:dyDescent="0.3">
      <c r="A58" s="2">
        <v>14</v>
      </c>
      <c r="B58" s="2" t="s">
        <v>226</v>
      </c>
      <c r="C58" s="2" t="s">
        <v>433</v>
      </c>
      <c r="D58" s="2" t="s">
        <v>63</v>
      </c>
      <c r="E58" s="2" t="s">
        <v>245</v>
      </c>
      <c r="G58" s="2">
        <v>0</v>
      </c>
      <c r="H58" s="2" t="s">
        <v>209</v>
      </c>
      <c r="I58" s="2" t="s">
        <v>10</v>
      </c>
      <c r="J58" s="2">
        <v>2</v>
      </c>
      <c r="K58" s="2">
        <v>50</v>
      </c>
      <c r="L58" s="2" t="s">
        <v>68</v>
      </c>
    </row>
    <row r="59" spans="1:12" x14ac:dyDescent="0.3">
      <c r="A59" s="2">
        <v>15</v>
      </c>
      <c r="B59" s="2" t="s">
        <v>70</v>
      </c>
      <c r="C59" s="2" t="s">
        <v>433</v>
      </c>
      <c r="D59" s="2" t="s">
        <v>70</v>
      </c>
      <c r="E59" s="2" t="s">
        <v>200</v>
      </c>
      <c r="G59" s="2">
        <v>0</v>
      </c>
      <c r="H59" s="2" t="s">
        <v>209</v>
      </c>
      <c r="I59" s="2" t="s">
        <v>10</v>
      </c>
      <c r="J59" s="2">
        <v>2</v>
      </c>
      <c r="K59" s="2">
        <v>51</v>
      </c>
      <c r="L59" s="2" t="s">
        <v>69</v>
      </c>
    </row>
    <row r="60" spans="1:12" x14ac:dyDescent="0.3">
      <c r="A60" s="2">
        <v>15</v>
      </c>
      <c r="B60" s="2" t="s">
        <v>70</v>
      </c>
      <c r="C60" s="2" t="s">
        <v>433</v>
      </c>
      <c r="D60" s="2" t="s">
        <v>70</v>
      </c>
      <c r="E60" s="2" t="s">
        <v>201</v>
      </c>
      <c r="G60" s="2">
        <v>0</v>
      </c>
      <c r="H60" s="2" t="s">
        <v>209</v>
      </c>
      <c r="I60" s="2" t="s">
        <v>10</v>
      </c>
      <c r="J60" s="2">
        <v>2</v>
      </c>
      <c r="K60" s="2">
        <v>52</v>
      </c>
      <c r="L60" s="2" t="s">
        <v>71</v>
      </c>
    </row>
    <row r="61" spans="1:12" x14ac:dyDescent="0.3">
      <c r="A61" s="2">
        <v>15</v>
      </c>
      <c r="B61" s="2" t="s">
        <v>70</v>
      </c>
      <c r="C61" s="2" t="s">
        <v>433</v>
      </c>
      <c r="D61" s="2" t="s">
        <v>70</v>
      </c>
      <c r="E61" s="2" t="s">
        <v>245</v>
      </c>
      <c r="G61" s="2">
        <v>0</v>
      </c>
      <c r="H61" s="2" t="s">
        <v>209</v>
      </c>
      <c r="I61" s="2" t="s">
        <v>10</v>
      </c>
      <c r="J61" s="2">
        <v>2</v>
      </c>
      <c r="K61" s="2">
        <v>53</v>
      </c>
      <c r="L61" s="2" t="s">
        <v>72</v>
      </c>
    </row>
    <row r="62" spans="1:12" x14ac:dyDescent="0.3">
      <c r="A62" s="2">
        <v>16</v>
      </c>
      <c r="B62" s="2" t="s">
        <v>227</v>
      </c>
      <c r="C62" s="2" t="s">
        <v>433</v>
      </c>
      <c r="D62" s="2" t="s">
        <v>74</v>
      </c>
      <c r="E62" s="2" t="s">
        <v>198</v>
      </c>
      <c r="G62" s="2">
        <v>0</v>
      </c>
      <c r="H62" s="2" t="s">
        <v>209</v>
      </c>
      <c r="I62" s="2" t="s">
        <v>10</v>
      </c>
      <c r="J62" s="2">
        <v>2</v>
      </c>
      <c r="K62" s="2">
        <v>54</v>
      </c>
      <c r="L62" s="2" t="s">
        <v>73</v>
      </c>
    </row>
    <row r="63" spans="1:12" x14ac:dyDescent="0.3">
      <c r="A63" s="2">
        <v>16</v>
      </c>
      <c r="B63" s="2" t="s">
        <v>227</v>
      </c>
      <c r="C63" s="2" t="s">
        <v>433</v>
      </c>
      <c r="D63" s="2" t="s">
        <v>74</v>
      </c>
      <c r="E63" s="2" t="s">
        <v>202</v>
      </c>
      <c r="G63" s="2">
        <v>0</v>
      </c>
      <c r="H63" s="2" t="s">
        <v>209</v>
      </c>
      <c r="I63" s="2" t="s">
        <v>10</v>
      </c>
      <c r="J63" s="2">
        <v>2</v>
      </c>
      <c r="K63" s="2">
        <v>55</v>
      </c>
      <c r="L63" s="2" t="s">
        <v>75</v>
      </c>
    </row>
    <row r="64" spans="1:12" x14ac:dyDescent="0.3">
      <c r="A64" s="2">
        <v>16</v>
      </c>
      <c r="B64" s="2" t="s">
        <v>227</v>
      </c>
      <c r="C64" s="2" t="s">
        <v>433</v>
      </c>
      <c r="D64" s="2" t="s">
        <v>74</v>
      </c>
      <c r="E64" s="2" t="s">
        <v>201</v>
      </c>
      <c r="G64" s="2">
        <v>0</v>
      </c>
      <c r="H64" s="2" t="s">
        <v>209</v>
      </c>
      <c r="I64" s="2" t="s">
        <v>10</v>
      </c>
      <c r="J64" s="2">
        <v>2</v>
      </c>
      <c r="K64" s="2">
        <v>56</v>
      </c>
      <c r="L64" s="2" t="s">
        <v>76</v>
      </c>
    </row>
    <row r="65" spans="1:12" x14ac:dyDescent="0.3">
      <c r="A65" s="2">
        <v>16</v>
      </c>
      <c r="B65" s="2" t="s">
        <v>227</v>
      </c>
      <c r="C65" s="2" t="s">
        <v>433</v>
      </c>
      <c r="D65" s="2" t="s">
        <v>74</v>
      </c>
      <c r="E65" s="2" t="s">
        <v>245</v>
      </c>
      <c r="G65" s="2">
        <v>0</v>
      </c>
      <c r="H65" s="2" t="s">
        <v>209</v>
      </c>
      <c r="I65" s="2" t="s">
        <v>10</v>
      </c>
      <c r="J65" s="2">
        <v>2</v>
      </c>
      <c r="K65" s="2">
        <v>57</v>
      </c>
      <c r="L65" s="2" t="s">
        <v>77</v>
      </c>
    </row>
    <row r="66" spans="1:12" x14ac:dyDescent="0.3">
      <c r="A66" s="2">
        <v>30</v>
      </c>
      <c r="B66" s="2" t="s">
        <v>251</v>
      </c>
      <c r="C66" s="2" t="s">
        <v>433</v>
      </c>
      <c r="D66" s="2" t="s">
        <v>105</v>
      </c>
      <c r="G66" s="2">
        <v>1</v>
      </c>
      <c r="H66" s="2" t="s">
        <v>209</v>
      </c>
      <c r="I66" s="2" t="s">
        <v>10</v>
      </c>
      <c r="J66" s="2">
        <v>2</v>
      </c>
      <c r="K66" s="2">
        <v>78</v>
      </c>
      <c r="L66" s="2" t="s">
        <v>104</v>
      </c>
    </row>
    <row r="67" spans="1:12" x14ac:dyDescent="0.3">
      <c r="A67" s="2">
        <v>31</v>
      </c>
      <c r="B67" s="2" t="s">
        <v>252</v>
      </c>
      <c r="C67" s="2" t="s">
        <v>433</v>
      </c>
      <c r="D67" s="2" t="s">
        <v>105</v>
      </c>
      <c r="G67" s="2">
        <v>1</v>
      </c>
      <c r="H67" s="2" t="s">
        <v>209</v>
      </c>
      <c r="I67" s="2" t="s">
        <v>10</v>
      </c>
      <c r="J67" s="2">
        <v>3</v>
      </c>
      <c r="K67" s="2">
        <v>79</v>
      </c>
      <c r="L67" s="2" t="s">
        <v>106</v>
      </c>
    </row>
    <row r="68" spans="1:12" x14ac:dyDescent="0.3">
      <c r="A68" s="2">
        <v>32</v>
      </c>
      <c r="B68" s="2" t="s">
        <v>253</v>
      </c>
      <c r="C68" s="2" t="s">
        <v>433</v>
      </c>
      <c r="D68" s="2" t="s">
        <v>105</v>
      </c>
      <c r="G68" s="2">
        <v>1</v>
      </c>
      <c r="H68" s="2" t="s">
        <v>209</v>
      </c>
      <c r="I68" s="2" t="s">
        <v>10</v>
      </c>
      <c r="J68" s="2" t="s">
        <v>99</v>
      </c>
      <c r="K68" s="2">
        <v>80</v>
      </c>
      <c r="L68" s="2" t="s">
        <v>107</v>
      </c>
    </row>
    <row r="69" spans="1:12" ht="28.8" x14ac:dyDescent="0.3">
      <c r="A69" s="2">
        <v>33</v>
      </c>
      <c r="B69" s="2" t="s">
        <v>254</v>
      </c>
      <c r="C69" s="2" t="s">
        <v>433</v>
      </c>
      <c r="D69" s="2" t="s">
        <v>105</v>
      </c>
      <c r="G69" s="2">
        <v>1</v>
      </c>
      <c r="H69" s="2" t="s">
        <v>209</v>
      </c>
      <c r="I69" s="2" t="s">
        <v>10</v>
      </c>
      <c r="J69" s="2" t="s">
        <v>109</v>
      </c>
      <c r="K69" s="2">
        <v>81</v>
      </c>
      <c r="L69" s="2" t="s">
        <v>108</v>
      </c>
    </row>
    <row r="70" spans="1:12" ht="28.8" x14ac:dyDescent="0.3">
      <c r="A70" s="2">
        <v>36</v>
      </c>
      <c r="B70" s="2" t="s">
        <v>257</v>
      </c>
      <c r="C70" s="2" t="s">
        <v>433</v>
      </c>
      <c r="D70" s="2" t="s">
        <v>105</v>
      </c>
      <c r="G70" s="2">
        <v>0</v>
      </c>
      <c r="H70" s="2" t="s">
        <v>209</v>
      </c>
      <c r="I70" s="2" t="s">
        <v>10</v>
      </c>
      <c r="J70" s="2" t="s">
        <v>113</v>
      </c>
      <c r="K70" s="2">
        <v>84</v>
      </c>
      <c r="L70" s="2" t="s">
        <v>112</v>
      </c>
    </row>
    <row r="71" spans="1:12" x14ac:dyDescent="0.3">
      <c r="A71" s="2">
        <v>37</v>
      </c>
      <c r="B71" s="2" t="s">
        <v>116</v>
      </c>
      <c r="C71" s="2" t="s">
        <v>433</v>
      </c>
      <c r="D71" s="2" t="s">
        <v>116</v>
      </c>
      <c r="E71" s="2" t="s">
        <v>238</v>
      </c>
      <c r="F71" s="2">
        <v>0</v>
      </c>
      <c r="G71" s="2">
        <v>0</v>
      </c>
      <c r="H71" s="2" t="s">
        <v>208</v>
      </c>
      <c r="I71" s="2" t="s">
        <v>10</v>
      </c>
      <c r="J71" s="2" t="s">
        <v>115</v>
      </c>
      <c r="K71" s="2">
        <v>85</v>
      </c>
      <c r="L71" s="2" t="s">
        <v>114</v>
      </c>
    </row>
    <row r="72" spans="1:12" x14ac:dyDescent="0.3">
      <c r="A72" s="2">
        <v>37</v>
      </c>
      <c r="B72" s="2" t="s">
        <v>116</v>
      </c>
      <c r="C72" s="2" t="s">
        <v>433</v>
      </c>
      <c r="D72" s="2" t="s">
        <v>116</v>
      </c>
      <c r="E72" s="2" t="s">
        <v>188</v>
      </c>
      <c r="F72" s="2">
        <v>0</v>
      </c>
      <c r="G72" s="2">
        <v>0</v>
      </c>
      <c r="H72" s="2" t="s">
        <v>208</v>
      </c>
      <c r="I72" s="2" t="s">
        <v>10</v>
      </c>
      <c r="J72" s="2" t="s">
        <v>115</v>
      </c>
      <c r="K72" s="2">
        <v>86</v>
      </c>
      <c r="L72" s="2" t="s">
        <v>117</v>
      </c>
    </row>
    <row r="73" spans="1:12" x14ac:dyDescent="0.3">
      <c r="A73" s="2">
        <v>37</v>
      </c>
      <c r="B73" s="2" t="s">
        <v>116</v>
      </c>
      <c r="C73" s="2" t="s">
        <v>433</v>
      </c>
      <c r="D73" s="2" t="s">
        <v>116</v>
      </c>
      <c r="E73" s="2" t="s">
        <v>189</v>
      </c>
      <c r="F73" s="2">
        <v>0</v>
      </c>
      <c r="G73" s="2">
        <v>0</v>
      </c>
      <c r="H73" s="2" t="s">
        <v>208</v>
      </c>
      <c r="I73" s="2" t="s">
        <v>10</v>
      </c>
      <c r="J73" s="2" t="s">
        <v>115</v>
      </c>
      <c r="K73" s="2">
        <v>87</v>
      </c>
      <c r="L73" s="2" t="s">
        <v>118</v>
      </c>
    </row>
    <row r="74" spans="1:12" x14ac:dyDescent="0.3">
      <c r="A74" s="2">
        <v>37</v>
      </c>
      <c r="B74" s="2" t="s">
        <v>116</v>
      </c>
      <c r="C74" s="2" t="s">
        <v>433</v>
      </c>
      <c r="D74" s="2" t="s">
        <v>116</v>
      </c>
      <c r="E74" s="2" t="s">
        <v>190</v>
      </c>
      <c r="F74" s="2">
        <v>0</v>
      </c>
      <c r="G74" s="2">
        <v>0</v>
      </c>
      <c r="H74" s="2" t="s">
        <v>208</v>
      </c>
      <c r="I74" s="2" t="s">
        <v>10</v>
      </c>
      <c r="J74" s="2" t="s">
        <v>115</v>
      </c>
      <c r="K74" s="2">
        <v>88</v>
      </c>
      <c r="L74" s="2" t="s">
        <v>119</v>
      </c>
    </row>
    <row r="75" spans="1:12" x14ac:dyDescent="0.3">
      <c r="A75" s="2">
        <v>37</v>
      </c>
      <c r="B75" s="2" t="s">
        <v>116</v>
      </c>
      <c r="C75" s="2" t="s">
        <v>433</v>
      </c>
      <c r="D75" s="2" t="s">
        <v>116</v>
      </c>
      <c r="E75" s="2" t="s">
        <v>191</v>
      </c>
      <c r="F75" s="2">
        <v>0</v>
      </c>
      <c r="G75" s="2">
        <v>0</v>
      </c>
      <c r="H75" s="2" t="s">
        <v>208</v>
      </c>
      <c r="I75" s="2" t="s">
        <v>10</v>
      </c>
      <c r="J75" s="2" t="s">
        <v>115</v>
      </c>
      <c r="K75" s="2">
        <v>89</v>
      </c>
      <c r="L75" s="2" t="s">
        <v>120</v>
      </c>
    </row>
    <row r="76" spans="1:12" x14ac:dyDescent="0.3">
      <c r="A76" s="2">
        <v>37</v>
      </c>
      <c r="B76" s="2" t="s">
        <v>116</v>
      </c>
      <c r="C76" s="2" t="s">
        <v>433</v>
      </c>
      <c r="D76" s="2" t="s">
        <v>116</v>
      </c>
      <c r="E76" s="2" t="s">
        <v>192</v>
      </c>
      <c r="F76" s="2">
        <v>0</v>
      </c>
      <c r="G76" s="2">
        <v>0</v>
      </c>
      <c r="H76" s="2" t="s">
        <v>208</v>
      </c>
      <c r="I76" s="2" t="s">
        <v>10</v>
      </c>
      <c r="J76" s="2" t="s">
        <v>115</v>
      </c>
      <c r="K76" s="2">
        <v>90</v>
      </c>
      <c r="L76" s="2" t="s">
        <v>121</v>
      </c>
    </row>
    <row r="77" spans="1:12" x14ac:dyDescent="0.3">
      <c r="A77" s="2">
        <v>37</v>
      </c>
      <c r="B77" s="2" t="s">
        <v>116</v>
      </c>
      <c r="C77" s="2" t="s">
        <v>433</v>
      </c>
      <c r="D77" s="2" t="s">
        <v>116</v>
      </c>
      <c r="E77" s="2" t="s">
        <v>244</v>
      </c>
      <c r="F77" s="2">
        <v>0</v>
      </c>
      <c r="G77" s="2">
        <v>0</v>
      </c>
      <c r="H77" s="2" t="s">
        <v>208</v>
      </c>
      <c r="I77" s="2" t="s">
        <v>10</v>
      </c>
      <c r="J77" s="2" t="s">
        <v>115</v>
      </c>
      <c r="K77" s="2">
        <v>91</v>
      </c>
      <c r="L77" s="2" t="s">
        <v>122</v>
      </c>
    </row>
    <row r="78" spans="1:12" x14ac:dyDescent="0.3">
      <c r="A78" s="2">
        <v>38</v>
      </c>
      <c r="B78" s="2" t="s">
        <v>230</v>
      </c>
      <c r="C78" s="2" t="s">
        <v>433</v>
      </c>
      <c r="D78" s="2" t="s">
        <v>125</v>
      </c>
      <c r="E78" s="2" t="s">
        <v>240</v>
      </c>
      <c r="F78" s="2">
        <v>0</v>
      </c>
      <c r="G78" s="2">
        <v>0</v>
      </c>
      <c r="H78" s="2" t="s">
        <v>209</v>
      </c>
      <c r="I78" s="2" t="s">
        <v>10</v>
      </c>
      <c r="J78" s="2" t="s">
        <v>124</v>
      </c>
      <c r="K78" s="2">
        <v>92</v>
      </c>
      <c r="L78" s="2" t="s">
        <v>123</v>
      </c>
    </row>
    <row r="79" spans="1:12" x14ac:dyDescent="0.3">
      <c r="A79" s="2">
        <v>38</v>
      </c>
      <c r="B79" s="2" t="s">
        <v>230</v>
      </c>
      <c r="C79" s="2" t="s">
        <v>433</v>
      </c>
      <c r="D79" s="2" t="s">
        <v>125</v>
      </c>
      <c r="E79" s="2" t="s">
        <v>198</v>
      </c>
      <c r="F79" s="2">
        <v>0</v>
      </c>
      <c r="G79" s="2">
        <v>0</v>
      </c>
      <c r="H79" s="2" t="s">
        <v>209</v>
      </c>
      <c r="I79" s="2" t="s">
        <v>10</v>
      </c>
      <c r="J79" s="2" t="s">
        <v>124</v>
      </c>
      <c r="K79" s="2">
        <v>93</v>
      </c>
      <c r="L79" s="2" t="s">
        <v>126</v>
      </c>
    </row>
    <row r="80" spans="1:12" x14ac:dyDescent="0.3">
      <c r="A80" s="2">
        <v>38</v>
      </c>
      <c r="B80" s="2" t="s">
        <v>230</v>
      </c>
      <c r="C80" s="2" t="s">
        <v>433</v>
      </c>
      <c r="D80" s="2" t="s">
        <v>125</v>
      </c>
      <c r="E80" s="2" t="s">
        <v>199</v>
      </c>
      <c r="F80" s="2">
        <v>0</v>
      </c>
      <c r="G80" s="2">
        <v>0</v>
      </c>
      <c r="H80" s="2" t="s">
        <v>209</v>
      </c>
      <c r="I80" s="2" t="s">
        <v>10</v>
      </c>
      <c r="J80" s="2" t="s">
        <v>124</v>
      </c>
      <c r="K80" s="2">
        <v>94</v>
      </c>
      <c r="L80" s="2" t="s">
        <v>127</v>
      </c>
    </row>
    <row r="81" spans="1:12" x14ac:dyDescent="0.3">
      <c r="A81" s="2">
        <v>39</v>
      </c>
      <c r="B81" s="2" t="s">
        <v>231</v>
      </c>
      <c r="C81" s="2" t="s">
        <v>433</v>
      </c>
      <c r="D81" s="2" t="s">
        <v>125</v>
      </c>
      <c r="E81" s="2" t="s">
        <v>200</v>
      </c>
      <c r="F81" s="2">
        <v>0</v>
      </c>
      <c r="G81" s="2">
        <v>0</v>
      </c>
      <c r="H81" s="2" t="s">
        <v>209</v>
      </c>
      <c r="I81" s="2" t="s">
        <v>10</v>
      </c>
      <c r="J81" s="2" t="s">
        <v>124</v>
      </c>
      <c r="K81" s="2">
        <v>95</v>
      </c>
      <c r="L81" s="2" t="s">
        <v>128</v>
      </c>
    </row>
    <row r="82" spans="1:12" x14ac:dyDescent="0.3">
      <c r="A82" s="2">
        <v>39</v>
      </c>
      <c r="B82" s="2" t="s">
        <v>231</v>
      </c>
      <c r="C82" s="2" t="s">
        <v>433</v>
      </c>
      <c r="D82" s="2" t="s">
        <v>125</v>
      </c>
      <c r="E82" s="2" t="s">
        <v>201</v>
      </c>
      <c r="F82" s="2">
        <v>0</v>
      </c>
      <c r="G82" s="2">
        <v>0</v>
      </c>
      <c r="H82" s="2" t="s">
        <v>209</v>
      </c>
      <c r="I82" s="2" t="s">
        <v>10</v>
      </c>
      <c r="J82" s="2" t="s">
        <v>124</v>
      </c>
      <c r="K82" s="2">
        <v>96</v>
      </c>
      <c r="L82" s="2" t="s">
        <v>129</v>
      </c>
    </row>
    <row r="83" spans="1:12" x14ac:dyDescent="0.3">
      <c r="A83" s="2">
        <v>39</v>
      </c>
      <c r="B83" s="2" t="s">
        <v>231</v>
      </c>
      <c r="C83" s="2" t="s">
        <v>433</v>
      </c>
      <c r="D83" s="2" t="s">
        <v>125</v>
      </c>
      <c r="E83" s="2" t="s">
        <v>245</v>
      </c>
      <c r="F83" s="2">
        <v>0</v>
      </c>
      <c r="G83" s="2">
        <v>0</v>
      </c>
      <c r="H83" s="2" t="s">
        <v>209</v>
      </c>
      <c r="I83" s="2" t="s">
        <v>10</v>
      </c>
      <c r="J83" s="2" t="s">
        <v>124</v>
      </c>
      <c r="K83" s="2">
        <v>97</v>
      </c>
      <c r="L83" s="2" t="s">
        <v>130</v>
      </c>
    </row>
    <row r="84" spans="1:12" x14ac:dyDescent="0.3">
      <c r="A84" s="2">
        <v>40</v>
      </c>
      <c r="B84" s="2" t="s">
        <v>232</v>
      </c>
      <c r="C84" s="2" t="s">
        <v>433</v>
      </c>
      <c r="D84" s="2" t="s">
        <v>125</v>
      </c>
      <c r="E84" s="2" t="s">
        <v>200</v>
      </c>
      <c r="F84" s="2">
        <v>0</v>
      </c>
      <c r="G84" s="2">
        <v>0</v>
      </c>
      <c r="H84" s="2" t="s">
        <v>209</v>
      </c>
      <c r="I84" s="2" t="s">
        <v>10</v>
      </c>
      <c r="J84" s="2" t="s">
        <v>124</v>
      </c>
      <c r="K84" s="2">
        <v>98</v>
      </c>
      <c r="L84" s="2" t="s">
        <v>131</v>
      </c>
    </row>
    <row r="85" spans="1:12" x14ac:dyDescent="0.3">
      <c r="A85" s="2">
        <v>40</v>
      </c>
      <c r="B85" s="2" t="s">
        <v>232</v>
      </c>
      <c r="C85" s="2" t="s">
        <v>433</v>
      </c>
      <c r="D85" s="2" t="s">
        <v>125</v>
      </c>
      <c r="E85" s="2" t="s">
        <v>201</v>
      </c>
      <c r="F85" s="2">
        <v>0</v>
      </c>
      <c r="G85" s="2">
        <v>0</v>
      </c>
      <c r="H85" s="2" t="s">
        <v>209</v>
      </c>
      <c r="I85" s="2" t="s">
        <v>10</v>
      </c>
      <c r="J85" s="2" t="s">
        <v>124</v>
      </c>
      <c r="K85" s="2">
        <v>99</v>
      </c>
      <c r="L85" s="2" t="s">
        <v>132</v>
      </c>
    </row>
    <row r="86" spans="1:12" x14ac:dyDescent="0.3">
      <c r="A86" s="2">
        <v>40</v>
      </c>
      <c r="B86" s="2" t="s">
        <v>232</v>
      </c>
      <c r="C86" s="2" t="s">
        <v>433</v>
      </c>
      <c r="D86" s="2" t="s">
        <v>125</v>
      </c>
      <c r="E86" s="2" t="s">
        <v>245</v>
      </c>
      <c r="F86" s="2">
        <v>0</v>
      </c>
      <c r="G86" s="2">
        <v>0</v>
      </c>
      <c r="H86" s="2" t="s">
        <v>209</v>
      </c>
      <c r="I86" s="2" t="s">
        <v>10</v>
      </c>
      <c r="J86" s="2" t="s">
        <v>124</v>
      </c>
      <c r="K86" s="2">
        <v>100</v>
      </c>
      <c r="L86" s="2" t="s">
        <v>133</v>
      </c>
    </row>
    <row r="87" spans="1:12" x14ac:dyDescent="0.3">
      <c r="A87" s="2">
        <v>41</v>
      </c>
      <c r="B87" s="2" t="s">
        <v>233</v>
      </c>
      <c r="C87" s="2" t="s">
        <v>433</v>
      </c>
      <c r="D87" s="2" t="s">
        <v>125</v>
      </c>
      <c r="E87" s="2" t="s">
        <v>198</v>
      </c>
      <c r="F87" s="2">
        <v>0</v>
      </c>
      <c r="G87" s="2">
        <v>0</v>
      </c>
      <c r="H87" s="2" t="s">
        <v>209</v>
      </c>
      <c r="I87" s="2" t="s">
        <v>10</v>
      </c>
      <c r="J87" s="2" t="s">
        <v>124</v>
      </c>
      <c r="K87" s="2">
        <v>101</v>
      </c>
      <c r="L87" s="2" t="s">
        <v>134</v>
      </c>
    </row>
    <row r="88" spans="1:12" x14ac:dyDescent="0.3">
      <c r="A88" s="2">
        <v>41</v>
      </c>
      <c r="B88" s="2" t="s">
        <v>233</v>
      </c>
      <c r="C88" s="2" t="s">
        <v>433</v>
      </c>
      <c r="D88" s="2" t="s">
        <v>125</v>
      </c>
      <c r="E88" s="2" t="s">
        <v>202</v>
      </c>
      <c r="F88" s="2">
        <v>0</v>
      </c>
      <c r="G88" s="2">
        <v>0</v>
      </c>
      <c r="H88" s="2" t="s">
        <v>209</v>
      </c>
      <c r="I88" s="2" t="s">
        <v>10</v>
      </c>
      <c r="J88" s="2" t="s">
        <v>124</v>
      </c>
      <c r="K88" s="2">
        <v>102</v>
      </c>
      <c r="L88" s="2" t="s">
        <v>135</v>
      </c>
    </row>
    <row r="89" spans="1:12" x14ac:dyDescent="0.3">
      <c r="A89" s="2">
        <v>41</v>
      </c>
      <c r="B89" s="2" t="s">
        <v>233</v>
      </c>
      <c r="C89" s="2" t="s">
        <v>433</v>
      </c>
      <c r="D89" s="2" t="s">
        <v>125</v>
      </c>
      <c r="E89" s="2" t="s">
        <v>201</v>
      </c>
      <c r="F89" s="2">
        <v>0</v>
      </c>
      <c r="G89" s="2">
        <v>0</v>
      </c>
      <c r="H89" s="2" t="s">
        <v>209</v>
      </c>
      <c r="I89" s="2" t="s">
        <v>10</v>
      </c>
      <c r="J89" s="2" t="s">
        <v>124</v>
      </c>
      <c r="K89" s="2">
        <v>103</v>
      </c>
      <c r="L89" s="2" t="s">
        <v>136</v>
      </c>
    </row>
    <row r="90" spans="1:12" x14ac:dyDescent="0.3">
      <c r="A90" s="2">
        <v>41</v>
      </c>
      <c r="B90" s="2" t="s">
        <v>233</v>
      </c>
      <c r="C90" s="2" t="s">
        <v>433</v>
      </c>
      <c r="D90" s="2" t="s">
        <v>125</v>
      </c>
      <c r="E90" s="2" t="s">
        <v>245</v>
      </c>
      <c r="F90" s="2">
        <v>0</v>
      </c>
      <c r="G90" s="2">
        <v>0</v>
      </c>
      <c r="H90" s="2" t="s">
        <v>209</v>
      </c>
      <c r="I90" s="2" t="s">
        <v>10</v>
      </c>
      <c r="J90" s="2" t="s">
        <v>124</v>
      </c>
      <c r="K90" s="2">
        <v>104</v>
      </c>
      <c r="L90" s="2" t="s">
        <v>137</v>
      </c>
    </row>
    <row r="91" spans="1:12" x14ac:dyDescent="0.3">
      <c r="A91" s="2">
        <v>42</v>
      </c>
      <c r="B91" s="2" t="s">
        <v>234</v>
      </c>
      <c r="C91" s="2" t="s">
        <v>433</v>
      </c>
      <c r="D91" s="2" t="s">
        <v>125</v>
      </c>
      <c r="E91" s="2" t="s">
        <v>241</v>
      </c>
      <c r="G91" s="2">
        <v>0</v>
      </c>
      <c r="H91" s="2" t="s">
        <v>209</v>
      </c>
      <c r="I91" s="2" t="s">
        <v>10</v>
      </c>
      <c r="J91" s="2" t="s">
        <v>124</v>
      </c>
      <c r="K91" s="2">
        <v>105</v>
      </c>
      <c r="L91" s="2" t="s">
        <v>138</v>
      </c>
    </row>
    <row r="92" spans="1:12" x14ac:dyDescent="0.3">
      <c r="A92" s="2">
        <v>42</v>
      </c>
      <c r="B92" s="2" t="s">
        <v>234</v>
      </c>
      <c r="C92" s="2" t="s">
        <v>433</v>
      </c>
      <c r="D92" s="2" t="s">
        <v>125</v>
      </c>
      <c r="E92" s="2" t="s">
        <v>203</v>
      </c>
      <c r="G92" s="2">
        <v>0</v>
      </c>
      <c r="H92" s="2" t="s">
        <v>209</v>
      </c>
      <c r="I92" s="2" t="s">
        <v>10</v>
      </c>
      <c r="J92" s="2" t="s">
        <v>124</v>
      </c>
      <c r="K92" s="2">
        <v>106</v>
      </c>
      <c r="L92" s="2" t="s">
        <v>139</v>
      </c>
    </row>
    <row r="93" spans="1:12" x14ac:dyDescent="0.3">
      <c r="A93" s="2">
        <v>42</v>
      </c>
      <c r="B93" s="2" t="s">
        <v>234</v>
      </c>
      <c r="C93" s="2" t="s">
        <v>433</v>
      </c>
      <c r="D93" s="2" t="s">
        <v>125</v>
      </c>
      <c r="E93" s="2" t="s">
        <v>247</v>
      </c>
      <c r="G93" s="2">
        <v>0</v>
      </c>
      <c r="H93" s="2" t="s">
        <v>209</v>
      </c>
      <c r="I93" s="2" t="s">
        <v>10</v>
      </c>
      <c r="J93" s="2" t="s">
        <v>124</v>
      </c>
      <c r="K93" s="2">
        <v>107</v>
      </c>
      <c r="L93" s="2" t="s">
        <v>140</v>
      </c>
    </row>
    <row r="94" spans="1:12" x14ac:dyDescent="0.3">
      <c r="A94" s="2">
        <v>43</v>
      </c>
      <c r="B94" s="2" t="s">
        <v>235</v>
      </c>
      <c r="C94" s="2" t="s">
        <v>433</v>
      </c>
      <c r="D94" s="2" t="s">
        <v>125</v>
      </c>
      <c r="E94" s="2" t="s">
        <v>204</v>
      </c>
      <c r="G94" s="2">
        <v>0</v>
      </c>
      <c r="H94" s="2" t="s">
        <v>209</v>
      </c>
      <c r="I94" s="2" t="s">
        <v>10</v>
      </c>
      <c r="J94" s="2" t="s">
        <v>124</v>
      </c>
      <c r="K94" s="2">
        <v>108</v>
      </c>
      <c r="L94" s="2" t="s">
        <v>141</v>
      </c>
    </row>
    <row r="95" spans="1:12" x14ac:dyDescent="0.3">
      <c r="A95" s="2">
        <v>43</v>
      </c>
      <c r="B95" s="2" t="s">
        <v>235</v>
      </c>
      <c r="C95" s="2" t="s">
        <v>433</v>
      </c>
      <c r="D95" s="2" t="s">
        <v>125</v>
      </c>
      <c r="E95" s="2" t="s">
        <v>247</v>
      </c>
      <c r="G95" s="2">
        <v>0</v>
      </c>
      <c r="H95" s="2" t="s">
        <v>209</v>
      </c>
      <c r="I95" s="2" t="s">
        <v>10</v>
      </c>
      <c r="J95" s="2" t="s">
        <v>124</v>
      </c>
      <c r="K95" s="2">
        <v>109</v>
      </c>
      <c r="L95" s="2" t="s">
        <v>142</v>
      </c>
    </row>
    <row r="96" spans="1:12" x14ac:dyDescent="0.3">
      <c r="A96" s="2">
        <v>45</v>
      </c>
      <c r="B96" s="2" t="s">
        <v>258</v>
      </c>
      <c r="C96" s="2" t="s">
        <v>433</v>
      </c>
      <c r="D96" s="2" t="s">
        <v>26</v>
      </c>
      <c r="E96" s="2" t="s">
        <v>237</v>
      </c>
      <c r="F96" s="2">
        <v>1</v>
      </c>
      <c r="G96" s="2">
        <v>0</v>
      </c>
      <c r="H96" s="2" t="s">
        <v>208</v>
      </c>
      <c r="I96" s="2" t="s">
        <v>10</v>
      </c>
      <c r="J96" s="2" t="s">
        <v>150</v>
      </c>
      <c r="K96" s="2">
        <v>115</v>
      </c>
      <c r="L96" s="2" t="s">
        <v>149</v>
      </c>
    </row>
    <row r="97" spans="1:12" x14ac:dyDescent="0.3">
      <c r="A97" s="2">
        <v>45</v>
      </c>
      <c r="B97" s="2" t="s">
        <v>258</v>
      </c>
      <c r="C97" s="2" t="s">
        <v>433</v>
      </c>
      <c r="D97" s="2" t="s">
        <v>26</v>
      </c>
      <c r="E97" s="2" t="s">
        <v>243</v>
      </c>
      <c r="F97" s="2">
        <v>1</v>
      </c>
      <c r="G97" s="2">
        <v>0</v>
      </c>
      <c r="H97" s="2" t="s">
        <v>208</v>
      </c>
      <c r="I97" s="2" t="s">
        <v>10</v>
      </c>
      <c r="J97" s="2" t="s">
        <v>150</v>
      </c>
      <c r="K97" s="2">
        <v>116</v>
      </c>
      <c r="L97" s="2" t="s">
        <v>151</v>
      </c>
    </row>
    <row r="98" spans="1:12" ht="28.8" x14ac:dyDescent="0.3">
      <c r="A98" s="2">
        <v>49</v>
      </c>
      <c r="B98" s="2" t="s">
        <v>249</v>
      </c>
      <c r="C98" s="2" t="s">
        <v>433</v>
      </c>
      <c r="D98" s="2" t="s">
        <v>74</v>
      </c>
      <c r="E98" s="2" t="s">
        <v>201</v>
      </c>
      <c r="G98" s="2">
        <v>0</v>
      </c>
      <c r="H98" s="2" t="s">
        <v>209</v>
      </c>
      <c r="I98" s="2" t="s">
        <v>10</v>
      </c>
      <c r="J98" s="2">
        <v>2</v>
      </c>
      <c r="K98" s="2">
        <v>120</v>
      </c>
      <c r="L98" s="2" t="s">
        <v>156</v>
      </c>
    </row>
    <row r="99" spans="1:12" ht="28.8" x14ac:dyDescent="0.3">
      <c r="A99" s="2">
        <v>49</v>
      </c>
      <c r="B99" s="2" t="s">
        <v>249</v>
      </c>
      <c r="C99" s="2" t="s">
        <v>433</v>
      </c>
      <c r="D99" s="2" t="s">
        <v>74</v>
      </c>
      <c r="E99" s="2" t="s">
        <v>245</v>
      </c>
      <c r="G99" s="2">
        <v>0</v>
      </c>
      <c r="H99" s="2" t="s">
        <v>209</v>
      </c>
      <c r="I99" s="2" t="s">
        <v>10</v>
      </c>
      <c r="J99" s="2">
        <v>2</v>
      </c>
      <c r="K99" s="2">
        <v>121</v>
      </c>
      <c r="L99" s="2" t="s">
        <v>157</v>
      </c>
    </row>
    <row r="100" spans="1:12" ht="28.8" x14ac:dyDescent="0.3">
      <c r="A100" s="2">
        <v>50</v>
      </c>
      <c r="B100" s="2" t="s">
        <v>261</v>
      </c>
      <c r="C100" s="2" t="s">
        <v>433</v>
      </c>
      <c r="D100" s="2" t="s">
        <v>52</v>
      </c>
      <c r="E100" s="2" t="s">
        <v>206</v>
      </c>
      <c r="G100" s="2">
        <v>0</v>
      </c>
      <c r="H100" s="2" t="s">
        <v>209</v>
      </c>
      <c r="I100" s="2" t="s">
        <v>10</v>
      </c>
      <c r="J100" s="2" t="s">
        <v>51</v>
      </c>
      <c r="K100" s="2">
        <v>122</v>
      </c>
      <c r="L100" s="2" t="s">
        <v>158</v>
      </c>
    </row>
    <row r="101" spans="1:12" ht="28.8" x14ac:dyDescent="0.3">
      <c r="A101" s="2">
        <v>50</v>
      </c>
      <c r="B101" s="2" t="s">
        <v>261</v>
      </c>
      <c r="C101" s="2" t="s">
        <v>433</v>
      </c>
      <c r="D101" s="2" t="s">
        <v>52</v>
      </c>
      <c r="E101" s="2" t="s">
        <v>245</v>
      </c>
      <c r="G101" s="2">
        <v>0</v>
      </c>
      <c r="H101" s="2" t="s">
        <v>209</v>
      </c>
      <c r="I101" s="2" t="s">
        <v>10</v>
      </c>
      <c r="J101" s="2" t="s">
        <v>51</v>
      </c>
      <c r="K101" s="2">
        <v>123</v>
      </c>
      <c r="L101" s="2" t="s">
        <v>159</v>
      </c>
    </row>
    <row r="102" spans="1:12" ht="28.8" x14ac:dyDescent="0.3">
      <c r="A102" s="2">
        <v>51</v>
      </c>
      <c r="B102" s="2" t="s">
        <v>262</v>
      </c>
      <c r="C102" s="2" t="s">
        <v>433</v>
      </c>
      <c r="D102" s="2" t="s">
        <v>29</v>
      </c>
      <c r="E102" s="2" t="s">
        <v>193</v>
      </c>
      <c r="F102" s="2">
        <v>0</v>
      </c>
      <c r="G102" s="2">
        <v>0</v>
      </c>
      <c r="H102" s="2" t="s">
        <v>208</v>
      </c>
      <c r="I102" s="2" t="s">
        <v>10</v>
      </c>
      <c r="J102" s="2">
        <v>5</v>
      </c>
      <c r="K102" s="2">
        <v>124</v>
      </c>
      <c r="L102" s="2" t="s">
        <v>160</v>
      </c>
    </row>
    <row r="103" spans="1:12" ht="28.8" x14ac:dyDescent="0.3">
      <c r="A103" s="2">
        <v>51</v>
      </c>
      <c r="B103" s="2" t="s">
        <v>262</v>
      </c>
      <c r="C103" s="2" t="s">
        <v>433</v>
      </c>
      <c r="D103" s="2" t="s">
        <v>29</v>
      </c>
      <c r="E103" s="2" t="s">
        <v>248</v>
      </c>
      <c r="F103" s="2">
        <v>0</v>
      </c>
      <c r="G103" s="2">
        <v>0</v>
      </c>
      <c r="H103" s="2" t="s">
        <v>208</v>
      </c>
      <c r="I103" s="2" t="s">
        <v>10</v>
      </c>
      <c r="J103" s="2">
        <v>5</v>
      </c>
      <c r="K103" s="2">
        <v>125</v>
      </c>
      <c r="L103" s="2" t="s">
        <v>161</v>
      </c>
    </row>
    <row r="104" spans="1:12" ht="28.8" x14ac:dyDescent="0.3">
      <c r="A104" s="2">
        <v>52</v>
      </c>
      <c r="B104" s="2" t="s">
        <v>263</v>
      </c>
      <c r="C104" s="2" t="s">
        <v>433</v>
      </c>
      <c r="D104" s="2" t="s">
        <v>29</v>
      </c>
      <c r="E104" s="2" t="s">
        <v>191</v>
      </c>
      <c r="F104" s="2">
        <v>0</v>
      </c>
      <c r="G104" s="2">
        <v>0</v>
      </c>
      <c r="H104" s="2" t="s">
        <v>208</v>
      </c>
      <c r="I104" s="2" t="s">
        <v>10</v>
      </c>
      <c r="J104" s="2">
        <v>4</v>
      </c>
      <c r="K104" s="2">
        <v>126</v>
      </c>
      <c r="L104" s="2" t="s">
        <v>162</v>
      </c>
    </row>
    <row r="105" spans="1:12" ht="28.8" x14ac:dyDescent="0.3">
      <c r="A105" s="2">
        <v>52</v>
      </c>
      <c r="B105" s="2" t="s">
        <v>263</v>
      </c>
      <c r="C105" s="2" t="s">
        <v>433</v>
      </c>
      <c r="D105" s="2" t="s">
        <v>29</v>
      </c>
      <c r="E105" s="2" t="s">
        <v>192</v>
      </c>
      <c r="F105" s="2">
        <v>0</v>
      </c>
      <c r="G105" s="2">
        <v>0</v>
      </c>
      <c r="H105" s="2" t="s">
        <v>208</v>
      </c>
      <c r="I105" s="2" t="s">
        <v>10</v>
      </c>
      <c r="J105" s="2">
        <v>4</v>
      </c>
      <c r="K105" s="2">
        <v>127</v>
      </c>
      <c r="L105" s="2" t="s">
        <v>163</v>
      </c>
    </row>
    <row r="106" spans="1:12" ht="28.8" x14ac:dyDescent="0.3">
      <c r="A106" s="2">
        <v>52</v>
      </c>
      <c r="B106" s="2" t="s">
        <v>263</v>
      </c>
      <c r="C106" s="2" t="s">
        <v>433</v>
      </c>
      <c r="D106" s="2" t="s">
        <v>29</v>
      </c>
      <c r="E106" s="2" t="s">
        <v>244</v>
      </c>
      <c r="F106" s="2">
        <v>0</v>
      </c>
      <c r="G106" s="2">
        <v>0</v>
      </c>
      <c r="H106" s="2" t="s">
        <v>208</v>
      </c>
      <c r="I106" s="2" t="s">
        <v>10</v>
      </c>
      <c r="J106" s="2">
        <v>4</v>
      </c>
      <c r="K106" s="2">
        <v>128</v>
      </c>
      <c r="L106" s="2" t="s">
        <v>164</v>
      </c>
    </row>
    <row r="107" spans="1:12" ht="28.8" x14ac:dyDescent="0.3">
      <c r="A107" s="2">
        <v>53</v>
      </c>
      <c r="B107" s="2" t="s">
        <v>264</v>
      </c>
      <c r="C107" s="2" t="s">
        <v>433</v>
      </c>
      <c r="D107" s="2" t="s">
        <v>29</v>
      </c>
      <c r="E107" s="2" t="s">
        <v>191</v>
      </c>
      <c r="F107" s="2">
        <v>0</v>
      </c>
      <c r="G107" s="2">
        <v>0</v>
      </c>
      <c r="H107" s="2" t="s">
        <v>208</v>
      </c>
      <c r="I107" s="2" t="s">
        <v>10</v>
      </c>
      <c r="J107" s="2" t="s">
        <v>37</v>
      </c>
      <c r="K107" s="2">
        <v>129</v>
      </c>
      <c r="L107" s="2" t="s">
        <v>165</v>
      </c>
    </row>
    <row r="108" spans="1:12" ht="28.8" x14ac:dyDescent="0.3">
      <c r="A108" s="2">
        <v>53</v>
      </c>
      <c r="B108" s="2" t="s">
        <v>264</v>
      </c>
      <c r="C108" s="2" t="s">
        <v>433</v>
      </c>
      <c r="D108" s="2" t="s">
        <v>29</v>
      </c>
      <c r="E108" s="2" t="s">
        <v>192</v>
      </c>
      <c r="F108" s="2">
        <v>0</v>
      </c>
      <c r="G108" s="2">
        <v>0</v>
      </c>
      <c r="H108" s="2" t="s">
        <v>208</v>
      </c>
      <c r="I108" s="2" t="s">
        <v>10</v>
      </c>
      <c r="J108" s="2" t="s">
        <v>37</v>
      </c>
      <c r="K108" s="2">
        <v>130</v>
      </c>
      <c r="L108" s="2" t="s">
        <v>166</v>
      </c>
    </row>
    <row r="109" spans="1:12" ht="28.8" x14ac:dyDescent="0.3">
      <c r="A109" s="2">
        <v>53</v>
      </c>
      <c r="B109" s="2" t="s">
        <v>264</v>
      </c>
      <c r="C109" s="2" t="s">
        <v>433</v>
      </c>
      <c r="D109" s="2" t="s">
        <v>29</v>
      </c>
      <c r="E109" s="2" t="s">
        <v>244</v>
      </c>
      <c r="F109" s="2">
        <v>0</v>
      </c>
      <c r="G109" s="2">
        <v>0</v>
      </c>
      <c r="H109" s="2" t="s">
        <v>208</v>
      </c>
      <c r="I109" s="2" t="s">
        <v>10</v>
      </c>
      <c r="J109" s="2" t="s">
        <v>37</v>
      </c>
      <c r="K109" s="2">
        <v>131</v>
      </c>
      <c r="L109" s="2" t="s">
        <v>167</v>
      </c>
    </row>
    <row r="110" spans="1:12" ht="28.8" x14ac:dyDescent="0.3">
      <c r="A110" s="2">
        <v>54</v>
      </c>
      <c r="B110" s="2" t="s">
        <v>265</v>
      </c>
      <c r="C110" s="2" t="s">
        <v>433</v>
      </c>
      <c r="D110" s="2" t="s">
        <v>125</v>
      </c>
      <c r="E110" s="2" t="s">
        <v>201</v>
      </c>
      <c r="F110" s="2">
        <v>0</v>
      </c>
      <c r="G110" s="2">
        <v>0</v>
      </c>
      <c r="H110" s="2" t="s">
        <v>209</v>
      </c>
      <c r="I110" s="2" t="s">
        <v>10</v>
      </c>
      <c r="J110" s="2" t="s">
        <v>124</v>
      </c>
      <c r="K110" s="2">
        <v>132</v>
      </c>
      <c r="L110" s="2" t="s">
        <v>168</v>
      </c>
    </row>
    <row r="111" spans="1:12" ht="28.8" x14ac:dyDescent="0.3">
      <c r="A111" s="2">
        <v>54</v>
      </c>
      <c r="B111" s="2" t="s">
        <v>265</v>
      </c>
      <c r="C111" s="2" t="s">
        <v>433</v>
      </c>
      <c r="D111" s="2" t="s">
        <v>125</v>
      </c>
      <c r="E111" s="2" t="s">
        <v>245</v>
      </c>
      <c r="F111" s="2">
        <v>0</v>
      </c>
      <c r="G111" s="2">
        <v>0</v>
      </c>
      <c r="H111" s="2" t="s">
        <v>209</v>
      </c>
      <c r="I111" s="2" t="s">
        <v>10</v>
      </c>
      <c r="J111" s="2" t="s">
        <v>124</v>
      </c>
      <c r="K111" s="2">
        <v>133</v>
      </c>
      <c r="L111" s="2" t="s">
        <v>169</v>
      </c>
    </row>
    <row r="112" spans="1:12" x14ac:dyDescent="0.3">
      <c r="A112" s="2">
        <v>20</v>
      </c>
      <c r="B112" s="2" t="s">
        <v>89</v>
      </c>
      <c r="C112" s="2" t="s">
        <v>432</v>
      </c>
      <c r="D112" s="2" t="s">
        <v>90</v>
      </c>
      <c r="F112" s="2">
        <v>1</v>
      </c>
      <c r="G112" s="2">
        <v>0</v>
      </c>
      <c r="H112" s="2" t="s">
        <v>210</v>
      </c>
      <c r="I112" s="2" t="s">
        <v>213</v>
      </c>
      <c r="J112" s="2" t="s">
        <v>11</v>
      </c>
      <c r="K112" s="2">
        <v>68</v>
      </c>
      <c r="L112" s="2" t="s">
        <v>89</v>
      </c>
    </row>
    <row r="113" spans="1:12" x14ac:dyDescent="0.3">
      <c r="A113" s="2">
        <v>21</v>
      </c>
      <c r="B113" s="2" t="s">
        <v>91</v>
      </c>
      <c r="C113" s="2" t="s">
        <v>432</v>
      </c>
      <c r="D113" s="2" t="s">
        <v>90</v>
      </c>
      <c r="F113" s="2">
        <v>1</v>
      </c>
      <c r="G113" s="2">
        <v>0</v>
      </c>
      <c r="H113" s="2" t="s">
        <v>210</v>
      </c>
      <c r="I113" s="2" t="s">
        <v>213</v>
      </c>
      <c r="J113" s="2" t="s">
        <v>11</v>
      </c>
      <c r="K113" s="2">
        <v>69</v>
      </c>
      <c r="L113" s="2" t="s">
        <v>91</v>
      </c>
    </row>
    <row r="114" spans="1:12" x14ac:dyDescent="0.3">
      <c r="A114" s="2">
        <v>22</v>
      </c>
      <c r="B114" s="2" t="s">
        <v>92</v>
      </c>
      <c r="C114" s="2" t="s">
        <v>432</v>
      </c>
      <c r="D114" s="2" t="s">
        <v>90</v>
      </c>
      <c r="F114" s="2">
        <v>1</v>
      </c>
      <c r="G114" s="2">
        <v>0</v>
      </c>
      <c r="H114" s="2" t="s">
        <v>210</v>
      </c>
      <c r="I114" s="2" t="s">
        <v>213</v>
      </c>
      <c r="J114" s="2" t="s">
        <v>11</v>
      </c>
      <c r="K114" s="2">
        <v>70</v>
      </c>
      <c r="L114" s="2" t="s">
        <v>92</v>
      </c>
    </row>
    <row r="115" spans="1:12" x14ac:dyDescent="0.3">
      <c r="A115" s="2">
        <v>23</v>
      </c>
      <c r="B115" s="2" t="s">
        <v>93</v>
      </c>
      <c r="C115" s="2" t="s">
        <v>432</v>
      </c>
      <c r="D115" s="2" t="s">
        <v>90</v>
      </c>
      <c r="F115" s="2">
        <v>1</v>
      </c>
      <c r="G115" s="2">
        <v>0</v>
      </c>
      <c r="H115" s="2" t="s">
        <v>210</v>
      </c>
      <c r="I115" s="2" t="s">
        <v>213</v>
      </c>
      <c r="J115" s="2" t="s">
        <v>11</v>
      </c>
      <c r="K115" s="2">
        <v>71</v>
      </c>
      <c r="L115" s="2" t="s">
        <v>93</v>
      </c>
    </row>
    <row r="116" spans="1:12" x14ac:dyDescent="0.3">
      <c r="A116" s="2">
        <v>46</v>
      </c>
      <c r="B116" s="2" t="s">
        <v>259</v>
      </c>
      <c r="C116" s="2" t="s">
        <v>432</v>
      </c>
      <c r="D116" s="2" t="s">
        <v>153</v>
      </c>
      <c r="F116" s="2">
        <v>1</v>
      </c>
      <c r="G116" s="2">
        <v>0</v>
      </c>
      <c r="H116" s="2" t="s">
        <v>210</v>
      </c>
      <c r="I116" s="2" t="s">
        <v>213</v>
      </c>
      <c r="J116" s="2" t="s">
        <v>11</v>
      </c>
      <c r="K116" s="2">
        <v>117</v>
      </c>
      <c r="L116" s="2" t="s">
        <v>152</v>
      </c>
    </row>
    <row r="117" spans="1:12" x14ac:dyDescent="0.3">
      <c r="A117" s="2">
        <v>47</v>
      </c>
      <c r="B117" s="2" t="s">
        <v>154</v>
      </c>
      <c r="C117" s="2" t="s">
        <v>432</v>
      </c>
      <c r="D117" s="2" t="s">
        <v>154</v>
      </c>
      <c r="G117" s="2">
        <v>0</v>
      </c>
      <c r="H117" s="2" t="s">
        <v>210</v>
      </c>
      <c r="J117" s="2" t="s">
        <v>11</v>
      </c>
      <c r="K117" s="2">
        <v>118</v>
      </c>
      <c r="L117" s="2" t="s">
        <v>154</v>
      </c>
    </row>
    <row r="118" spans="1:12" ht="28.8" x14ac:dyDescent="0.3">
      <c r="A118" s="2">
        <v>44</v>
      </c>
      <c r="B118" s="2" t="s">
        <v>144</v>
      </c>
      <c r="C118" s="2" t="s">
        <v>430</v>
      </c>
      <c r="D118" s="2" t="s">
        <v>144</v>
      </c>
      <c r="E118" s="2" t="s">
        <v>240</v>
      </c>
      <c r="G118" s="2">
        <v>0</v>
      </c>
      <c r="H118" s="2" t="s">
        <v>209</v>
      </c>
      <c r="I118" s="2" t="s">
        <v>10</v>
      </c>
      <c r="J118" s="2" t="s">
        <v>124</v>
      </c>
      <c r="K118" s="2">
        <v>110</v>
      </c>
      <c r="L118" s="2" t="s">
        <v>143</v>
      </c>
    </row>
    <row r="119" spans="1:12" ht="28.8" x14ac:dyDescent="0.3">
      <c r="A119" s="2">
        <v>44</v>
      </c>
      <c r="B119" s="2" t="s">
        <v>144</v>
      </c>
      <c r="C119" s="2" t="s">
        <v>430</v>
      </c>
      <c r="D119" s="2" t="s">
        <v>144</v>
      </c>
      <c r="E119" s="2" t="s">
        <v>205</v>
      </c>
      <c r="G119" s="2">
        <v>0</v>
      </c>
      <c r="H119" s="2" t="s">
        <v>209</v>
      </c>
      <c r="I119" s="2" t="s">
        <v>10</v>
      </c>
      <c r="J119" s="2" t="s">
        <v>124</v>
      </c>
      <c r="K119" s="2">
        <v>111</v>
      </c>
      <c r="L119" s="2" t="s">
        <v>145</v>
      </c>
    </row>
    <row r="120" spans="1:12" ht="28.8" x14ac:dyDescent="0.3">
      <c r="A120" s="2">
        <v>44</v>
      </c>
      <c r="B120" s="2" t="s">
        <v>144</v>
      </c>
      <c r="C120" s="2" t="s">
        <v>430</v>
      </c>
      <c r="D120" s="2" t="s">
        <v>144</v>
      </c>
      <c r="E120" s="2" t="s">
        <v>203</v>
      </c>
      <c r="G120" s="2">
        <v>0</v>
      </c>
      <c r="H120" s="2" t="s">
        <v>209</v>
      </c>
      <c r="I120" s="2" t="s">
        <v>10</v>
      </c>
      <c r="J120" s="2" t="s">
        <v>124</v>
      </c>
      <c r="K120" s="2">
        <v>112</v>
      </c>
      <c r="L120" s="2" t="s">
        <v>146</v>
      </c>
    </row>
    <row r="121" spans="1:12" ht="28.8" x14ac:dyDescent="0.3">
      <c r="A121" s="2">
        <v>44</v>
      </c>
      <c r="B121" s="2" t="s">
        <v>144</v>
      </c>
      <c r="C121" s="2" t="s">
        <v>430</v>
      </c>
      <c r="D121" s="2" t="s">
        <v>144</v>
      </c>
      <c r="E121" s="2" t="s">
        <v>201</v>
      </c>
      <c r="G121" s="2">
        <v>0</v>
      </c>
      <c r="H121" s="2" t="s">
        <v>209</v>
      </c>
      <c r="I121" s="2" t="s">
        <v>10</v>
      </c>
      <c r="J121" s="2" t="s">
        <v>124</v>
      </c>
      <c r="K121" s="2">
        <v>113</v>
      </c>
      <c r="L121" s="2" t="s">
        <v>147</v>
      </c>
    </row>
    <row r="122" spans="1:12" ht="28.8" x14ac:dyDescent="0.3">
      <c r="A122" s="2">
        <v>44</v>
      </c>
      <c r="B122" s="2" t="s">
        <v>144</v>
      </c>
      <c r="C122" s="2" t="s">
        <v>430</v>
      </c>
      <c r="D122" s="2" t="s">
        <v>144</v>
      </c>
      <c r="E122" s="2" t="s">
        <v>246</v>
      </c>
      <c r="G122" s="2">
        <v>0</v>
      </c>
      <c r="H122" s="2" t="s">
        <v>209</v>
      </c>
      <c r="I122" s="2" t="s">
        <v>10</v>
      </c>
      <c r="J122" s="2" t="s">
        <v>124</v>
      </c>
      <c r="K122" s="2">
        <v>114</v>
      </c>
      <c r="L122" s="2" t="s">
        <v>148</v>
      </c>
    </row>
    <row r="123" spans="1:12" x14ac:dyDescent="0.3">
      <c r="A123" s="2">
        <v>19</v>
      </c>
      <c r="B123" s="2" t="s">
        <v>84</v>
      </c>
      <c r="C123" s="2" t="s">
        <v>430</v>
      </c>
      <c r="D123" s="2" t="s">
        <v>84</v>
      </c>
      <c r="E123" s="2" t="s">
        <v>240</v>
      </c>
      <c r="G123" s="2">
        <v>0</v>
      </c>
      <c r="H123" s="2" t="s">
        <v>209</v>
      </c>
      <c r="I123" s="2" t="s">
        <v>10</v>
      </c>
      <c r="J123" s="2">
        <v>2</v>
      </c>
      <c r="K123" s="2">
        <v>63</v>
      </c>
      <c r="L123" s="2" t="s">
        <v>83</v>
      </c>
    </row>
    <row r="124" spans="1:12" x14ac:dyDescent="0.3">
      <c r="A124" s="2">
        <v>19</v>
      </c>
      <c r="B124" s="2" t="s">
        <v>84</v>
      </c>
      <c r="C124" s="2" t="s">
        <v>430</v>
      </c>
      <c r="D124" s="2" t="s">
        <v>84</v>
      </c>
      <c r="E124" s="2" t="s">
        <v>205</v>
      </c>
      <c r="G124" s="2">
        <v>0</v>
      </c>
      <c r="H124" s="2" t="s">
        <v>209</v>
      </c>
      <c r="I124" s="2" t="s">
        <v>10</v>
      </c>
      <c r="J124" s="2">
        <v>2</v>
      </c>
      <c r="K124" s="2">
        <v>64</v>
      </c>
      <c r="L124" s="2" t="s">
        <v>85</v>
      </c>
    </row>
    <row r="125" spans="1:12" x14ac:dyDescent="0.3">
      <c r="A125" s="2">
        <v>19</v>
      </c>
      <c r="B125" s="2" t="s">
        <v>84</v>
      </c>
      <c r="C125" s="2" t="s">
        <v>430</v>
      </c>
      <c r="D125" s="2" t="s">
        <v>84</v>
      </c>
      <c r="E125" s="2" t="s">
        <v>203</v>
      </c>
      <c r="G125" s="2">
        <v>0</v>
      </c>
      <c r="H125" s="2" t="s">
        <v>209</v>
      </c>
      <c r="I125" s="2" t="s">
        <v>10</v>
      </c>
      <c r="J125" s="2">
        <v>2</v>
      </c>
      <c r="K125" s="2">
        <v>65</v>
      </c>
      <c r="L125" s="2" t="s">
        <v>86</v>
      </c>
    </row>
    <row r="126" spans="1:12" x14ac:dyDescent="0.3">
      <c r="A126" s="2">
        <v>19</v>
      </c>
      <c r="B126" s="2" t="s">
        <v>84</v>
      </c>
      <c r="C126" s="2" t="s">
        <v>430</v>
      </c>
      <c r="D126" s="2" t="s">
        <v>84</v>
      </c>
      <c r="E126" s="2" t="s">
        <v>201</v>
      </c>
      <c r="G126" s="2">
        <v>0</v>
      </c>
      <c r="H126" s="2" t="s">
        <v>209</v>
      </c>
      <c r="I126" s="2" t="s">
        <v>10</v>
      </c>
      <c r="J126" s="2">
        <v>2</v>
      </c>
      <c r="K126" s="2">
        <v>66</v>
      </c>
      <c r="L126" s="2" t="s">
        <v>87</v>
      </c>
    </row>
    <row r="127" spans="1:12" x14ac:dyDescent="0.3">
      <c r="A127" s="2">
        <v>19</v>
      </c>
      <c r="B127" s="2" t="s">
        <v>84</v>
      </c>
      <c r="C127" s="2" t="s">
        <v>430</v>
      </c>
      <c r="D127" s="2" t="s">
        <v>84</v>
      </c>
      <c r="E127" s="2" t="s">
        <v>246</v>
      </c>
      <c r="G127" s="2">
        <v>0</v>
      </c>
      <c r="H127" s="2" t="s">
        <v>209</v>
      </c>
      <c r="I127" s="2" t="s">
        <v>10</v>
      </c>
      <c r="J127" s="2">
        <v>2</v>
      </c>
      <c r="K127" s="2">
        <v>67</v>
      </c>
      <c r="L127" s="2" t="s">
        <v>88</v>
      </c>
    </row>
    <row r="128" spans="1:12" x14ac:dyDescent="0.3">
      <c r="A128" s="2">
        <v>24</v>
      </c>
      <c r="B128" s="2" t="s">
        <v>94</v>
      </c>
      <c r="C128" s="2" t="s">
        <v>95</v>
      </c>
      <c r="D128" s="2" t="s">
        <v>95</v>
      </c>
      <c r="F128" s="2">
        <v>0</v>
      </c>
      <c r="G128" s="2">
        <v>0</v>
      </c>
      <c r="H128" s="2" t="s">
        <v>211</v>
      </c>
      <c r="I128" s="2" t="s">
        <v>210</v>
      </c>
      <c r="J128" s="2">
        <v>8</v>
      </c>
      <c r="K128" s="2">
        <v>72</v>
      </c>
      <c r="L128" s="2" t="s">
        <v>94</v>
      </c>
    </row>
    <row r="129" spans="1:12" x14ac:dyDescent="0.3">
      <c r="A129" s="2">
        <v>25</v>
      </c>
      <c r="B129" s="2" t="s">
        <v>96</v>
      </c>
      <c r="C129" s="2" t="s">
        <v>95</v>
      </c>
      <c r="D129" s="2" t="s">
        <v>95</v>
      </c>
      <c r="F129" s="2">
        <v>0</v>
      </c>
      <c r="G129" s="2">
        <v>0</v>
      </c>
      <c r="H129" s="2" t="s">
        <v>211</v>
      </c>
      <c r="I129" s="2" t="s">
        <v>210</v>
      </c>
      <c r="J129" s="2">
        <v>8</v>
      </c>
      <c r="K129" s="2">
        <v>73</v>
      </c>
      <c r="L129" s="2" t="s">
        <v>96</v>
      </c>
    </row>
    <row r="130" spans="1:12" x14ac:dyDescent="0.3">
      <c r="A130" s="2">
        <v>26</v>
      </c>
      <c r="B130" s="2" t="s">
        <v>97</v>
      </c>
      <c r="C130" s="2" t="s">
        <v>95</v>
      </c>
      <c r="D130" s="2" t="s">
        <v>29</v>
      </c>
      <c r="F130" s="2">
        <v>0</v>
      </c>
      <c r="G130" s="2">
        <v>0</v>
      </c>
      <c r="H130" s="2" t="s">
        <v>98</v>
      </c>
      <c r="I130" s="2" t="s">
        <v>210</v>
      </c>
      <c r="J130" s="2" t="s">
        <v>99</v>
      </c>
      <c r="K130" s="2">
        <v>74</v>
      </c>
      <c r="L130" s="2" t="s">
        <v>97</v>
      </c>
    </row>
    <row r="131" spans="1:12" ht="28.8" x14ac:dyDescent="0.3">
      <c r="A131" s="2">
        <v>27</v>
      </c>
      <c r="B131" s="2" t="s">
        <v>100</v>
      </c>
      <c r="C131" s="2" t="s">
        <v>95</v>
      </c>
      <c r="D131" s="2" t="s">
        <v>52</v>
      </c>
      <c r="F131" s="2">
        <v>0</v>
      </c>
      <c r="G131" s="2">
        <v>0</v>
      </c>
      <c r="H131" s="2" t="s">
        <v>98</v>
      </c>
      <c r="I131" s="2" t="s">
        <v>210</v>
      </c>
      <c r="J131" s="2" t="s">
        <v>51</v>
      </c>
      <c r="K131" s="2">
        <v>75</v>
      </c>
      <c r="L131" s="2" t="s">
        <v>100</v>
      </c>
    </row>
    <row r="132" spans="1:12" x14ac:dyDescent="0.3">
      <c r="A132" s="2">
        <v>28</v>
      </c>
      <c r="B132" s="2" t="s">
        <v>101</v>
      </c>
      <c r="C132" s="2" t="s">
        <v>95</v>
      </c>
      <c r="D132" s="2" t="s">
        <v>63</v>
      </c>
      <c r="F132" s="2">
        <v>0</v>
      </c>
      <c r="G132" s="2">
        <v>0</v>
      </c>
      <c r="H132" s="2" t="s">
        <v>98</v>
      </c>
      <c r="I132" s="2" t="s">
        <v>210</v>
      </c>
      <c r="J132" s="2" t="s">
        <v>102</v>
      </c>
      <c r="K132" s="2">
        <v>76</v>
      </c>
      <c r="L132" s="2" t="s">
        <v>101</v>
      </c>
    </row>
    <row r="133" spans="1:12" ht="28.8" x14ac:dyDescent="0.3">
      <c r="A133" s="2">
        <v>29</v>
      </c>
      <c r="B133" s="2" t="s">
        <v>103</v>
      </c>
      <c r="C133" s="2" t="s">
        <v>95</v>
      </c>
      <c r="D133" s="2" t="s">
        <v>12</v>
      </c>
      <c r="F133" s="2">
        <v>0</v>
      </c>
      <c r="G133" s="2">
        <v>0</v>
      </c>
      <c r="H133" s="2" t="s">
        <v>98</v>
      </c>
      <c r="I133" s="2" t="s">
        <v>210</v>
      </c>
      <c r="J133" s="2" t="s">
        <v>11</v>
      </c>
      <c r="K133" s="2">
        <v>77</v>
      </c>
      <c r="L133" s="2" t="s">
        <v>103</v>
      </c>
    </row>
    <row r="134" spans="1:12" x14ac:dyDescent="0.3">
      <c r="A134" s="2">
        <v>48</v>
      </c>
      <c r="B134" s="2" t="s">
        <v>260</v>
      </c>
      <c r="C134" s="2" t="s">
        <v>95</v>
      </c>
      <c r="D134" s="2" t="s">
        <v>95</v>
      </c>
      <c r="F134" s="2">
        <v>0</v>
      </c>
      <c r="G134" s="2">
        <v>0</v>
      </c>
      <c r="H134" s="2" t="s">
        <v>98</v>
      </c>
      <c r="I134" s="2" t="s">
        <v>210</v>
      </c>
      <c r="J134" s="2">
        <v>8</v>
      </c>
      <c r="K134" s="2">
        <v>119</v>
      </c>
      <c r="L134" s="2" t="s">
        <v>155</v>
      </c>
    </row>
    <row r="135" spans="1:12" ht="28.8" x14ac:dyDescent="0.3">
      <c r="A135" s="2">
        <v>55</v>
      </c>
      <c r="B135" s="2" t="s">
        <v>170</v>
      </c>
      <c r="C135" s="2" t="s">
        <v>95</v>
      </c>
      <c r="D135" s="2" t="s">
        <v>116</v>
      </c>
      <c r="G135" s="2">
        <v>0</v>
      </c>
      <c r="H135" s="2" t="s">
        <v>98</v>
      </c>
      <c r="I135" s="2" t="s">
        <v>210</v>
      </c>
      <c r="J135" s="2">
        <v>11</v>
      </c>
      <c r="K135" s="2">
        <v>134</v>
      </c>
      <c r="L135" s="2" t="s">
        <v>170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430D-0805-4335-B8A6-CF18AC2FBE75}">
  <dimension ref="A1:N135"/>
  <sheetViews>
    <sheetView tabSelected="1" zoomScale="70" zoomScaleNormal="70" workbookViewId="0">
      <pane xSplit="4" topLeftCell="J1" activePane="topRight" state="frozen"/>
      <selection pane="topRight" activeCell="J25" sqref="J25"/>
    </sheetView>
  </sheetViews>
  <sheetFormatPr baseColWidth="10" defaultRowHeight="14.4" x14ac:dyDescent="0.3"/>
  <cols>
    <col min="1" max="1" width="7.77734375" style="2" bestFit="1" customWidth="1"/>
    <col min="2" max="2" width="73.6640625" style="2" bestFit="1" customWidth="1"/>
    <col min="3" max="3" width="20.5546875" style="2" customWidth="1"/>
    <col min="4" max="4" width="16.33203125" style="2" bestFit="1" customWidth="1"/>
    <col min="5" max="5" width="24.109375" style="2" bestFit="1" customWidth="1"/>
    <col min="6" max="6" width="25.109375" style="2" bestFit="1" customWidth="1"/>
    <col min="7" max="7" width="20.6640625" style="2" bestFit="1" customWidth="1"/>
    <col min="8" max="8" width="38.5546875" style="2" bestFit="1" customWidth="1"/>
    <col min="9" max="9" width="17.5546875" style="2" bestFit="1" customWidth="1"/>
    <col min="10" max="10" width="51.44140625" style="2" bestFit="1" customWidth="1"/>
    <col min="11" max="11" width="40.77734375" style="2" bestFit="1" customWidth="1"/>
    <col min="12" max="12" width="25" style="2" bestFit="1" customWidth="1"/>
    <col min="13" max="13" width="44.6640625" style="2" bestFit="1" customWidth="1"/>
    <col min="14" max="14" width="40.77734375" style="2" bestFit="1" customWidth="1"/>
    <col min="15" max="16384" width="11.5546875" style="7"/>
  </cols>
  <sheetData>
    <row r="1" spans="1:14" s="8" customFormat="1" x14ac:dyDescent="0.3">
      <c r="A1" s="1" t="s">
        <v>0</v>
      </c>
      <c r="B1" s="1" t="s">
        <v>1</v>
      </c>
      <c r="C1" s="1" t="s">
        <v>437</v>
      </c>
      <c r="D1" s="1" t="s">
        <v>207</v>
      </c>
      <c r="E1" s="1" t="s">
        <v>269</v>
      </c>
      <c r="F1" s="1" t="s">
        <v>451</v>
      </c>
      <c r="G1" s="1" t="s">
        <v>473</v>
      </c>
      <c r="H1" s="1" t="s">
        <v>7</v>
      </c>
      <c r="I1" s="1" t="s">
        <v>475</v>
      </c>
      <c r="J1" s="1" t="s">
        <v>434</v>
      </c>
      <c r="K1" s="1" t="s">
        <v>468</v>
      </c>
      <c r="L1" s="1" t="s">
        <v>4</v>
      </c>
      <c r="M1" s="1" t="s">
        <v>5</v>
      </c>
      <c r="N1" s="1" t="s">
        <v>8</v>
      </c>
    </row>
    <row r="2" spans="1:14" x14ac:dyDescent="0.3">
      <c r="A2" s="2">
        <v>1</v>
      </c>
      <c r="B2" s="2" t="s">
        <v>442</v>
      </c>
      <c r="C2" s="2" t="s">
        <v>438</v>
      </c>
      <c r="D2" s="2">
        <v>0</v>
      </c>
      <c r="E2" s="2">
        <v>1</v>
      </c>
      <c r="F2" s="2">
        <v>1</v>
      </c>
      <c r="G2" s="2" t="s">
        <v>11</v>
      </c>
      <c r="H2" s="2">
        <v>0</v>
      </c>
      <c r="I2" s="2">
        <v>0</v>
      </c>
      <c r="J2" s="2" t="s">
        <v>428</v>
      </c>
      <c r="K2" s="2" t="s">
        <v>10</v>
      </c>
      <c r="M2" s="2" t="s">
        <v>469</v>
      </c>
      <c r="N2" s="2" t="s">
        <v>12</v>
      </c>
    </row>
    <row r="3" spans="1:14" x14ac:dyDescent="0.3">
      <c r="A3" s="2">
        <v>2</v>
      </c>
      <c r="B3" s="2" t="s">
        <v>443</v>
      </c>
      <c r="C3" s="2" t="s">
        <v>438</v>
      </c>
      <c r="D3" s="2">
        <v>0</v>
      </c>
      <c r="E3" s="2">
        <v>1</v>
      </c>
      <c r="F3" s="2">
        <v>1</v>
      </c>
      <c r="G3" s="2" t="s">
        <v>11</v>
      </c>
      <c r="H3" s="2">
        <v>0</v>
      </c>
      <c r="I3" s="2">
        <v>0</v>
      </c>
      <c r="J3" s="2" t="s">
        <v>428</v>
      </c>
      <c r="K3" s="2" t="s">
        <v>10</v>
      </c>
      <c r="M3" s="2" t="s">
        <v>469</v>
      </c>
      <c r="N3" s="2" t="s">
        <v>12</v>
      </c>
    </row>
    <row r="4" spans="1:14" x14ac:dyDescent="0.3">
      <c r="A4" s="2">
        <v>3</v>
      </c>
      <c r="B4" s="2" t="s">
        <v>444</v>
      </c>
      <c r="C4" s="2" t="s">
        <v>438</v>
      </c>
      <c r="D4" s="2">
        <v>0</v>
      </c>
      <c r="E4" s="2">
        <v>1</v>
      </c>
      <c r="F4" s="2">
        <v>1</v>
      </c>
      <c r="G4" s="2" t="s">
        <v>11</v>
      </c>
      <c r="H4" s="2">
        <v>0</v>
      </c>
      <c r="I4" s="2">
        <v>0</v>
      </c>
      <c r="J4" s="2" t="s">
        <v>428</v>
      </c>
      <c r="K4" s="2" t="s">
        <v>10</v>
      </c>
      <c r="M4" s="2" t="s">
        <v>469</v>
      </c>
      <c r="N4" s="2" t="s">
        <v>12</v>
      </c>
    </row>
    <row r="5" spans="1:14" x14ac:dyDescent="0.3">
      <c r="A5" s="2">
        <v>4</v>
      </c>
      <c r="B5" s="2" t="s">
        <v>217</v>
      </c>
      <c r="C5" s="2" t="s">
        <v>438</v>
      </c>
      <c r="D5" s="2">
        <v>0</v>
      </c>
      <c r="E5" s="2" t="s">
        <v>452</v>
      </c>
      <c r="F5" s="2" t="s">
        <v>452</v>
      </c>
      <c r="G5" s="2" t="s">
        <v>11</v>
      </c>
      <c r="H5" s="2">
        <v>0</v>
      </c>
      <c r="I5" s="2">
        <v>0</v>
      </c>
      <c r="J5" s="2" t="s">
        <v>428</v>
      </c>
      <c r="K5" s="2" t="s">
        <v>10</v>
      </c>
      <c r="M5" s="2" t="s">
        <v>469</v>
      </c>
      <c r="N5" s="2" t="s">
        <v>12</v>
      </c>
    </row>
    <row r="6" spans="1:14" x14ac:dyDescent="0.3">
      <c r="A6" s="2">
        <v>5</v>
      </c>
      <c r="B6" s="2" t="s">
        <v>250</v>
      </c>
      <c r="C6" s="2" t="s">
        <v>26</v>
      </c>
      <c r="D6" s="2">
        <v>0</v>
      </c>
      <c r="E6" s="2" t="s">
        <v>452</v>
      </c>
      <c r="F6" s="2" t="s">
        <v>452</v>
      </c>
      <c r="G6" s="2" t="s">
        <v>25</v>
      </c>
      <c r="H6" s="2">
        <v>1</v>
      </c>
      <c r="I6" s="2">
        <v>1</v>
      </c>
      <c r="J6" s="2" t="s">
        <v>433</v>
      </c>
      <c r="K6" s="2" t="s">
        <v>208</v>
      </c>
      <c r="M6" s="2" t="s">
        <v>470</v>
      </c>
      <c r="N6" s="2" t="s">
        <v>26</v>
      </c>
    </row>
    <row r="7" spans="1:14" x14ac:dyDescent="0.3">
      <c r="A7" s="2">
        <v>6</v>
      </c>
      <c r="B7" s="2" t="s">
        <v>218</v>
      </c>
      <c r="C7" s="2" t="s">
        <v>29</v>
      </c>
      <c r="D7" s="2">
        <v>0</v>
      </c>
      <c r="E7" s="2" t="s">
        <v>452</v>
      </c>
      <c r="F7" s="2" t="s">
        <v>452</v>
      </c>
      <c r="G7" s="2">
        <v>4</v>
      </c>
      <c r="H7" s="2">
        <v>0</v>
      </c>
      <c r="I7" s="2">
        <v>1</v>
      </c>
      <c r="J7" s="2" t="s">
        <v>433</v>
      </c>
      <c r="K7" s="2" t="s">
        <v>208</v>
      </c>
      <c r="M7" s="2" t="s">
        <v>470</v>
      </c>
      <c r="N7" s="2" t="s">
        <v>29</v>
      </c>
    </row>
    <row r="8" spans="1:14" x14ac:dyDescent="0.3">
      <c r="A8" s="2">
        <v>7</v>
      </c>
      <c r="B8" s="2" t="s">
        <v>219</v>
      </c>
      <c r="C8" s="2" t="s">
        <v>29</v>
      </c>
      <c r="D8" s="2">
        <v>0</v>
      </c>
      <c r="E8" s="2" t="s">
        <v>452</v>
      </c>
      <c r="F8" s="2" t="s">
        <v>452</v>
      </c>
      <c r="G8" s="2" t="s">
        <v>37</v>
      </c>
      <c r="H8" s="2">
        <v>0</v>
      </c>
      <c r="I8" s="2">
        <v>1</v>
      </c>
      <c r="J8" s="2" t="s">
        <v>433</v>
      </c>
      <c r="K8" s="2" t="s">
        <v>208</v>
      </c>
      <c r="M8" s="2" t="s">
        <v>470</v>
      </c>
      <c r="N8" s="2" t="s">
        <v>29</v>
      </c>
    </row>
    <row r="9" spans="1:14" x14ac:dyDescent="0.3">
      <c r="A9" s="2">
        <v>8</v>
      </c>
      <c r="B9" s="2" t="s">
        <v>220</v>
      </c>
      <c r="C9" s="2" t="s">
        <v>29</v>
      </c>
      <c r="D9" s="2">
        <v>0</v>
      </c>
      <c r="E9" s="2" t="s">
        <v>452</v>
      </c>
      <c r="F9" s="2" t="s">
        <v>452</v>
      </c>
      <c r="G9" s="2">
        <v>5</v>
      </c>
      <c r="H9" s="2">
        <v>0</v>
      </c>
      <c r="I9" s="2">
        <v>1</v>
      </c>
      <c r="J9" s="2" t="s">
        <v>433</v>
      </c>
      <c r="K9" s="2" t="s">
        <v>208</v>
      </c>
      <c r="M9" s="2" t="s">
        <v>470</v>
      </c>
      <c r="N9" s="2" t="s">
        <v>29</v>
      </c>
    </row>
    <row r="10" spans="1:14" x14ac:dyDescent="0.3">
      <c r="A10" s="2">
        <v>9</v>
      </c>
      <c r="B10" s="2" t="s">
        <v>221</v>
      </c>
      <c r="C10" s="2" t="s">
        <v>52</v>
      </c>
      <c r="D10" s="2">
        <v>0</v>
      </c>
      <c r="E10" s="2" t="s">
        <v>452</v>
      </c>
      <c r="F10" s="2" t="s">
        <v>452</v>
      </c>
      <c r="G10" s="2" t="s">
        <v>51</v>
      </c>
      <c r="I10" s="2">
        <v>1</v>
      </c>
      <c r="J10" s="2" t="s">
        <v>433</v>
      </c>
      <c r="K10" s="2" t="s">
        <v>208</v>
      </c>
      <c r="L10" s="2" t="s">
        <v>474</v>
      </c>
      <c r="M10" s="2" t="s">
        <v>470</v>
      </c>
      <c r="N10" s="2" t="s">
        <v>52</v>
      </c>
    </row>
    <row r="11" spans="1:14" x14ac:dyDescent="0.3">
      <c r="A11" s="2">
        <v>10</v>
      </c>
      <c r="B11" s="2" t="s">
        <v>222</v>
      </c>
      <c r="C11" s="2" t="s">
        <v>52</v>
      </c>
      <c r="D11" s="2">
        <v>0</v>
      </c>
      <c r="E11" s="2" t="s">
        <v>452</v>
      </c>
      <c r="F11" s="2" t="s">
        <v>452</v>
      </c>
      <c r="G11" s="2" t="s">
        <v>51</v>
      </c>
      <c r="I11" s="2">
        <v>1</v>
      </c>
      <c r="J11" s="2" t="s">
        <v>433</v>
      </c>
      <c r="K11" s="2" t="s">
        <v>208</v>
      </c>
      <c r="L11" s="2" t="s">
        <v>474</v>
      </c>
      <c r="M11" s="2" t="s">
        <v>470</v>
      </c>
      <c r="N11" s="2" t="s">
        <v>52</v>
      </c>
    </row>
    <row r="12" spans="1:14" x14ac:dyDescent="0.3">
      <c r="A12" s="2">
        <v>11</v>
      </c>
      <c r="B12" s="2" t="s">
        <v>223</v>
      </c>
      <c r="C12" s="2" t="s">
        <v>52</v>
      </c>
      <c r="D12" s="2">
        <v>0</v>
      </c>
      <c r="E12" s="2" t="s">
        <v>452</v>
      </c>
      <c r="F12" s="2" t="s">
        <v>452</v>
      </c>
      <c r="G12" s="2" t="s">
        <v>51</v>
      </c>
      <c r="I12" s="2">
        <v>1</v>
      </c>
      <c r="J12" s="2" t="s">
        <v>433</v>
      </c>
      <c r="K12" s="2" t="s">
        <v>208</v>
      </c>
      <c r="L12" s="2" t="s">
        <v>474</v>
      </c>
      <c r="M12" s="2" t="s">
        <v>470</v>
      </c>
      <c r="N12" s="2" t="s">
        <v>52</v>
      </c>
    </row>
    <row r="13" spans="1:14" x14ac:dyDescent="0.3">
      <c r="A13" s="2">
        <v>12</v>
      </c>
      <c r="B13" s="2" t="s">
        <v>224</v>
      </c>
      <c r="C13" s="2" t="s">
        <v>52</v>
      </c>
      <c r="D13" s="2">
        <v>0</v>
      </c>
      <c r="E13" s="2" t="s">
        <v>452</v>
      </c>
      <c r="F13" s="2" t="s">
        <v>452</v>
      </c>
      <c r="G13" s="2" t="s">
        <v>51</v>
      </c>
      <c r="I13" s="2">
        <v>1</v>
      </c>
      <c r="J13" s="2" t="s">
        <v>433</v>
      </c>
      <c r="K13" s="2" t="s">
        <v>208</v>
      </c>
      <c r="L13" s="2" t="s">
        <v>474</v>
      </c>
      <c r="M13" s="2" t="s">
        <v>470</v>
      </c>
      <c r="N13" s="2" t="s">
        <v>52</v>
      </c>
    </row>
    <row r="14" spans="1:14" x14ac:dyDescent="0.3">
      <c r="A14" s="2">
        <v>13</v>
      </c>
      <c r="B14" s="2" t="s">
        <v>225</v>
      </c>
      <c r="C14" s="2" t="s">
        <v>441</v>
      </c>
      <c r="D14" s="2">
        <v>0</v>
      </c>
      <c r="E14" s="2" t="s">
        <v>452</v>
      </c>
      <c r="F14" s="2" t="s">
        <v>452</v>
      </c>
      <c r="G14" s="2">
        <v>2</v>
      </c>
      <c r="I14" s="2">
        <v>1</v>
      </c>
      <c r="J14" s="2" t="s">
        <v>433</v>
      </c>
      <c r="K14" s="2" t="s">
        <v>208</v>
      </c>
      <c r="L14" s="2" t="s">
        <v>474</v>
      </c>
      <c r="M14" s="2" t="s">
        <v>470</v>
      </c>
      <c r="N14" s="2" t="s">
        <v>63</v>
      </c>
    </row>
    <row r="15" spans="1:14" x14ac:dyDescent="0.3">
      <c r="A15" s="2">
        <v>14</v>
      </c>
      <c r="B15" s="2" t="s">
        <v>226</v>
      </c>
      <c r="C15" s="2" t="s">
        <v>441</v>
      </c>
      <c r="D15" s="2">
        <v>0</v>
      </c>
      <c r="E15" s="2" t="s">
        <v>452</v>
      </c>
      <c r="F15" s="2" t="s">
        <v>452</v>
      </c>
      <c r="G15" s="2">
        <v>2</v>
      </c>
      <c r="I15" s="2">
        <v>1</v>
      </c>
      <c r="J15" s="2" t="s">
        <v>433</v>
      </c>
      <c r="K15" s="2" t="s">
        <v>208</v>
      </c>
      <c r="L15" s="2" t="s">
        <v>474</v>
      </c>
      <c r="M15" s="2" t="s">
        <v>470</v>
      </c>
      <c r="N15" s="2" t="s">
        <v>63</v>
      </c>
    </row>
    <row r="16" spans="1:14" x14ac:dyDescent="0.3">
      <c r="A16" s="2">
        <v>15</v>
      </c>
      <c r="B16" s="2" t="s">
        <v>70</v>
      </c>
      <c r="C16" s="2" t="s">
        <v>441</v>
      </c>
      <c r="D16" s="2">
        <v>0</v>
      </c>
      <c r="E16" s="2" t="s">
        <v>452</v>
      </c>
      <c r="F16" s="2" t="s">
        <v>452</v>
      </c>
      <c r="G16" s="2">
        <v>2</v>
      </c>
      <c r="I16" s="2">
        <v>1</v>
      </c>
      <c r="J16" s="2" t="s">
        <v>433</v>
      </c>
      <c r="K16" s="2" t="s">
        <v>208</v>
      </c>
      <c r="L16" s="2" t="s">
        <v>474</v>
      </c>
      <c r="M16" s="2" t="s">
        <v>470</v>
      </c>
      <c r="N16" s="2" t="s">
        <v>70</v>
      </c>
    </row>
    <row r="17" spans="1:14" x14ac:dyDescent="0.3">
      <c r="A17" s="2">
        <v>16</v>
      </c>
      <c r="B17" s="2" t="s">
        <v>227</v>
      </c>
      <c r="C17" s="2" t="s">
        <v>441</v>
      </c>
      <c r="D17" s="2">
        <v>0</v>
      </c>
      <c r="E17" s="2" t="s">
        <v>452</v>
      </c>
      <c r="F17" s="2" t="s">
        <v>452</v>
      </c>
      <c r="G17" s="2">
        <v>2</v>
      </c>
      <c r="I17" s="2">
        <v>1</v>
      </c>
      <c r="J17" s="2" t="s">
        <v>433</v>
      </c>
      <c r="K17" s="2" t="s">
        <v>208</v>
      </c>
      <c r="L17" s="2" t="s">
        <v>474</v>
      </c>
      <c r="M17" s="2" t="s">
        <v>470</v>
      </c>
      <c r="N17" s="2" t="s">
        <v>74</v>
      </c>
    </row>
    <row r="18" spans="1:14" x14ac:dyDescent="0.3">
      <c r="A18" s="2">
        <v>17</v>
      </c>
      <c r="B18" s="2" t="s">
        <v>228</v>
      </c>
      <c r="C18" s="2" t="s">
        <v>440</v>
      </c>
      <c r="D18" s="2">
        <v>0</v>
      </c>
      <c r="E18" s="2">
        <v>1</v>
      </c>
      <c r="F18" s="2">
        <v>1</v>
      </c>
      <c r="G18" s="2">
        <v>2</v>
      </c>
      <c r="I18" s="2">
        <v>1</v>
      </c>
      <c r="J18" s="2" t="s">
        <v>429</v>
      </c>
      <c r="K18" s="2" t="s">
        <v>208</v>
      </c>
      <c r="L18" s="2" t="s">
        <v>474</v>
      </c>
      <c r="M18" s="2" t="s">
        <v>470</v>
      </c>
      <c r="N18" s="2" t="s">
        <v>63</v>
      </c>
    </row>
    <row r="19" spans="1:14" x14ac:dyDescent="0.3">
      <c r="A19" s="2">
        <v>18</v>
      </c>
      <c r="B19" s="2" t="s">
        <v>229</v>
      </c>
      <c r="C19" s="2" t="s">
        <v>440</v>
      </c>
      <c r="D19" s="2">
        <v>0</v>
      </c>
      <c r="E19" s="2">
        <v>1</v>
      </c>
      <c r="F19" s="2">
        <v>1</v>
      </c>
      <c r="G19" s="2">
        <v>2</v>
      </c>
      <c r="I19" s="2">
        <v>1</v>
      </c>
      <c r="J19" s="2" t="s">
        <v>429</v>
      </c>
      <c r="K19" s="2" t="s">
        <v>208</v>
      </c>
      <c r="L19" s="2" t="s">
        <v>474</v>
      </c>
      <c r="M19" s="2" t="s">
        <v>470</v>
      </c>
      <c r="N19" s="2" t="s">
        <v>74</v>
      </c>
    </row>
    <row r="20" spans="1:14" x14ac:dyDescent="0.3">
      <c r="A20" s="2">
        <v>19</v>
      </c>
      <c r="B20" s="2" t="s">
        <v>84</v>
      </c>
      <c r="C20" s="2" t="s">
        <v>440</v>
      </c>
      <c r="D20" s="2">
        <v>0</v>
      </c>
      <c r="E20" s="2">
        <v>1</v>
      </c>
      <c r="F20" s="2">
        <v>1</v>
      </c>
      <c r="G20" s="2">
        <v>2</v>
      </c>
      <c r="I20" s="2">
        <v>1</v>
      </c>
      <c r="J20" s="2" t="s">
        <v>430</v>
      </c>
      <c r="K20" s="2" t="s">
        <v>208</v>
      </c>
      <c r="L20" s="2" t="s">
        <v>474</v>
      </c>
      <c r="M20" s="2" t="s">
        <v>470</v>
      </c>
      <c r="N20" s="2" t="s">
        <v>84</v>
      </c>
    </row>
    <row r="21" spans="1:14" x14ac:dyDescent="0.3">
      <c r="A21" s="2">
        <v>20</v>
      </c>
      <c r="B21" s="2" t="s">
        <v>89</v>
      </c>
      <c r="C21" s="2" t="s">
        <v>439</v>
      </c>
      <c r="D21" s="2">
        <v>0</v>
      </c>
      <c r="E21" s="2">
        <v>1</v>
      </c>
      <c r="F21" s="2">
        <v>1</v>
      </c>
      <c r="G21" s="2" t="s">
        <v>11</v>
      </c>
      <c r="H21" s="2">
        <v>1</v>
      </c>
      <c r="I21" s="2">
        <v>0</v>
      </c>
      <c r="J21" s="2" t="s">
        <v>432</v>
      </c>
      <c r="K21" s="2" t="s">
        <v>210</v>
      </c>
      <c r="M21" s="2" t="s">
        <v>472</v>
      </c>
      <c r="N21" s="2" t="s">
        <v>90</v>
      </c>
    </row>
    <row r="22" spans="1:14" x14ac:dyDescent="0.3">
      <c r="A22" s="2">
        <v>21</v>
      </c>
      <c r="B22" s="2" t="s">
        <v>91</v>
      </c>
      <c r="C22" s="2" t="s">
        <v>439</v>
      </c>
      <c r="D22" s="2">
        <v>0</v>
      </c>
      <c r="E22" s="2">
        <v>1</v>
      </c>
      <c r="F22" s="2">
        <v>1</v>
      </c>
      <c r="G22" s="2" t="s">
        <v>11</v>
      </c>
      <c r="H22" s="2">
        <v>1</v>
      </c>
      <c r="I22" s="2">
        <v>0</v>
      </c>
      <c r="J22" s="2" t="s">
        <v>432</v>
      </c>
      <c r="K22" s="2" t="s">
        <v>210</v>
      </c>
      <c r="M22" s="2" t="s">
        <v>472</v>
      </c>
      <c r="N22" s="2" t="s">
        <v>90</v>
      </c>
    </row>
    <row r="23" spans="1:14" x14ac:dyDescent="0.3">
      <c r="A23" s="2">
        <v>22</v>
      </c>
      <c r="B23" s="2" t="s">
        <v>92</v>
      </c>
      <c r="C23" s="2" t="s">
        <v>439</v>
      </c>
      <c r="D23" s="2">
        <v>0</v>
      </c>
      <c r="E23" s="2">
        <v>1</v>
      </c>
      <c r="F23" s="2">
        <v>1</v>
      </c>
      <c r="G23" s="2" t="s">
        <v>11</v>
      </c>
      <c r="H23" s="2">
        <v>1</v>
      </c>
      <c r="I23" s="2">
        <v>0</v>
      </c>
      <c r="J23" s="2" t="s">
        <v>432</v>
      </c>
      <c r="K23" s="2" t="s">
        <v>210</v>
      </c>
      <c r="M23" s="2" t="s">
        <v>472</v>
      </c>
      <c r="N23" s="2" t="s">
        <v>90</v>
      </c>
    </row>
    <row r="24" spans="1:14" x14ac:dyDescent="0.3">
      <c r="A24" s="2">
        <v>23</v>
      </c>
      <c r="B24" s="2" t="s">
        <v>93</v>
      </c>
      <c r="C24" s="2" t="s">
        <v>439</v>
      </c>
      <c r="D24" s="2">
        <v>0</v>
      </c>
      <c r="E24" s="2">
        <v>1</v>
      </c>
      <c r="F24" s="2">
        <v>1</v>
      </c>
      <c r="G24" s="2" t="s">
        <v>11</v>
      </c>
      <c r="H24" s="2">
        <v>1</v>
      </c>
      <c r="I24" s="2">
        <v>0</v>
      </c>
      <c r="J24" s="2" t="s">
        <v>432</v>
      </c>
      <c r="K24" s="2" t="s">
        <v>210</v>
      </c>
      <c r="M24" s="2" t="s">
        <v>472</v>
      </c>
      <c r="N24" s="2" t="s">
        <v>90</v>
      </c>
    </row>
    <row r="25" spans="1:14" x14ac:dyDescent="0.3">
      <c r="A25" s="2">
        <v>24</v>
      </c>
      <c r="B25" s="2" t="s">
        <v>94</v>
      </c>
      <c r="C25" s="2" t="s">
        <v>95</v>
      </c>
      <c r="D25" s="2">
        <v>0</v>
      </c>
      <c r="E25" s="2" t="s">
        <v>452</v>
      </c>
      <c r="F25" s="2" t="s">
        <v>452</v>
      </c>
      <c r="G25" s="2">
        <v>8</v>
      </c>
      <c r="H25" s="2">
        <v>0</v>
      </c>
      <c r="I25" s="2">
        <v>0</v>
      </c>
      <c r="J25" s="2" t="s">
        <v>95</v>
      </c>
      <c r="K25" s="2" t="s">
        <v>98</v>
      </c>
      <c r="L25" s="2" t="s">
        <v>471</v>
      </c>
      <c r="M25" s="2" t="s">
        <v>472</v>
      </c>
      <c r="N25" s="2" t="s">
        <v>95</v>
      </c>
    </row>
    <row r="26" spans="1:14" x14ac:dyDescent="0.3">
      <c r="A26" s="2">
        <v>25</v>
      </c>
      <c r="B26" s="2" t="s">
        <v>96</v>
      </c>
      <c r="C26" s="2" t="s">
        <v>95</v>
      </c>
      <c r="D26" s="2">
        <v>0</v>
      </c>
      <c r="E26" s="2" t="s">
        <v>452</v>
      </c>
      <c r="F26" s="2" t="s">
        <v>452</v>
      </c>
      <c r="G26" s="2">
        <v>8</v>
      </c>
      <c r="H26" s="2">
        <v>0</v>
      </c>
      <c r="I26" s="2">
        <v>0</v>
      </c>
      <c r="J26" s="2" t="s">
        <v>95</v>
      </c>
      <c r="K26" s="2" t="s">
        <v>98</v>
      </c>
      <c r="L26" s="2" t="s">
        <v>471</v>
      </c>
      <c r="M26" s="2" t="s">
        <v>472</v>
      </c>
      <c r="N26" s="2" t="s">
        <v>95</v>
      </c>
    </row>
    <row r="27" spans="1:14" x14ac:dyDescent="0.3">
      <c r="A27" s="2">
        <v>26</v>
      </c>
      <c r="B27" s="2" t="s">
        <v>445</v>
      </c>
      <c r="C27" s="2" t="s">
        <v>29</v>
      </c>
      <c r="D27" s="2">
        <v>0</v>
      </c>
      <c r="E27" s="2" t="s">
        <v>452</v>
      </c>
      <c r="F27" s="2" t="s">
        <v>452</v>
      </c>
      <c r="G27" s="2" t="s">
        <v>99</v>
      </c>
      <c r="H27" s="2">
        <v>0</v>
      </c>
      <c r="I27" s="2">
        <v>1</v>
      </c>
      <c r="J27" s="2" t="s">
        <v>95</v>
      </c>
      <c r="K27" s="2" t="s">
        <v>98</v>
      </c>
      <c r="M27" s="2" t="s">
        <v>470</v>
      </c>
      <c r="N27" s="2" t="s">
        <v>29</v>
      </c>
    </row>
    <row r="28" spans="1:14" x14ac:dyDescent="0.3">
      <c r="A28" s="2">
        <v>27</v>
      </c>
      <c r="B28" s="2" t="s">
        <v>446</v>
      </c>
      <c r="C28" s="2" t="s">
        <v>52</v>
      </c>
      <c r="D28" s="2">
        <v>0</v>
      </c>
      <c r="E28" s="2" t="s">
        <v>452</v>
      </c>
      <c r="F28" s="2" t="s">
        <v>452</v>
      </c>
      <c r="G28" s="2" t="s">
        <v>51</v>
      </c>
      <c r="H28" s="2">
        <v>0</v>
      </c>
      <c r="I28" s="2">
        <v>1</v>
      </c>
      <c r="J28" s="2" t="s">
        <v>95</v>
      </c>
      <c r="K28" s="2" t="s">
        <v>98</v>
      </c>
      <c r="M28" s="2" t="s">
        <v>470</v>
      </c>
      <c r="N28" s="2" t="s">
        <v>52</v>
      </c>
    </row>
    <row r="29" spans="1:14" x14ac:dyDescent="0.3">
      <c r="A29" s="2">
        <v>28</v>
      </c>
      <c r="B29" s="2" t="s">
        <v>447</v>
      </c>
      <c r="C29" s="2" t="s">
        <v>441</v>
      </c>
      <c r="D29" s="2">
        <v>0</v>
      </c>
      <c r="E29" s="2" t="s">
        <v>452</v>
      </c>
      <c r="F29" s="2" t="s">
        <v>452</v>
      </c>
      <c r="G29" s="2" t="s">
        <v>102</v>
      </c>
      <c r="H29" s="2">
        <v>0</v>
      </c>
      <c r="I29" s="2">
        <v>1</v>
      </c>
      <c r="J29" s="2" t="s">
        <v>95</v>
      </c>
      <c r="K29" s="2" t="s">
        <v>98</v>
      </c>
      <c r="M29" s="2" t="s">
        <v>470</v>
      </c>
      <c r="N29" s="2" t="s">
        <v>63</v>
      </c>
    </row>
    <row r="30" spans="1:14" x14ac:dyDescent="0.3">
      <c r="A30" s="2">
        <v>29</v>
      </c>
      <c r="B30" s="2" t="s">
        <v>448</v>
      </c>
      <c r="C30" s="2" t="s">
        <v>438</v>
      </c>
      <c r="D30" s="2">
        <v>0</v>
      </c>
      <c r="E30" s="2" t="s">
        <v>452</v>
      </c>
      <c r="F30" s="2" t="s">
        <v>452</v>
      </c>
      <c r="G30" s="2" t="s">
        <v>11</v>
      </c>
      <c r="H30" s="2">
        <v>0</v>
      </c>
      <c r="I30" s="2">
        <v>0</v>
      </c>
      <c r="J30" s="2" t="s">
        <v>95</v>
      </c>
      <c r="K30" s="2" t="s">
        <v>98</v>
      </c>
      <c r="M30" s="2" t="s">
        <v>470</v>
      </c>
      <c r="N30" s="2" t="s">
        <v>12</v>
      </c>
    </row>
    <row r="31" spans="1:14" x14ac:dyDescent="0.3">
      <c r="A31" s="2">
        <v>30</v>
      </c>
      <c r="B31" s="2" t="s">
        <v>251</v>
      </c>
      <c r="C31" s="2" t="s">
        <v>105</v>
      </c>
      <c r="D31" s="2">
        <v>1</v>
      </c>
      <c r="E31" s="2" t="s">
        <v>452</v>
      </c>
      <c r="F31" s="2" t="s">
        <v>452</v>
      </c>
      <c r="G31" s="2">
        <v>2</v>
      </c>
      <c r="I31" s="2">
        <v>1</v>
      </c>
      <c r="J31" s="2" t="s">
        <v>433</v>
      </c>
      <c r="K31" s="2" t="s">
        <v>208</v>
      </c>
      <c r="L31" s="2" t="s">
        <v>474</v>
      </c>
      <c r="M31" s="2" t="s">
        <v>470</v>
      </c>
      <c r="N31" s="2" t="s">
        <v>105</v>
      </c>
    </row>
    <row r="32" spans="1:14" x14ac:dyDescent="0.3">
      <c r="A32" s="2">
        <v>31</v>
      </c>
      <c r="B32" s="2" t="s">
        <v>252</v>
      </c>
      <c r="C32" s="2" t="s">
        <v>105</v>
      </c>
      <c r="D32" s="2">
        <v>1</v>
      </c>
      <c r="E32" s="2" t="s">
        <v>452</v>
      </c>
      <c r="F32" s="2" t="s">
        <v>452</v>
      </c>
      <c r="G32" s="2">
        <v>3</v>
      </c>
      <c r="I32" s="2">
        <v>1</v>
      </c>
      <c r="J32" s="2" t="s">
        <v>433</v>
      </c>
      <c r="K32" s="2" t="s">
        <v>208</v>
      </c>
      <c r="L32" s="2" t="s">
        <v>474</v>
      </c>
      <c r="M32" s="2" t="s">
        <v>470</v>
      </c>
      <c r="N32" s="2" t="s">
        <v>105</v>
      </c>
    </row>
    <row r="33" spans="1:14" x14ac:dyDescent="0.3">
      <c r="A33" s="2">
        <v>32</v>
      </c>
      <c r="B33" s="2" t="s">
        <v>253</v>
      </c>
      <c r="C33" s="2" t="s">
        <v>105</v>
      </c>
      <c r="D33" s="2">
        <v>1</v>
      </c>
      <c r="E33" s="2" t="s">
        <v>452</v>
      </c>
      <c r="F33" s="2" t="s">
        <v>452</v>
      </c>
      <c r="G33" s="2" t="s">
        <v>99</v>
      </c>
      <c r="I33" s="2">
        <v>1</v>
      </c>
      <c r="J33" s="2" t="s">
        <v>433</v>
      </c>
      <c r="K33" s="2" t="s">
        <v>208</v>
      </c>
      <c r="L33" s="2" t="s">
        <v>474</v>
      </c>
      <c r="M33" s="2" t="s">
        <v>470</v>
      </c>
      <c r="N33" s="2" t="s">
        <v>105</v>
      </c>
    </row>
    <row r="34" spans="1:14" x14ac:dyDescent="0.3">
      <c r="A34" s="2">
        <v>33</v>
      </c>
      <c r="B34" s="2" t="s">
        <v>449</v>
      </c>
      <c r="C34" s="2" t="s">
        <v>105</v>
      </c>
      <c r="D34" s="2">
        <v>1</v>
      </c>
      <c r="E34" s="2" t="s">
        <v>452</v>
      </c>
      <c r="F34" s="2" t="s">
        <v>452</v>
      </c>
      <c r="G34" s="2" t="s">
        <v>109</v>
      </c>
      <c r="I34" s="2">
        <v>1</v>
      </c>
      <c r="J34" s="2" t="s">
        <v>433</v>
      </c>
      <c r="K34" s="2" t="s">
        <v>208</v>
      </c>
      <c r="L34" s="2" t="s">
        <v>474</v>
      </c>
      <c r="M34" s="2" t="s">
        <v>470</v>
      </c>
      <c r="N34" s="2" t="s">
        <v>105</v>
      </c>
    </row>
    <row r="35" spans="1:14" x14ac:dyDescent="0.3">
      <c r="A35" s="2">
        <v>34</v>
      </c>
      <c r="B35" s="2" t="s">
        <v>255</v>
      </c>
      <c r="C35" s="2" t="s">
        <v>438</v>
      </c>
      <c r="D35" s="2">
        <v>1</v>
      </c>
      <c r="E35" s="2" t="s">
        <v>452</v>
      </c>
      <c r="F35" s="2" t="s">
        <v>452</v>
      </c>
      <c r="G35" s="2" t="s">
        <v>11</v>
      </c>
      <c r="I35" s="2">
        <v>0</v>
      </c>
      <c r="J35" s="2" t="s">
        <v>428</v>
      </c>
      <c r="K35" s="2" t="s">
        <v>10</v>
      </c>
      <c r="M35" s="2" t="s">
        <v>469</v>
      </c>
      <c r="N35" s="2" t="s">
        <v>105</v>
      </c>
    </row>
    <row r="36" spans="1:14" x14ac:dyDescent="0.3">
      <c r="A36" s="2">
        <v>35</v>
      </c>
      <c r="B36" s="2" t="s">
        <v>256</v>
      </c>
      <c r="C36" s="2" t="s">
        <v>438</v>
      </c>
      <c r="D36" s="2">
        <v>1</v>
      </c>
      <c r="E36" s="2" t="s">
        <v>452</v>
      </c>
      <c r="F36" s="2" t="s">
        <v>452</v>
      </c>
      <c r="G36" s="2" t="s">
        <v>102</v>
      </c>
      <c r="I36" s="2">
        <v>0</v>
      </c>
      <c r="J36" s="2" t="s">
        <v>428</v>
      </c>
      <c r="K36" s="2" t="s">
        <v>10</v>
      </c>
      <c r="M36" s="2" t="s">
        <v>469</v>
      </c>
      <c r="N36" s="2" t="s">
        <v>105</v>
      </c>
    </row>
    <row r="37" spans="1:14" ht="28.8" x14ac:dyDescent="0.3">
      <c r="A37" s="2">
        <v>36</v>
      </c>
      <c r="B37" s="2" t="s">
        <v>257</v>
      </c>
      <c r="C37" s="2" t="s">
        <v>105</v>
      </c>
      <c r="D37" s="2">
        <v>0</v>
      </c>
      <c r="E37" s="2" t="s">
        <v>452</v>
      </c>
      <c r="F37" s="2" t="s">
        <v>452</v>
      </c>
      <c r="G37" s="2" t="s">
        <v>113</v>
      </c>
      <c r="I37" s="2">
        <v>1</v>
      </c>
      <c r="J37" s="2" t="s">
        <v>433</v>
      </c>
      <c r="K37" s="2" t="s">
        <v>208</v>
      </c>
      <c r="L37" s="2" t="s">
        <v>474</v>
      </c>
      <c r="M37" s="2" t="s">
        <v>470</v>
      </c>
      <c r="N37" s="2" t="s">
        <v>105</v>
      </c>
    </row>
    <row r="38" spans="1:14" x14ac:dyDescent="0.3">
      <c r="A38" s="2">
        <v>37</v>
      </c>
      <c r="B38" s="2" t="s">
        <v>116</v>
      </c>
      <c r="C38" s="2" t="s">
        <v>116</v>
      </c>
      <c r="D38" s="2">
        <v>0</v>
      </c>
      <c r="E38" s="2" t="s">
        <v>452</v>
      </c>
      <c r="F38" s="2" t="s">
        <v>452</v>
      </c>
      <c r="G38" s="2" t="s">
        <v>115</v>
      </c>
      <c r="H38" s="2">
        <v>0</v>
      </c>
      <c r="I38" s="2">
        <v>1</v>
      </c>
      <c r="J38" s="2" t="s">
        <v>433</v>
      </c>
      <c r="K38" s="2" t="s">
        <v>208</v>
      </c>
      <c r="M38" s="2" t="s">
        <v>470</v>
      </c>
      <c r="N38" s="2" t="s">
        <v>116</v>
      </c>
    </row>
    <row r="39" spans="1:14" x14ac:dyDescent="0.3">
      <c r="A39" s="2">
        <v>38</v>
      </c>
      <c r="B39" s="2" t="s">
        <v>230</v>
      </c>
      <c r="C39" s="2" t="s">
        <v>441</v>
      </c>
      <c r="D39" s="2">
        <v>0</v>
      </c>
      <c r="E39" s="2" t="s">
        <v>452</v>
      </c>
      <c r="F39" s="2" t="s">
        <v>452</v>
      </c>
      <c r="G39" s="2" t="s">
        <v>124</v>
      </c>
      <c r="H39" s="2">
        <v>0</v>
      </c>
      <c r="I39" s="2">
        <v>1</v>
      </c>
      <c r="J39" s="2" t="s">
        <v>433</v>
      </c>
      <c r="K39" s="2" t="s">
        <v>208</v>
      </c>
      <c r="L39" s="2" t="s">
        <v>474</v>
      </c>
      <c r="M39" s="2" t="s">
        <v>470</v>
      </c>
      <c r="N39" s="2" t="s">
        <v>125</v>
      </c>
    </row>
    <row r="40" spans="1:14" x14ac:dyDescent="0.3">
      <c r="A40" s="2">
        <v>39</v>
      </c>
      <c r="B40" s="2" t="s">
        <v>231</v>
      </c>
      <c r="C40" s="2" t="s">
        <v>441</v>
      </c>
      <c r="D40" s="2">
        <v>0</v>
      </c>
      <c r="E40" s="2" t="s">
        <v>452</v>
      </c>
      <c r="F40" s="2" t="s">
        <v>452</v>
      </c>
      <c r="G40" s="2" t="s">
        <v>124</v>
      </c>
      <c r="H40" s="2">
        <v>0</v>
      </c>
      <c r="I40" s="2">
        <v>1</v>
      </c>
      <c r="J40" s="2" t="s">
        <v>433</v>
      </c>
      <c r="K40" s="2" t="s">
        <v>208</v>
      </c>
      <c r="L40" s="2" t="s">
        <v>474</v>
      </c>
      <c r="M40" s="2" t="s">
        <v>470</v>
      </c>
      <c r="N40" s="2" t="s">
        <v>125</v>
      </c>
    </row>
    <row r="41" spans="1:14" x14ac:dyDescent="0.3">
      <c r="A41" s="2">
        <v>40</v>
      </c>
      <c r="B41" s="2" t="s">
        <v>232</v>
      </c>
      <c r="C41" s="2" t="s">
        <v>441</v>
      </c>
      <c r="D41" s="2">
        <v>0</v>
      </c>
      <c r="E41" s="2" t="s">
        <v>452</v>
      </c>
      <c r="F41" s="2" t="s">
        <v>452</v>
      </c>
      <c r="G41" s="2" t="s">
        <v>124</v>
      </c>
      <c r="H41" s="2">
        <v>0</v>
      </c>
      <c r="I41" s="2">
        <v>1</v>
      </c>
      <c r="J41" s="2" t="s">
        <v>433</v>
      </c>
      <c r="K41" s="2" t="s">
        <v>208</v>
      </c>
      <c r="L41" s="2" t="s">
        <v>474</v>
      </c>
      <c r="M41" s="2" t="s">
        <v>470</v>
      </c>
      <c r="N41" s="2" t="s">
        <v>125</v>
      </c>
    </row>
    <row r="42" spans="1:14" x14ac:dyDescent="0.3">
      <c r="A42" s="2">
        <v>41</v>
      </c>
      <c r="B42" s="2" t="s">
        <v>233</v>
      </c>
      <c r="C42" s="2" t="s">
        <v>441</v>
      </c>
      <c r="D42" s="2">
        <v>0</v>
      </c>
      <c r="E42" s="2" t="s">
        <v>452</v>
      </c>
      <c r="F42" s="2" t="s">
        <v>452</v>
      </c>
      <c r="G42" s="2" t="s">
        <v>124</v>
      </c>
      <c r="H42" s="2">
        <v>0</v>
      </c>
      <c r="I42" s="2">
        <v>1</v>
      </c>
      <c r="J42" s="2" t="s">
        <v>433</v>
      </c>
      <c r="K42" s="2" t="s">
        <v>208</v>
      </c>
      <c r="L42" s="2" t="s">
        <v>474</v>
      </c>
      <c r="M42" s="2" t="s">
        <v>470</v>
      </c>
      <c r="N42" s="2" t="s">
        <v>125</v>
      </c>
    </row>
    <row r="43" spans="1:14" x14ac:dyDescent="0.3">
      <c r="A43" s="2">
        <v>42</v>
      </c>
      <c r="B43" s="2" t="s">
        <v>234</v>
      </c>
      <c r="C43" s="2" t="s">
        <v>440</v>
      </c>
      <c r="D43" s="2">
        <v>0</v>
      </c>
      <c r="E43" s="2">
        <v>1</v>
      </c>
      <c r="F43" s="2">
        <v>1</v>
      </c>
      <c r="G43" s="2" t="s">
        <v>124</v>
      </c>
      <c r="I43" s="2">
        <v>1</v>
      </c>
      <c r="J43" s="2" t="s">
        <v>433</v>
      </c>
      <c r="K43" s="2" t="s">
        <v>208</v>
      </c>
      <c r="L43" s="2" t="s">
        <v>474</v>
      </c>
      <c r="M43" s="2" t="s">
        <v>470</v>
      </c>
      <c r="N43" s="2" t="s">
        <v>125</v>
      </c>
    </row>
    <row r="44" spans="1:14" x14ac:dyDescent="0.3">
      <c r="A44" s="2">
        <v>43</v>
      </c>
      <c r="B44" s="2" t="s">
        <v>235</v>
      </c>
      <c r="C44" s="2" t="s">
        <v>440</v>
      </c>
      <c r="D44" s="2">
        <v>0</v>
      </c>
      <c r="E44" s="2">
        <v>1</v>
      </c>
      <c r="F44" s="2">
        <v>1</v>
      </c>
      <c r="G44" s="2" t="s">
        <v>124</v>
      </c>
      <c r="I44" s="2">
        <v>1</v>
      </c>
      <c r="J44" s="2" t="s">
        <v>433</v>
      </c>
      <c r="K44" s="2" t="s">
        <v>208</v>
      </c>
      <c r="L44" s="2" t="s">
        <v>474</v>
      </c>
      <c r="M44" s="2" t="s">
        <v>470</v>
      </c>
      <c r="N44" s="2" t="s">
        <v>125</v>
      </c>
    </row>
    <row r="45" spans="1:14" ht="28.8" x14ac:dyDescent="0.3">
      <c r="A45" s="2">
        <v>44</v>
      </c>
      <c r="B45" s="2" t="s">
        <v>144</v>
      </c>
      <c r="C45" s="2" t="s">
        <v>440</v>
      </c>
      <c r="D45" s="2">
        <v>0</v>
      </c>
      <c r="E45" s="2">
        <v>1</v>
      </c>
      <c r="F45" s="2">
        <v>1</v>
      </c>
      <c r="G45" s="2" t="s">
        <v>124</v>
      </c>
      <c r="I45" s="2">
        <v>1</v>
      </c>
      <c r="J45" s="2" t="s">
        <v>430</v>
      </c>
      <c r="K45" s="2" t="s">
        <v>208</v>
      </c>
      <c r="L45" s="2" t="s">
        <v>474</v>
      </c>
      <c r="M45" s="2" t="s">
        <v>470</v>
      </c>
      <c r="N45" s="2" t="s">
        <v>144</v>
      </c>
    </row>
    <row r="46" spans="1:14" x14ac:dyDescent="0.3">
      <c r="A46" s="2">
        <v>45</v>
      </c>
      <c r="B46" s="2" t="s">
        <v>258</v>
      </c>
      <c r="C46" s="2" t="s">
        <v>26</v>
      </c>
      <c r="D46" s="2">
        <v>0</v>
      </c>
      <c r="E46" s="2" t="s">
        <v>452</v>
      </c>
      <c r="F46" s="2" t="s">
        <v>452</v>
      </c>
      <c r="G46" s="2" t="s">
        <v>150</v>
      </c>
      <c r="H46" s="2">
        <v>1</v>
      </c>
      <c r="I46" s="2">
        <v>1</v>
      </c>
      <c r="J46" s="2" t="s">
        <v>433</v>
      </c>
      <c r="K46" s="2" t="s">
        <v>208</v>
      </c>
      <c r="M46" s="2" t="s">
        <v>470</v>
      </c>
      <c r="N46" s="2" t="s">
        <v>26</v>
      </c>
    </row>
    <row r="47" spans="1:14" x14ac:dyDescent="0.3">
      <c r="A47" s="2">
        <v>46</v>
      </c>
      <c r="B47" s="2" t="s">
        <v>259</v>
      </c>
      <c r="C47" s="2" t="s">
        <v>439</v>
      </c>
      <c r="D47" s="2">
        <v>0</v>
      </c>
      <c r="E47" s="2">
        <v>1</v>
      </c>
      <c r="F47" s="2">
        <v>1</v>
      </c>
      <c r="G47" s="2" t="s">
        <v>11</v>
      </c>
      <c r="H47" s="2">
        <v>1</v>
      </c>
      <c r="I47" s="2">
        <v>0</v>
      </c>
      <c r="J47" s="2" t="s">
        <v>432</v>
      </c>
      <c r="K47" s="2" t="s">
        <v>210</v>
      </c>
      <c r="M47" s="2" t="s">
        <v>472</v>
      </c>
      <c r="N47" s="2" t="s">
        <v>153</v>
      </c>
    </row>
    <row r="48" spans="1:14" x14ac:dyDescent="0.3">
      <c r="A48" s="2">
        <v>47</v>
      </c>
      <c r="B48" s="2" t="s">
        <v>154</v>
      </c>
      <c r="C48" s="2" t="s">
        <v>154</v>
      </c>
      <c r="D48" s="2">
        <v>0</v>
      </c>
      <c r="E48" s="2" t="s">
        <v>452</v>
      </c>
      <c r="F48" s="2" t="s">
        <v>452</v>
      </c>
      <c r="G48" s="2" t="s">
        <v>11</v>
      </c>
      <c r="I48" s="2">
        <v>0</v>
      </c>
      <c r="J48" s="2" t="s">
        <v>432</v>
      </c>
      <c r="K48" s="2" t="s">
        <v>210</v>
      </c>
      <c r="M48" s="2" t="s">
        <v>470</v>
      </c>
      <c r="N48" s="2" t="s">
        <v>154</v>
      </c>
    </row>
    <row r="49" spans="1:14" x14ac:dyDescent="0.3">
      <c r="A49" s="2">
        <v>48</v>
      </c>
      <c r="B49" s="2" t="s">
        <v>260</v>
      </c>
      <c r="C49" s="2" t="s">
        <v>95</v>
      </c>
      <c r="D49" s="2">
        <v>0</v>
      </c>
      <c r="E49" s="2" t="s">
        <v>452</v>
      </c>
      <c r="F49" s="2" t="s">
        <v>452</v>
      </c>
      <c r="G49" s="2">
        <v>8</v>
      </c>
      <c r="H49" s="2">
        <v>0</v>
      </c>
      <c r="I49" s="2">
        <v>0</v>
      </c>
      <c r="J49" s="2" t="s">
        <v>95</v>
      </c>
      <c r="K49" s="2" t="s">
        <v>98</v>
      </c>
      <c r="M49" s="2" t="s">
        <v>470</v>
      </c>
      <c r="N49" s="2" t="s">
        <v>95</v>
      </c>
    </row>
    <row r="50" spans="1:14" x14ac:dyDescent="0.3">
      <c r="A50" s="2">
        <v>49</v>
      </c>
      <c r="B50" s="2" t="s">
        <v>249</v>
      </c>
      <c r="C50" s="2" t="s">
        <v>441</v>
      </c>
      <c r="D50" s="2">
        <v>0</v>
      </c>
      <c r="E50" s="2" t="s">
        <v>452</v>
      </c>
      <c r="F50" s="2" t="s">
        <v>452</v>
      </c>
      <c r="G50" s="2">
        <v>2</v>
      </c>
      <c r="I50" s="2">
        <v>1</v>
      </c>
      <c r="J50" s="2" t="s">
        <v>433</v>
      </c>
      <c r="K50" s="2" t="s">
        <v>208</v>
      </c>
      <c r="L50" s="2" t="s">
        <v>474</v>
      </c>
      <c r="M50" s="2" t="s">
        <v>470</v>
      </c>
      <c r="N50" s="2" t="s">
        <v>74</v>
      </c>
    </row>
    <row r="51" spans="1:14" x14ac:dyDescent="0.3">
      <c r="A51" s="2">
        <v>50</v>
      </c>
      <c r="B51" s="2" t="s">
        <v>261</v>
      </c>
      <c r="C51" s="2" t="s">
        <v>52</v>
      </c>
      <c r="D51" s="2">
        <v>0</v>
      </c>
      <c r="E51" s="2" t="s">
        <v>452</v>
      </c>
      <c r="F51" s="2" t="s">
        <v>452</v>
      </c>
      <c r="G51" s="2" t="s">
        <v>51</v>
      </c>
      <c r="I51" s="2">
        <v>1</v>
      </c>
      <c r="J51" s="2" t="s">
        <v>433</v>
      </c>
      <c r="K51" s="2" t="s">
        <v>208</v>
      </c>
      <c r="L51" s="2" t="s">
        <v>474</v>
      </c>
      <c r="M51" s="2" t="s">
        <v>470</v>
      </c>
      <c r="N51" s="2" t="s">
        <v>52</v>
      </c>
    </row>
    <row r="52" spans="1:14" x14ac:dyDescent="0.3">
      <c r="A52" s="2">
        <v>51</v>
      </c>
      <c r="B52" s="2" t="s">
        <v>262</v>
      </c>
      <c r="C52" s="2" t="s">
        <v>29</v>
      </c>
      <c r="D52" s="2">
        <v>0</v>
      </c>
      <c r="E52" s="2" t="s">
        <v>452</v>
      </c>
      <c r="F52" s="2" t="s">
        <v>452</v>
      </c>
      <c r="G52" s="2">
        <v>5</v>
      </c>
      <c r="H52" s="2">
        <v>0</v>
      </c>
      <c r="I52" s="2">
        <v>1</v>
      </c>
      <c r="J52" s="2" t="s">
        <v>433</v>
      </c>
      <c r="K52" s="2" t="s">
        <v>208</v>
      </c>
      <c r="M52" s="2" t="s">
        <v>470</v>
      </c>
      <c r="N52" s="2" t="s">
        <v>29</v>
      </c>
    </row>
    <row r="53" spans="1:14" x14ac:dyDescent="0.3">
      <c r="A53" s="2">
        <v>52</v>
      </c>
      <c r="B53" s="2" t="s">
        <v>263</v>
      </c>
      <c r="C53" s="2" t="s">
        <v>29</v>
      </c>
      <c r="D53" s="2">
        <v>0</v>
      </c>
      <c r="E53" s="2" t="s">
        <v>452</v>
      </c>
      <c r="F53" s="2" t="s">
        <v>452</v>
      </c>
      <c r="G53" s="2">
        <v>4</v>
      </c>
      <c r="H53" s="2">
        <v>0</v>
      </c>
      <c r="I53" s="2">
        <v>1</v>
      </c>
      <c r="J53" s="2" t="s">
        <v>433</v>
      </c>
      <c r="K53" s="2" t="s">
        <v>208</v>
      </c>
      <c r="M53" s="2" t="s">
        <v>470</v>
      </c>
      <c r="N53" s="2" t="s">
        <v>29</v>
      </c>
    </row>
    <row r="54" spans="1:14" x14ac:dyDescent="0.3">
      <c r="A54" s="2">
        <v>53</v>
      </c>
      <c r="B54" s="2" t="s">
        <v>264</v>
      </c>
      <c r="C54" s="2" t="s">
        <v>29</v>
      </c>
      <c r="D54" s="2">
        <v>0</v>
      </c>
      <c r="E54" s="2" t="s">
        <v>452</v>
      </c>
      <c r="F54" s="2" t="s">
        <v>452</v>
      </c>
      <c r="G54" s="2" t="s">
        <v>37</v>
      </c>
      <c r="H54" s="2">
        <v>0</v>
      </c>
      <c r="I54" s="2">
        <v>1</v>
      </c>
      <c r="J54" s="2" t="s">
        <v>433</v>
      </c>
      <c r="K54" s="2" t="s">
        <v>208</v>
      </c>
      <c r="M54" s="2" t="s">
        <v>470</v>
      </c>
      <c r="N54" s="2" t="s">
        <v>29</v>
      </c>
    </row>
    <row r="55" spans="1:14" ht="28.8" x14ac:dyDescent="0.3">
      <c r="A55" s="2">
        <v>54</v>
      </c>
      <c r="B55" s="2" t="s">
        <v>265</v>
      </c>
      <c r="C55" s="2" t="s">
        <v>441</v>
      </c>
      <c r="D55" s="2">
        <v>0</v>
      </c>
      <c r="E55" s="2" t="s">
        <v>452</v>
      </c>
      <c r="F55" s="2" t="s">
        <v>452</v>
      </c>
      <c r="G55" s="2" t="s">
        <v>124</v>
      </c>
      <c r="H55" s="2">
        <v>0</v>
      </c>
      <c r="I55" s="2">
        <v>1</v>
      </c>
      <c r="J55" s="2" t="s">
        <v>433</v>
      </c>
      <c r="K55" s="2" t="s">
        <v>208</v>
      </c>
      <c r="L55" s="2" t="s">
        <v>474</v>
      </c>
      <c r="M55" s="2" t="s">
        <v>470</v>
      </c>
      <c r="N55" s="2" t="s">
        <v>125</v>
      </c>
    </row>
    <row r="56" spans="1:14" x14ac:dyDescent="0.3">
      <c r="A56" s="2">
        <v>55</v>
      </c>
      <c r="B56" s="2" t="s">
        <v>450</v>
      </c>
      <c r="C56" s="2" t="s">
        <v>116</v>
      </c>
      <c r="D56" s="2">
        <v>0</v>
      </c>
      <c r="E56" s="2" t="s">
        <v>452</v>
      </c>
      <c r="F56" s="2" t="s">
        <v>452</v>
      </c>
      <c r="G56" s="2">
        <v>11</v>
      </c>
      <c r="I56" s="2">
        <v>1</v>
      </c>
      <c r="J56" s="2" t="s">
        <v>95</v>
      </c>
      <c r="K56" s="2" t="s">
        <v>98</v>
      </c>
      <c r="M56" s="2" t="s">
        <v>470</v>
      </c>
      <c r="N56" s="2" t="s">
        <v>116</v>
      </c>
    </row>
    <row r="57" spans="1:14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</row>
    <row r="123" spans="1:1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</row>
    <row r="124" spans="1:1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</row>
    <row r="125" spans="1:1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</row>
    <row r="126" spans="1:1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</row>
    <row r="127" spans="1:1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</row>
    <row r="134" spans="1:1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</row>
    <row r="135" spans="1:1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C9EB6-2288-4B33-B3BD-DCD2FAA34FC9}">
  <dimension ref="A1:B16"/>
  <sheetViews>
    <sheetView zoomScale="85" zoomScaleNormal="85" workbookViewId="0">
      <selection activeCell="B13" sqref="B13"/>
    </sheetView>
  </sheetViews>
  <sheetFormatPr baseColWidth="10" defaultRowHeight="14.4" x14ac:dyDescent="0.3"/>
  <cols>
    <col min="2" max="2" width="48.4414062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3" t="s">
        <v>453</v>
      </c>
    </row>
    <row r="3" spans="1:2" x14ac:dyDescent="0.3">
      <c r="A3" s="3">
        <v>2</v>
      </c>
      <c r="B3" s="3" t="s">
        <v>454</v>
      </c>
    </row>
    <row r="4" spans="1:2" x14ac:dyDescent="0.3">
      <c r="A4" s="3">
        <v>3</v>
      </c>
      <c r="B4" s="3" t="s">
        <v>455</v>
      </c>
    </row>
    <row r="5" spans="1:2" x14ac:dyDescent="0.3">
      <c r="A5" s="3">
        <v>4</v>
      </c>
      <c r="B5" s="3" t="s">
        <v>456</v>
      </c>
    </row>
    <row r="6" spans="1:2" x14ac:dyDescent="0.3">
      <c r="A6" s="3">
        <v>5</v>
      </c>
      <c r="B6" s="3" t="s">
        <v>457</v>
      </c>
    </row>
    <row r="7" spans="1:2" x14ac:dyDescent="0.3">
      <c r="A7" s="3">
        <v>6</v>
      </c>
      <c r="B7" s="3" t="s">
        <v>458</v>
      </c>
    </row>
    <row r="8" spans="1:2" x14ac:dyDescent="0.3">
      <c r="A8" s="3">
        <v>7</v>
      </c>
      <c r="B8" s="3" t="s">
        <v>459</v>
      </c>
    </row>
    <row r="9" spans="1:2" x14ac:dyDescent="0.3">
      <c r="A9" s="3">
        <v>8</v>
      </c>
      <c r="B9" s="3" t="s">
        <v>460</v>
      </c>
    </row>
    <row r="10" spans="1:2" x14ac:dyDescent="0.3">
      <c r="A10" s="3">
        <v>9</v>
      </c>
      <c r="B10" s="3" t="s">
        <v>461</v>
      </c>
    </row>
    <row r="11" spans="1:2" x14ac:dyDescent="0.3">
      <c r="A11" s="3">
        <v>10</v>
      </c>
      <c r="B11" s="3" t="s">
        <v>462</v>
      </c>
    </row>
    <row r="12" spans="1:2" x14ac:dyDescent="0.3">
      <c r="A12" s="3">
        <v>11</v>
      </c>
      <c r="B12" s="3" t="s">
        <v>463</v>
      </c>
    </row>
    <row r="13" spans="1:2" x14ac:dyDescent="0.3">
      <c r="A13" s="3">
        <v>12</v>
      </c>
      <c r="B13" s="3" t="s">
        <v>464</v>
      </c>
    </row>
    <row r="14" spans="1:2" x14ac:dyDescent="0.3">
      <c r="A14" s="3">
        <v>13</v>
      </c>
      <c r="B14" s="3" t="s">
        <v>465</v>
      </c>
    </row>
    <row r="15" spans="1:2" x14ac:dyDescent="0.3">
      <c r="A15" s="3">
        <v>14</v>
      </c>
      <c r="B15" s="3" t="s">
        <v>466</v>
      </c>
    </row>
    <row r="16" spans="1:2" x14ac:dyDescent="0.3">
      <c r="A16" s="3">
        <v>15</v>
      </c>
      <c r="B16" s="3" t="s">
        <v>467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21AE-06EC-44AC-A15B-15843CE0283B}">
  <dimension ref="A1:B3"/>
  <sheetViews>
    <sheetView workbookViewId="0">
      <selection activeCell="H20" sqref="H20"/>
    </sheetView>
  </sheetViews>
  <sheetFormatPr baseColWidth="10" defaultRowHeight="14.4" x14ac:dyDescent="0.3"/>
  <cols>
    <col min="2" max="2" width="14.21875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2</v>
      </c>
      <c r="B2" s="3" t="s">
        <v>177</v>
      </c>
    </row>
    <row r="3" spans="1:2" x14ac:dyDescent="0.3">
      <c r="A3" s="3">
        <v>3</v>
      </c>
      <c r="B3" s="3" t="s">
        <v>178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D28A-05F5-4CA4-911C-90ADB5D1998E}">
  <dimension ref="A1:B4"/>
  <sheetViews>
    <sheetView zoomScale="85" zoomScaleNormal="85" workbookViewId="0">
      <selection activeCell="A2" sqref="A2:B4"/>
    </sheetView>
  </sheetViews>
  <sheetFormatPr baseColWidth="10" defaultRowHeight="14.4" x14ac:dyDescent="0.3"/>
  <cols>
    <col min="1" max="1" width="11.5546875" style="3"/>
    <col min="2" max="2" width="44.6640625" style="3" bestFit="1" customWidth="1"/>
    <col min="3" max="16384" width="11.5546875" style="3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3" t="s">
        <v>272</v>
      </c>
    </row>
    <row r="3" spans="1:2" x14ac:dyDescent="0.3">
      <c r="A3" s="3">
        <v>2</v>
      </c>
      <c r="B3" s="3" t="s">
        <v>273</v>
      </c>
    </row>
    <row r="4" spans="1:2" x14ac:dyDescent="0.3">
      <c r="A4" s="3">
        <v>3</v>
      </c>
      <c r="B4" s="3" t="s">
        <v>274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8560-1849-4663-BEC7-5A3AFEA3FD45}">
  <dimension ref="A1:B4"/>
  <sheetViews>
    <sheetView zoomScale="85" zoomScaleNormal="85" workbookViewId="0">
      <selection activeCell="A2" sqref="A2:B4"/>
    </sheetView>
  </sheetViews>
  <sheetFormatPr baseColWidth="10" defaultRowHeight="14.4" x14ac:dyDescent="0.3"/>
  <cols>
    <col min="1" max="1" width="11.5546875" style="3"/>
    <col min="2" max="2" width="47" style="3" bestFit="1" customWidth="1"/>
  </cols>
  <sheetData>
    <row r="1" spans="1:2" x14ac:dyDescent="0.3">
      <c r="A1" s="4" t="s">
        <v>0</v>
      </c>
      <c r="B1" s="4" t="s">
        <v>1</v>
      </c>
    </row>
    <row r="2" spans="1:2" x14ac:dyDescent="0.3">
      <c r="A2" s="3">
        <v>1</v>
      </c>
      <c r="B2" s="3" t="s">
        <v>171</v>
      </c>
    </row>
    <row r="3" spans="1:2" x14ac:dyDescent="0.3">
      <c r="A3" s="3">
        <v>2</v>
      </c>
      <c r="B3" s="3" t="s">
        <v>172</v>
      </c>
    </row>
    <row r="4" spans="1:2" x14ac:dyDescent="0.3">
      <c r="A4" s="3">
        <v>3</v>
      </c>
      <c r="B4" s="3" t="s">
        <v>173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configuration</vt:lpstr>
      <vt:lpstr>type_installation</vt:lpstr>
      <vt:lpstr>type_installation_solaire</vt:lpstr>
      <vt:lpstr>type_generateur</vt:lpstr>
      <vt:lpstr>type_generateur@next</vt:lpstr>
      <vt:lpstr>energie</vt:lpstr>
      <vt:lpstr>usage_generateur</vt:lpstr>
      <vt:lpstr>bouclage_reseau</vt:lpstr>
      <vt:lpstr>type_stockage</vt:lpstr>
      <vt:lpstr>rd</vt:lpstr>
      <vt:lpstr>rg</vt:lpstr>
      <vt:lpstr>cr</vt:lpstr>
      <vt:lpstr>scop</vt:lpstr>
      <vt:lpstr>combustion</vt:lpstr>
      <vt:lpstr>fecs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 Adrien</dc:creator>
  <cp:lastModifiedBy>Rosi Adrien</cp:lastModifiedBy>
  <dcterms:created xsi:type="dcterms:W3CDTF">2024-01-26T08:58:13Z</dcterms:created>
  <dcterms:modified xsi:type="dcterms:W3CDTF">2024-05-12T13:39:53Z</dcterms:modified>
</cp:coreProperties>
</file>