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\renolab\audit\main\model\"/>
    </mc:Choice>
  </mc:AlternateContent>
  <xr:revisionPtr revIDLastSave="0" documentId="13_ncr:1_{5EB21208-F5B4-4C18-8EAD-1FDB0F966A84}" xr6:coauthVersionLast="47" xr6:coauthVersionMax="47" xr10:uidLastSave="{00000000-0000-0000-0000-000000000000}"/>
  <bookViews>
    <workbookView xWindow="-108" yWindow="-108" windowWidth="23256" windowHeight="12456" tabRatio="781" activeTab="3" xr2:uid="{BF4EE783-D743-4B41-B65A-54CFF4809DA7}"/>
  </bookViews>
  <sheets>
    <sheet name="type_masque" sheetId="35" r:id="rId1"/>
    <sheet name="secteur_orientation" sheetId="46" r:id="rId2"/>
    <sheet name="fe2" sheetId="47" r:id="rId3"/>
    <sheet name="omb" sheetId="4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8" l="1"/>
  <c r="C3" i="48"/>
  <c r="C4" i="48"/>
  <c r="C5" i="48"/>
  <c r="C6" i="48"/>
  <c r="C7" i="48"/>
  <c r="C8" i="48"/>
  <c r="C9" i="48"/>
  <c r="C10" i="48"/>
  <c r="C11" i="48"/>
  <c r="C12" i="48"/>
  <c r="C13" i="48"/>
  <c r="C14" i="48"/>
  <c r="C15" i="48"/>
  <c r="C16" i="48"/>
  <c r="C17" i="48"/>
  <c r="C18" i="48"/>
  <c r="C19" i="48"/>
  <c r="C20" i="48"/>
  <c r="C21" i="48"/>
  <c r="C22" i="48"/>
  <c r="C23" i="48"/>
  <c r="C24" i="48"/>
  <c r="C25" i="48"/>
  <c r="C26" i="48"/>
  <c r="C27" i="48"/>
  <c r="C28" i="48"/>
  <c r="C29" i="48"/>
  <c r="C30" i="48"/>
  <c r="C31" i="48"/>
  <c r="C32" i="48"/>
  <c r="C33" i="48"/>
  <c r="C34" i="48"/>
  <c r="C35" i="48"/>
  <c r="C36" i="48"/>
  <c r="C37" i="48"/>
  <c r="C38" i="48"/>
  <c r="C39" i="48"/>
  <c r="C40" i="48"/>
  <c r="C41" i="48"/>
  <c r="C42" i="48"/>
  <c r="C43" i="48"/>
  <c r="C44" i="48"/>
  <c r="C45" i="48"/>
  <c r="C46" i="48"/>
  <c r="C47" i="48"/>
  <c r="C48" i="48"/>
  <c r="C49" i="48"/>
  <c r="C50" i="48"/>
  <c r="C51" i="48"/>
  <c r="C52" i="48"/>
  <c r="C53" i="48"/>
  <c r="C54" i="48"/>
  <c r="C55" i="48"/>
  <c r="C56" i="48"/>
  <c r="C57" i="48"/>
  <c r="C58" i="48"/>
  <c r="C59" i="48"/>
  <c r="C60" i="48"/>
  <c r="C61" i="48"/>
  <c r="C62" i="48"/>
  <c r="C63" i="48"/>
  <c r="C64" i="48"/>
  <c r="C65" i="48"/>
  <c r="C2" i="47"/>
  <c r="C3" i="47"/>
  <c r="C4" i="47"/>
  <c r="C5" i="47"/>
  <c r="C6" i="47"/>
  <c r="C7" i="47"/>
  <c r="C8" i="47"/>
  <c r="C9" i="47"/>
  <c r="C10" i="47"/>
  <c r="C11" i="47"/>
  <c r="C12" i="47"/>
  <c r="C13" i="47"/>
  <c r="C14" i="47"/>
  <c r="C15" i="47"/>
  <c r="C16" i="47"/>
  <c r="C17" i="47"/>
  <c r="E3" i="48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2" i="48"/>
</calcChain>
</file>

<file path=xl/sharedStrings.xml><?xml version="1.0" encoding="utf-8"?>
<sst xmlns="http://schemas.openxmlformats.org/spreadsheetml/2006/main" count="110" uniqueCount="24">
  <si>
    <t>orientation</t>
  </si>
  <si>
    <t>id</t>
  </si>
  <si>
    <t>lib</t>
  </si>
  <si>
    <t>O</t>
  </si>
  <si>
    <t>E</t>
  </si>
  <si>
    <t>S</t>
  </si>
  <si>
    <t>N</t>
  </si>
  <si>
    <t>secteur_orientation</t>
  </si>
  <si>
    <t>omb</t>
  </si>
  <si>
    <t>fe2</t>
  </si>
  <si>
    <t>Masque lointain homogène</t>
  </si>
  <si>
    <t>Masque lointain non homogène</t>
  </si>
  <si>
    <t>Secteur latéral vers le sud</t>
  </si>
  <si>
    <t>Secteur latéral vers le nord</t>
  </si>
  <si>
    <t>Secteur central vers le sud</t>
  </si>
  <si>
    <t>Secteur central vers le nord</t>
  </si>
  <si>
    <t>hauteur_alpha[gte]</t>
  </si>
  <si>
    <t>hauteur_alpha[lt]</t>
  </si>
  <si>
    <t>hauteur_alpha_defaut</t>
  </si>
  <si>
    <t>tv_coef_masque_lointain_homogene_id</t>
  </si>
  <si>
    <t>secteur_orientation_id</t>
  </si>
  <si>
    <t>tv_coef_masque_lointain_non_homogene_id</t>
  </si>
  <si>
    <t>type_masque_id</t>
  </si>
  <si>
    <t>type_masque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</si>
</sst>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804812-11B0-46FF-A62C-3E1DDD4F7E85}" name="type_masque_lointain" displayName="type_masque_lointain" ref="A1:B3" totalsRowShown="0" headerRowDxfId="27" dataDxfId="26">
  <autoFilter ref="A1:B3" xr:uid="{0A804812-11B0-46FF-A62C-3E1DDD4F7E85}">
    <filterColumn colId="0" hiddenButton="1"/>
    <filterColumn colId="1" hiddenButton="1"/>
  </autoFilter>
  <tableColumns count="2">
    <tableColumn id="1" xr3:uid="{AEBEA848-6729-4A68-A7CE-4832FBC4EDA0}" name="id" dataDxfId="25"/>
    <tableColumn id="2" xr3:uid="{576C7ABB-1694-42F9-B791-28633BF4AC6F}" name="lib" dataDxfId="2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E0C44D-B3C4-47EA-86AB-053CF3579874}" name="secteur_orientation" displayName="secteur_orientation" ref="A1:B5" totalsRowShown="0" headerRowDxfId="31" dataDxfId="30">
  <autoFilter ref="A1:B5" xr:uid="{DAE0C44D-B3C4-47EA-86AB-053CF3579874}">
    <filterColumn colId="0" hiddenButton="1"/>
    <filterColumn colId="1" hiddenButton="1"/>
  </autoFilter>
  <tableColumns count="2">
    <tableColumn id="1" xr3:uid="{C1D8329F-F61E-4915-AF21-770435870E3B}" name="id" dataDxfId="29"/>
    <tableColumn id="2" xr3:uid="{3295F647-830E-4953-9A7F-FEA90A6CACDC}" name="lib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8F445A-9D86-469C-946A-3EABEF316197}" name="fe_2" displayName="fe_2" ref="A1:I17" totalsRowShown="0" headerRowDxfId="23" dataDxfId="22">
  <autoFilter ref="A1:I17" xr:uid="{7D8F445A-9D86-469C-946A-3EABEF316197}"/>
  <tableColumns count="9">
    <tableColumn id="1" xr3:uid="{17A3BA4D-0756-4C8E-82CB-5A67CA790FFF}" name="id" dataDxfId="21"/>
    <tableColumn id="8" xr3:uid="{44B31C53-32A1-4D5E-A046-7C5EA9A7EE92}" name="type_masque_id" dataDxfId="3"/>
    <tableColumn id="9" xr3:uid="{42DBB75A-13CE-4568-81FF-3CB0CD19DC27}" name="type_masque" dataDxfId="2">
      <calculatedColumnFormula>VLOOKUP(fe_2[[#This Row],[type_masque_id]],type_masque_lointain[],2,FALSE)</calculatedColumnFormula>
    </tableColumn>
    <tableColumn id="2" xr3:uid="{2F902A64-EEA7-4A64-9433-A82573D4BDE8}" name="orientation" dataDxfId="20"/>
    <tableColumn id="3" xr3:uid="{8D3647EE-4F4D-4C2A-8564-D2FD6B988DE7}" name="hauteur_alpha[gte]" dataDxfId="19"/>
    <tableColumn id="4" xr3:uid="{A9AC0DDC-B807-4628-A0EA-A036A3C88DD8}" name="hauteur_alpha[lt]" dataDxfId="18"/>
    <tableColumn id="5" xr3:uid="{8C63E6F0-EA92-45EE-92BF-5AF4EEAADC91}" name="fe2" dataDxfId="17"/>
    <tableColumn id="6" xr3:uid="{00E1B578-B414-4658-8FA9-53E9103EA79F}" name="hauteur_alpha_defaut" dataDxfId="16"/>
    <tableColumn id="7" xr3:uid="{79E5E75F-387F-460E-BBB0-CDE273535C81}" name="tv_coef_masque_lointain_homogene_id" dataDxfId="1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EC16E9-883C-41A5-9709-45EDECF67FFD}" name="omb" displayName="omb" ref="A1:K65" totalsRowShown="0" headerRowDxfId="14" dataDxfId="13">
  <autoFilter ref="A1:K65" xr:uid="{07EC16E9-883C-41A5-9709-45EDECF67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A30D974-9C9D-46F3-A27E-E25D8D0A74E4}" name="id" dataDxfId="12"/>
    <tableColumn id="10" xr3:uid="{E838DA10-9970-4559-B999-F7C6D6DD3F6D}" name="type_masque_id" dataDxfId="1"/>
    <tableColumn id="11" xr3:uid="{F3FE252B-1F37-453B-ADFD-138011901439}" name="type_masque" dataDxfId="0">
      <calculatedColumnFormula>VLOOKUP(omb[[#This Row],[type_masque_id]],type_masque_lointain[],2,FALSE)</calculatedColumnFormula>
    </tableColumn>
    <tableColumn id="2" xr3:uid="{2C4091BC-BB5A-46F3-B7B0-D3214B3BDF9C}" name="secteur_orientation_id" dataDxfId="11"/>
    <tableColumn id="3" xr3:uid="{EFC739E6-C4E9-4D22-8AE3-04995CB332E4}" name="secteur_orientation" dataDxfId="10">
      <calculatedColumnFormula>VLOOKUP(omb[[#This Row],[secteur_orientation_id]],secteur_orientation[],2,FALSE)</calculatedColumnFormula>
    </tableColumn>
    <tableColumn id="4" xr3:uid="{0B01B85C-82F9-4DC5-AED7-84C0D53B76E6}" name="orientation" dataDxfId="9"/>
    <tableColumn id="5" xr3:uid="{328E792D-A54D-4675-93E9-F7094BAEAA9E}" name="hauteur_alpha[gte]" dataDxfId="8"/>
    <tableColumn id="6" xr3:uid="{C1466D54-65AA-42CA-9E2C-EC067AEF0110}" name="hauteur_alpha[lt]" dataDxfId="7"/>
    <tableColumn id="7" xr3:uid="{A5D95673-EF7E-4C85-85C9-66EF587F588C}" name="omb" dataDxfId="6"/>
    <tableColumn id="8" xr3:uid="{5793D0D2-D9A6-4880-B46C-C9DB3523423B}" name="hauteur_alpha_defaut" dataDxfId="5"/>
    <tableColumn id="9" xr3:uid="{A25D0F18-5D10-4436-A62C-87EB2D34D278}" name="tv_coef_masque_lointain_non_homogene_id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2CCF-2FC3-4374-A6EB-7A59ED0C1D31}">
  <dimension ref="A1:B3"/>
  <sheetViews>
    <sheetView zoomScale="85" zoomScaleNormal="85" workbookViewId="0">
      <selection activeCell="B3" sqref="B3"/>
    </sheetView>
  </sheetViews>
  <sheetFormatPr baseColWidth="10" defaultRowHeight="14.4" x14ac:dyDescent="0.3"/>
  <cols>
    <col min="2" max="2" width="28.109375" bestFit="1" customWidth="1"/>
  </cols>
  <sheetData>
    <row r="1" spans="1:2" x14ac:dyDescent="0.3">
      <c r="A1" s="2" t="s">
        <v>1</v>
      </c>
      <c r="B1" s="2" t="s">
        <v>2</v>
      </c>
    </row>
    <row r="2" spans="1:2" x14ac:dyDescent="0.3">
      <c r="A2" s="1">
        <v>1</v>
      </c>
      <c r="B2" s="1" t="s">
        <v>10</v>
      </c>
    </row>
    <row r="3" spans="1:2" x14ac:dyDescent="0.3">
      <c r="A3" s="1">
        <v>2</v>
      </c>
      <c r="B3" s="1" t="s"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F013-CD4B-4011-BAC3-4AB28C04A958}">
  <dimension ref="A1:B5"/>
  <sheetViews>
    <sheetView workbookViewId="0">
      <selection activeCell="B4" sqref="B4"/>
    </sheetView>
  </sheetViews>
  <sheetFormatPr baseColWidth="10" defaultRowHeight="14.4" x14ac:dyDescent="0.3"/>
  <cols>
    <col min="2" max="2" width="23.33203125" bestFit="1" customWidth="1"/>
  </cols>
  <sheetData>
    <row r="1" spans="1:2" x14ac:dyDescent="0.3">
      <c r="A1" s="2" t="s">
        <v>1</v>
      </c>
      <c r="B1" s="2" t="s">
        <v>2</v>
      </c>
    </row>
    <row r="2" spans="1:2" x14ac:dyDescent="0.3">
      <c r="A2" s="1">
        <v>1</v>
      </c>
      <c r="B2" s="1" t="s">
        <v>12</v>
      </c>
    </row>
    <row r="3" spans="1:2" x14ac:dyDescent="0.3">
      <c r="A3" s="1">
        <v>2</v>
      </c>
      <c r="B3" s="1" t="s">
        <v>13</v>
      </c>
    </row>
    <row r="4" spans="1:2" x14ac:dyDescent="0.3">
      <c r="A4" s="1">
        <v>3</v>
      </c>
      <c r="B4" s="1" t="s">
        <v>14</v>
      </c>
    </row>
    <row r="5" spans="1:2" x14ac:dyDescent="0.3">
      <c r="A5" s="1">
        <v>4</v>
      </c>
      <c r="B5" s="1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8F54-7889-4A49-A788-AA6FAE6B9327}">
  <dimension ref="A1:I17"/>
  <sheetViews>
    <sheetView zoomScale="85" zoomScaleNormal="85" workbookViewId="0">
      <selection activeCell="C7" sqref="C7"/>
    </sheetView>
  </sheetViews>
  <sheetFormatPr baseColWidth="10" defaultRowHeight="14.4" x14ac:dyDescent="0.3"/>
  <cols>
    <col min="1" max="1" width="7.77734375" style="3" bestFit="1" customWidth="1"/>
    <col min="2" max="2" width="20.88671875" style="3" bestFit="1" customWidth="1"/>
    <col min="3" max="3" width="24.33203125" style="3" bestFit="1" customWidth="1"/>
    <col min="4" max="4" width="16.33203125" style="3" bestFit="1" customWidth="1"/>
    <col min="5" max="5" width="23.6640625" style="3" bestFit="1" customWidth="1"/>
    <col min="6" max="6" width="22.109375" style="3" bestFit="1" customWidth="1"/>
    <col min="7" max="7" width="8.88671875" style="3" bestFit="1" customWidth="1"/>
    <col min="8" max="8" width="26.33203125" style="3" bestFit="1" customWidth="1"/>
    <col min="9" max="9" width="42.5546875" style="3" bestFit="1" customWidth="1"/>
    <col min="10" max="16384" width="11.5546875" style="5"/>
  </cols>
  <sheetData>
    <row r="1" spans="1:9" x14ac:dyDescent="0.3">
      <c r="A1" s="4" t="s">
        <v>1</v>
      </c>
      <c r="B1" s="4" t="s">
        <v>22</v>
      </c>
      <c r="C1" s="4" t="s">
        <v>23</v>
      </c>
      <c r="D1" s="4" t="s">
        <v>0</v>
      </c>
      <c r="E1" s="4" t="s">
        <v>16</v>
      </c>
      <c r="F1" s="4" t="s">
        <v>17</v>
      </c>
      <c r="G1" s="4" t="s">
        <v>9</v>
      </c>
      <c r="H1" s="4" t="s">
        <v>18</v>
      </c>
      <c r="I1" s="4" t="s">
        <v>19</v>
      </c>
    </row>
    <row r="2" spans="1:9" x14ac:dyDescent="0.3">
      <c r="A2" s="3">
        <v>1</v>
      </c>
      <c r="B2" s="3">
        <v>1</v>
      </c>
      <c r="C2" s="3" t="str">
        <f>VLOOKUP(fe_2[[#This Row],[type_masque_id]],type_masque_lointain[],2,FALSE)</f>
        <v>Masque lointain homogène</v>
      </c>
      <c r="D2" s="3" t="s">
        <v>6</v>
      </c>
      <c r="E2" s="3">
        <v>0</v>
      </c>
      <c r="F2" s="3">
        <v>15</v>
      </c>
      <c r="G2" s="3">
        <v>1</v>
      </c>
      <c r="H2" s="3">
        <v>7.5</v>
      </c>
      <c r="I2" s="3">
        <v>1</v>
      </c>
    </row>
    <row r="3" spans="1:9" x14ac:dyDescent="0.3">
      <c r="A3" s="3">
        <v>2</v>
      </c>
      <c r="B3" s="3">
        <v>1</v>
      </c>
      <c r="C3" s="3" t="str">
        <f>VLOOKUP(fe_2[[#This Row],[type_masque_id]],type_masque_lointain[],2,FALSE)</f>
        <v>Masque lointain homogène</v>
      </c>
      <c r="D3" s="3" t="s">
        <v>6</v>
      </c>
      <c r="E3" s="3">
        <v>15</v>
      </c>
      <c r="F3" s="3">
        <v>30</v>
      </c>
      <c r="G3" s="3">
        <v>0.82</v>
      </c>
      <c r="H3" s="3">
        <v>22.5</v>
      </c>
      <c r="I3" s="3">
        <v>2</v>
      </c>
    </row>
    <row r="4" spans="1:9" x14ac:dyDescent="0.3">
      <c r="A4" s="3">
        <v>3</v>
      </c>
      <c r="B4" s="3">
        <v>1</v>
      </c>
      <c r="C4" s="3" t="str">
        <f>VLOOKUP(fe_2[[#This Row],[type_masque_id]],type_masque_lointain[],2,FALSE)</f>
        <v>Masque lointain homogène</v>
      </c>
      <c r="D4" s="3" t="s">
        <v>6</v>
      </c>
      <c r="E4" s="3">
        <v>30</v>
      </c>
      <c r="F4" s="3">
        <v>60</v>
      </c>
      <c r="G4" s="3">
        <v>0.5</v>
      </c>
      <c r="H4" s="3">
        <v>45</v>
      </c>
      <c r="I4" s="3">
        <v>3</v>
      </c>
    </row>
    <row r="5" spans="1:9" x14ac:dyDescent="0.3">
      <c r="A5" s="3">
        <v>4</v>
      </c>
      <c r="B5" s="3">
        <v>1</v>
      </c>
      <c r="C5" s="3" t="str">
        <f>VLOOKUP(fe_2[[#This Row],[type_masque_id]],type_masque_lointain[],2,FALSE)</f>
        <v>Masque lointain homogène</v>
      </c>
      <c r="D5" s="3" t="s">
        <v>6</v>
      </c>
      <c r="E5" s="3">
        <v>60</v>
      </c>
      <c r="G5" s="3">
        <v>0.3</v>
      </c>
      <c r="H5" s="3">
        <v>60</v>
      </c>
      <c r="I5" s="3">
        <v>4</v>
      </c>
    </row>
    <row r="6" spans="1:9" x14ac:dyDescent="0.3">
      <c r="A6" s="3">
        <v>5</v>
      </c>
      <c r="B6" s="3">
        <v>1</v>
      </c>
      <c r="C6" s="3" t="str">
        <f>VLOOKUP(fe_2[[#This Row],[type_masque_id]],type_masque_lointain[],2,FALSE)</f>
        <v>Masque lointain homogène</v>
      </c>
      <c r="D6" s="3" t="s">
        <v>5</v>
      </c>
      <c r="E6" s="3">
        <v>0</v>
      </c>
      <c r="F6" s="3">
        <v>15</v>
      </c>
      <c r="G6" s="3">
        <v>1</v>
      </c>
      <c r="H6" s="3">
        <v>7.5</v>
      </c>
      <c r="I6" s="3">
        <v>5</v>
      </c>
    </row>
    <row r="7" spans="1:9" x14ac:dyDescent="0.3">
      <c r="A7" s="3">
        <v>6</v>
      </c>
      <c r="B7" s="3">
        <v>1</v>
      </c>
      <c r="C7" s="3" t="str">
        <f>VLOOKUP(fe_2[[#This Row],[type_masque_id]],type_masque_lointain[],2,FALSE)</f>
        <v>Masque lointain homogène</v>
      </c>
      <c r="D7" s="3" t="s">
        <v>5</v>
      </c>
      <c r="E7" s="3">
        <v>15</v>
      </c>
      <c r="F7" s="3">
        <v>30</v>
      </c>
      <c r="G7" s="3">
        <v>0.8</v>
      </c>
      <c r="H7" s="3">
        <v>22.5</v>
      </c>
      <c r="I7" s="3">
        <v>6</v>
      </c>
    </row>
    <row r="8" spans="1:9" x14ac:dyDescent="0.3">
      <c r="A8" s="3">
        <v>7</v>
      </c>
      <c r="B8" s="3">
        <v>1</v>
      </c>
      <c r="C8" s="3" t="str">
        <f>VLOOKUP(fe_2[[#This Row],[type_masque_id]],type_masque_lointain[],2,FALSE)</f>
        <v>Masque lointain homogène</v>
      </c>
      <c r="D8" s="3" t="s">
        <v>5</v>
      </c>
      <c r="E8" s="3">
        <v>30</v>
      </c>
      <c r="F8" s="3">
        <v>60</v>
      </c>
      <c r="G8" s="3">
        <v>0.3</v>
      </c>
      <c r="H8" s="3">
        <v>45</v>
      </c>
      <c r="I8" s="3">
        <v>7</v>
      </c>
    </row>
    <row r="9" spans="1:9" x14ac:dyDescent="0.3">
      <c r="A9" s="3">
        <v>8</v>
      </c>
      <c r="B9" s="3">
        <v>1</v>
      </c>
      <c r="C9" s="3" t="str">
        <f>VLOOKUP(fe_2[[#This Row],[type_masque_id]],type_masque_lointain[],2,FALSE)</f>
        <v>Masque lointain homogène</v>
      </c>
      <c r="D9" s="3" t="s">
        <v>5</v>
      </c>
      <c r="E9" s="3">
        <v>60</v>
      </c>
      <c r="G9" s="3">
        <v>0.1</v>
      </c>
      <c r="H9" s="3">
        <v>60</v>
      </c>
      <c r="I9" s="3">
        <v>8</v>
      </c>
    </row>
    <row r="10" spans="1:9" x14ac:dyDescent="0.3">
      <c r="A10" s="3">
        <v>9</v>
      </c>
      <c r="B10" s="3">
        <v>1</v>
      </c>
      <c r="C10" s="3" t="str">
        <f>VLOOKUP(fe_2[[#This Row],[type_masque_id]],type_masque_lointain[],2,FALSE)</f>
        <v>Masque lointain homogène</v>
      </c>
      <c r="D10" s="3" t="s">
        <v>4</v>
      </c>
      <c r="E10" s="3">
        <v>0</v>
      </c>
      <c r="F10" s="3">
        <v>15</v>
      </c>
      <c r="G10" s="3">
        <v>1</v>
      </c>
      <c r="H10" s="3">
        <v>7.5</v>
      </c>
      <c r="I10" s="3">
        <v>9</v>
      </c>
    </row>
    <row r="11" spans="1:9" x14ac:dyDescent="0.3">
      <c r="A11" s="3">
        <v>10</v>
      </c>
      <c r="B11" s="3">
        <v>1</v>
      </c>
      <c r="C11" s="3" t="str">
        <f>VLOOKUP(fe_2[[#This Row],[type_masque_id]],type_masque_lointain[],2,FALSE)</f>
        <v>Masque lointain homogène</v>
      </c>
      <c r="D11" s="3" t="s">
        <v>4</v>
      </c>
      <c r="E11" s="3">
        <v>15</v>
      </c>
      <c r="F11" s="3">
        <v>30</v>
      </c>
      <c r="G11" s="3">
        <v>0.77</v>
      </c>
      <c r="H11" s="3">
        <v>22.5</v>
      </c>
      <c r="I11" s="3">
        <v>10</v>
      </c>
    </row>
    <row r="12" spans="1:9" x14ac:dyDescent="0.3">
      <c r="A12" s="3">
        <v>11</v>
      </c>
      <c r="B12" s="3">
        <v>1</v>
      </c>
      <c r="C12" s="3" t="str">
        <f>VLOOKUP(fe_2[[#This Row],[type_masque_id]],type_masque_lointain[],2,FALSE)</f>
        <v>Masque lointain homogène</v>
      </c>
      <c r="D12" s="3" t="s">
        <v>4</v>
      </c>
      <c r="E12" s="3">
        <v>30</v>
      </c>
      <c r="F12" s="3">
        <v>60</v>
      </c>
      <c r="G12" s="3">
        <v>0.4</v>
      </c>
      <c r="H12" s="3">
        <v>45</v>
      </c>
      <c r="I12" s="3">
        <v>11</v>
      </c>
    </row>
    <row r="13" spans="1:9" x14ac:dyDescent="0.3">
      <c r="A13" s="3">
        <v>12</v>
      </c>
      <c r="B13" s="3">
        <v>1</v>
      </c>
      <c r="C13" s="3" t="str">
        <f>VLOOKUP(fe_2[[#This Row],[type_masque_id]],type_masque_lointain[],2,FALSE)</f>
        <v>Masque lointain homogène</v>
      </c>
      <c r="D13" s="3" t="s">
        <v>4</v>
      </c>
      <c r="E13" s="3">
        <v>60</v>
      </c>
      <c r="G13" s="3">
        <v>0.2</v>
      </c>
      <c r="H13" s="3">
        <v>60</v>
      </c>
      <c r="I13" s="3">
        <v>12</v>
      </c>
    </row>
    <row r="14" spans="1:9" x14ac:dyDescent="0.3">
      <c r="A14" s="3">
        <v>13</v>
      </c>
      <c r="B14" s="3">
        <v>1</v>
      </c>
      <c r="C14" s="3" t="str">
        <f>VLOOKUP(fe_2[[#This Row],[type_masque_id]],type_masque_lointain[],2,FALSE)</f>
        <v>Masque lointain homogène</v>
      </c>
      <c r="D14" s="3" t="s">
        <v>3</v>
      </c>
      <c r="E14" s="3">
        <v>0</v>
      </c>
      <c r="F14" s="3">
        <v>15</v>
      </c>
      <c r="G14" s="3">
        <v>1</v>
      </c>
      <c r="H14" s="3">
        <v>7.5</v>
      </c>
      <c r="I14" s="3">
        <v>9</v>
      </c>
    </row>
    <row r="15" spans="1:9" x14ac:dyDescent="0.3">
      <c r="A15" s="3">
        <v>14</v>
      </c>
      <c r="B15" s="3">
        <v>1</v>
      </c>
      <c r="C15" s="3" t="str">
        <f>VLOOKUP(fe_2[[#This Row],[type_masque_id]],type_masque_lointain[],2,FALSE)</f>
        <v>Masque lointain homogène</v>
      </c>
      <c r="D15" s="3" t="s">
        <v>3</v>
      </c>
      <c r="E15" s="3">
        <v>15</v>
      </c>
      <c r="F15" s="3">
        <v>30</v>
      </c>
      <c r="G15" s="3">
        <v>0.77</v>
      </c>
      <c r="H15" s="3">
        <v>22.5</v>
      </c>
      <c r="I15" s="3">
        <v>10</v>
      </c>
    </row>
    <row r="16" spans="1:9" x14ac:dyDescent="0.3">
      <c r="A16" s="3">
        <v>15</v>
      </c>
      <c r="B16" s="3">
        <v>1</v>
      </c>
      <c r="C16" s="3" t="str">
        <f>VLOOKUP(fe_2[[#This Row],[type_masque_id]],type_masque_lointain[],2,FALSE)</f>
        <v>Masque lointain homogène</v>
      </c>
      <c r="D16" s="3" t="s">
        <v>3</v>
      </c>
      <c r="E16" s="3">
        <v>30</v>
      </c>
      <c r="F16" s="3">
        <v>60</v>
      </c>
      <c r="G16" s="3">
        <v>0.4</v>
      </c>
      <c r="H16" s="3">
        <v>45</v>
      </c>
      <c r="I16" s="3">
        <v>11</v>
      </c>
    </row>
    <row r="17" spans="1:9" x14ac:dyDescent="0.3">
      <c r="A17" s="3">
        <v>16</v>
      </c>
      <c r="B17" s="3">
        <v>1</v>
      </c>
      <c r="C17" s="3" t="str">
        <f>VLOOKUP(fe_2[[#This Row],[type_masque_id]],type_masque_lointain[],2,FALSE)</f>
        <v>Masque lointain homogène</v>
      </c>
      <c r="D17" s="3" t="s">
        <v>3</v>
      </c>
      <c r="E17" s="3">
        <v>60</v>
      </c>
      <c r="G17" s="3">
        <v>0.2</v>
      </c>
      <c r="H17" s="3">
        <v>60</v>
      </c>
      <c r="I17" s="3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C34D8-2538-4129-8AF9-E78E2327A718}">
  <dimension ref="A1:K65"/>
  <sheetViews>
    <sheetView tabSelected="1" topLeftCell="C1" zoomScale="85" zoomScaleNormal="85" workbookViewId="0">
      <selection activeCell="H12" sqref="H12"/>
    </sheetView>
  </sheetViews>
  <sheetFormatPr baseColWidth="10" defaultRowHeight="14.4" x14ac:dyDescent="0.3"/>
  <cols>
    <col min="1" max="1" width="7.77734375" style="3" bestFit="1" customWidth="1"/>
    <col min="2" max="2" width="20.88671875" style="3" bestFit="1" customWidth="1"/>
    <col min="3" max="3" width="28.109375" style="3" bestFit="1" customWidth="1"/>
    <col min="4" max="4" width="26.77734375" style="3" bestFit="1" customWidth="1"/>
    <col min="5" max="5" width="24.33203125" style="3" bestFit="1" customWidth="1"/>
    <col min="6" max="6" width="16.33203125" style="3" bestFit="1" customWidth="1"/>
    <col min="7" max="7" width="23.6640625" style="3" bestFit="1" customWidth="1"/>
    <col min="8" max="8" width="22.109375" style="3" bestFit="1" customWidth="1"/>
    <col min="9" max="9" width="10.21875" style="3" bestFit="1" customWidth="1"/>
    <col min="10" max="10" width="26.33203125" style="3" bestFit="1" customWidth="1"/>
    <col min="11" max="11" width="47.33203125" style="3" bestFit="1" customWidth="1"/>
  </cols>
  <sheetData>
    <row r="1" spans="1:11" x14ac:dyDescent="0.3">
      <c r="A1" s="4" t="s">
        <v>1</v>
      </c>
      <c r="B1" s="4" t="s">
        <v>22</v>
      </c>
      <c r="C1" s="4" t="s">
        <v>23</v>
      </c>
      <c r="D1" s="4" t="s">
        <v>20</v>
      </c>
      <c r="E1" s="4" t="s">
        <v>7</v>
      </c>
      <c r="F1" s="4" t="s">
        <v>0</v>
      </c>
      <c r="G1" s="4" t="s">
        <v>16</v>
      </c>
      <c r="H1" s="4" t="s">
        <v>17</v>
      </c>
      <c r="I1" s="4" t="s">
        <v>8</v>
      </c>
      <c r="J1" s="4" t="s">
        <v>18</v>
      </c>
      <c r="K1" s="4" t="s">
        <v>21</v>
      </c>
    </row>
    <row r="2" spans="1:11" x14ac:dyDescent="0.3">
      <c r="A2" s="3">
        <v>1</v>
      </c>
      <c r="B2" s="3">
        <v>2</v>
      </c>
      <c r="C2" s="3" t="str">
        <f>VLOOKUP(omb[[#This Row],[type_masque_id]],type_masque_lointain[],2,FALSE)</f>
        <v>Masque lointain non homogène</v>
      </c>
      <c r="D2" s="3">
        <v>1</v>
      </c>
      <c r="E2" s="3" t="str">
        <f>VLOOKUP(omb[[#This Row],[secteur_orientation_id]],secteur_orientation[],2,FALSE)</f>
        <v>Secteur latéral vers le sud</v>
      </c>
      <c r="F2" s="3" t="s">
        <v>5</v>
      </c>
      <c r="G2" s="3">
        <v>0</v>
      </c>
      <c r="H2" s="3">
        <v>15</v>
      </c>
      <c r="I2" s="3">
        <v>0</v>
      </c>
      <c r="J2" s="3">
        <v>7.5</v>
      </c>
      <c r="K2" s="3">
        <v>1</v>
      </c>
    </row>
    <row r="3" spans="1:11" x14ac:dyDescent="0.3">
      <c r="A3" s="3">
        <v>2</v>
      </c>
      <c r="B3" s="3">
        <v>2</v>
      </c>
      <c r="C3" s="3" t="str">
        <f>VLOOKUP(omb[[#This Row],[type_masque_id]],type_masque_lointain[],2,FALSE)</f>
        <v>Masque lointain non homogène</v>
      </c>
      <c r="D3" s="3">
        <v>1</v>
      </c>
      <c r="E3" s="3" t="str">
        <f>VLOOKUP(omb[[#This Row],[secteur_orientation_id]],secteur_orientation[],2,FALSE)</f>
        <v>Secteur latéral vers le sud</v>
      </c>
      <c r="F3" s="3" t="s">
        <v>5</v>
      </c>
      <c r="G3" s="3">
        <v>15</v>
      </c>
      <c r="H3" s="3">
        <v>30</v>
      </c>
      <c r="I3" s="3">
        <v>4</v>
      </c>
      <c r="J3" s="3">
        <v>22.5</v>
      </c>
      <c r="K3" s="3">
        <v>2</v>
      </c>
    </row>
    <row r="4" spans="1:11" x14ac:dyDescent="0.3">
      <c r="A4" s="3">
        <v>3</v>
      </c>
      <c r="B4" s="3">
        <v>2</v>
      </c>
      <c r="C4" s="3" t="str">
        <f>VLOOKUP(omb[[#This Row],[type_masque_id]],type_masque_lointain[],2,FALSE)</f>
        <v>Masque lointain non homogène</v>
      </c>
      <c r="D4" s="3">
        <v>1</v>
      </c>
      <c r="E4" s="3" t="str">
        <f>VLOOKUP(omb[[#This Row],[secteur_orientation_id]],secteur_orientation[],2,FALSE)</f>
        <v>Secteur latéral vers le sud</v>
      </c>
      <c r="F4" s="3" t="s">
        <v>5</v>
      </c>
      <c r="G4" s="3">
        <v>30</v>
      </c>
      <c r="H4" s="3">
        <v>60</v>
      </c>
      <c r="I4" s="3">
        <v>13</v>
      </c>
      <c r="J4" s="3">
        <v>45</v>
      </c>
      <c r="K4" s="3">
        <v>3</v>
      </c>
    </row>
    <row r="5" spans="1:11" x14ac:dyDescent="0.3">
      <c r="A5" s="3">
        <v>4</v>
      </c>
      <c r="B5" s="3">
        <v>2</v>
      </c>
      <c r="C5" s="3" t="str">
        <f>VLOOKUP(omb[[#This Row],[type_masque_id]],type_masque_lointain[],2,FALSE)</f>
        <v>Masque lointain non homogène</v>
      </c>
      <c r="D5" s="3">
        <v>1</v>
      </c>
      <c r="E5" s="3" t="str">
        <f>VLOOKUP(omb[[#This Row],[secteur_orientation_id]],secteur_orientation[],2,FALSE)</f>
        <v>Secteur latéral vers le sud</v>
      </c>
      <c r="F5" s="3" t="s">
        <v>5</v>
      </c>
      <c r="G5" s="3">
        <v>60</v>
      </c>
      <c r="I5" s="3">
        <v>15</v>
      </c>
      <c r="J5" s="3">
        <v>60</v>
      </c>
      <c r="K5" s="3">
        <v>4</v>
      </c>
    </row>
    <row r="6" spans="1:11" x14ac:dyDescent="0.3">
      <c r="A6" s="3">
        <v>5</v>
      </c>
      <c r="B6" s="3">
        <v>2</v>
      </c>
      <c r="C6" s="3" t="str">
        <f>VLOOKUP(omb[[#This Row],[type_masque_id]],type_masque_lointain[],2,FALSE)</f>
        <v>Masque lointain non homogène</v>
      </c>
      <c r="D6" s="3">
        <v>2</v>
      </c>
      <c r="E6" s="3" t="str">
        <f>VLOOKUP(omb[[#This Row],[secteur_orientation_id]],secteur_orientation[],2,FALSE)</f>
        <v>Secteur latéral vers le nord</v>
      </c>
      <c r="F6" s="3" t="s">
        <v>5</v>
      </c>
      <c r="G6" s="3">
        <v>0</v>
      </c>
      <c r="H6" s="3">
        <v>15</v>
      </c>
      <c r="I6" s="3">
        <v>0</v>
      </c>
      <c r="J6" s="3">
        <v>7.5</v>
      </c>
      <c r="K6" s="3">
        <v>1</v>
      </c>
    </row>
    <row r="7" spans="1:11" x14ac:dyDescent="0.3">
      <c r="A7" s="3">
        <v>6</v>
      </c>
      <c r="B7" s="3">
        <v>2</v>
      </c>
      <c r="C7" s="3" t="str">
        <f>VLOOKUP(omb[[#This Row],[type_masque_id]],type_masque_lointain[],2,FALSE)</f>
        <v>Masque lointain non homogène</v>
      </c>
      <c r="D7" s="3">
        <v>2</v>
      </c>
      <c r="E7" s="3" t="str">
        <f>VLOOKUP(omb[[#This Row],[secteur_orientation_id]],secteur_orientation[],2,FALSE)</f>
        <v>Secteur latéral vers le nord</v>
      </c>
      <c r="F7" s="3" t="s">
        <v>5</v>
      </c>
      <c r="G7" s="3">
        <v>15</v>
      </c>
      <c r="H7" s="3">
        <v>30</v>
      </c>
      <c r="I7" s="3">
        <v>4</v>
      </c>
      <c r="J7" s="3">
        <v>22.5</v>
      </c>
      <c r="K7" s="3">
        <v>2</v>
      </c>
    </row>
    <row r="8" spans="1:11" x14ac:dyDescent="0.3">
      <c r="A8" s="3">
        <v>7</v>
      </c>
      <c r="B8" s="3">
        <v>2</v>
      </c>
      <c r="C8" s="3" t="str">
        <f>VLOOKUP(omb[[#This Row],[type_masque_id]],type_masque_lointain[],2,FALSE)</f>
        <v>Masque lointain non homogène</v>
      </c>
      <c r="D8" s="3">
        <v>2</v>
      </c>
      <c r="E8" s="3" t="str">
        <f>VLOOKUP(omb[[#This Row],[secteur_orientation_id]],secteur_orientation[],2,FALSE)</f>
        <v>Secteur latéral vers le nord</v>
      </c>
      <c r="F8" s="3" t="s">
        <v>5</v>
      </c>
      <c r="G8" s="3">
        <v>30</v>
      </c>
      <c r="H8" s="3">
        <v>60</v>
      </c>
      <c r="I8" s="3">
        <v>13</v>
      </c>
      <c r="J8" s="3">
        <v>45</v>
      </c>
      <c r="K8" s="3">
        <v>3</v>
      </c>
    </row>
    <row r="9" spans="1:11" x14ac:dyDescent="0.3">
      <c r="A9" s="3">
        <v>8</v>
      </c>
      <c r="B9" s="3">
        <v>2</v>
      </c>
      <c r="C9" s="3" t="str">
        <f>VLOOKUP(omb[[#This Row],[type_masque_id]],type_masque_lointain[],2,FALSE)</f>
        <v>Masque lointain non homogène</v>
      </c>
      <c r="D9" s="3">
        <v>2</v>
      </c>
      <c r="E9" s="3" t="str">
        <f>VLOOKUP(omb[[#This Row],[secteur_orientation_id]],secteur_orientation[],2,FALSE)</f>
        <v>Secteur latéral vers le nord</v>
      </c>
      <c r="F9" s="3" t="s">
        <v>5</v>
      </c>
      <c r="G9" s="3">
        <v>60</v>
      </c>
      <c r="I9" s="3">
        <v>15</v>
      </c>
      <c r="J9" s="3">
        <v>60</v>
      </c>
      <c r="K9" s="3">
        <v>4</v>
      </c>
    </row>
    <row r="10" spans="1:11" x14ac:dyDescent="0.3">
      <c r="A10" s="3">
        <v>9</v>
      </c>
      <c r="B10" s="3">
        <v>2</v>
      </c>
      <c r="C10" s="3" t="str">
        <f>VLOOKUP(omb[[#This Row],[type_masque_id]],type_masque_lointain[],2,FALSE)</f>
        <v>Masque lointain non homogène</v>
      </c>
      <c r="D10" s="3">
        <v>3</v>
      </c>
      <c r="E10" s="3" t="str">
        <f>VLOOKUP(omb[[#This Row],[secteur_orientation_id]],secteur_orientation[],2,FALSE)</f>
        <v>Secteur central vers le sud</v>
      </c>
      <c r="F10" s="3" t="s">
        <v>5</v>
      </c>
      <c r="G10" s="3">
        <v>0</v>
      </c>
      <c r="H10" s="3">
        <v>15</v>
      </c>
      <c r="I10" s="3">
        <v>0</v>
      </c>
      <c r="J10" s="3">
        <v>7.5</v>
      </c>
      <c r="K10" s="3">
        <v>5</v>
      </c>
    </row>
    <row r="11" spans="1:11" x14ac:dyDescent="0.3">
      <c r="A11" s="3">
        <v>10</v>
      </c>
      <c r="B11" s="3">
        <v>2</v>
      </c>
      <c r="C11" s="3" t="str">
        <f>VLOOKUP(omb[[#This Row],[type_masque_id]],type_masque_lointain[],2,FALSE)</f>
        <v>Masque lointain non homogène</v>
      </c>
      <c r="D11" s="3">
        <v>3</v>
      </c>
      <c r="E11" s="3" t="str">
        <f>VLOOKUP(omb[[#This Row],[secteur_orientation_id]],secteur_orientation[],2,FALSE)</f>
        <v>Secteur central vers le sud</v>
      </c>
      <c r="F11" s="3" t="s">
        <v>5</v>
      </c>
      <c r="G11" s="3">
        <v>15</v>
      </c>
      <c r="H11" s="3">
        <v>30</v>
      </c>
      <c r="I11" s="3">
        <v>14</v>
      </c>
      <c r="J11" s="3">
        <v>22.5</v>
      </c>
      <c r="K11" s="3">
        <v>6</v>
      </c>
    </row>
    <row r="12" spans="1:11" x14ac:dyDescent="0.3">
      <c r="A12" s="3">
        <v>11</v>
      </c>
      <c r="B12" s="3">
        <v>2</v>
      </c>
      <c r="C12" s="3" t="str">
        <f>VLOOKUP(omb[[#This Row],[type_masque_id]],type_masque_lointain[],2,FALSE)</f>
        <v>Masque lointain non homogène</v>
      </c>
      <c r="D12" s="3">
        <v>3</v>
      </c>
      <c r="E12" s="3" t="str">
        <f>VLOOKUP(omb[[#This Row],[secteur_orientation_id]],secteur_orientation[],2,FALSE)</f>
        <v>Secteur central vers le sud</v>
      </c>
      <c r="F12" s="3" t="s">
        <v>5</v>
      </c>
      <c r="G12" s="3">
        <v>30</v>
      </c>
      <c r="H12" s="3">
        <v>60</v>
      </c>
      <c r="I12" s="3">
        <v>35</v>
      </c>
      <c r="J12" s="3">
        <v>45</v>
      </c>
      <c r="K12" s="3">
        <v>7</v>
      </c>
    </row>
    <row r="13" spans="1:11" x14ac:dyDescent="0.3">
      <c r="A13" s="3">
        <v>12</v>
      </c>
      <c r="B13" s="3">
        <v>2</v>
      </c>
      <c r="C13" s="3" t="str">
        <f>VLOOKUP(omb[[#This Row],[type_masque_id]],type_masque_lointain[],2,FALSE)</f>
        <v>Masque lointain non homogène</v>
      </c>
      <c r="D13" s="3">
        <v>3</v>
      </c>
      <c r="E13" s="3" t="str">
        <f>VLOOKUP(omb[[#This Row],[secteur_orientation_id]],secteur_orientation[],2,FALSE)</f>
        <v>Secteur central vers le sud</v>
      </c>
      <c r="F13" s="3" t="s">
        <v>5</v>
      </c>
      <c r="G13" s="3">
        <v>60</v>
      </c>
      <c r="I13" s="3">
        <v>40</v>
      </c>
      <c r="J13" s="3">
        <v>60</v>
      </c>
      <c r="K13" s="3">
        <v>8</v>
      </c>
    </row>
    <row r="14" spans="1:11" x14ac:dyDescent="0.3">
      <c r="A14" s="3">
        <v>13</v>
      </c>
      <c r="B14" s="3">
        <v>2</v>
      </c>
      <c r="C14" s="3" t="str">
        <f>VLOOKUP(omb[[#This Row],[type_masque_id]],type_masque_lointain[],2,FALSE)</f>
        <v>Masque lointain non homogène</v>
      </c>
      <c r="D14" s="3">
        <v>4</v>
      </c>
      <c r="E14" s="3" t="str">
        <f>VLOOKUP(omb[[#This Row],[secteur_orientation_id]],secteur_orientation[],2,FALSE)</f>
        <v>Secteur central vers le nord</v>
      </c>
      <c r="F14" s="3" t="s">
        <v>5</v>
      </c>
      <c r="G14" s="3">
        <v>0</v>
      </c>
      <c r="H14" s="3">
        <v>15</v>
      </c>
      <c r="I14" s="3">
        <v>0</v>
      </c>
      <c r="J14" s="3">
        <v>7.5</v>
      </c>
      <c r="K14" s="3">
        <v>5</v>
      </c>
    </row>
    <row r="15" spans="1:11" x14ac:dyDescent="0.3">
      <c r="A15" s="3">
        <v>14</v>
      </c>
      <c r="B15" s="3">
        <v>2</v>
      </c>
      <c r="C15" s="3" t="str">
        <f>VLOOKUP(omb[[#This Row],[type_masque_id]],type_masque_lointain[],2,FALSE)</f>
        <v>Masque lointain non homogène</v>
      </c>
      <c r="D15" s="3">
        <v>4</v>
      </c>
      <c r="E15" s="3" t="str">
        <f>VLOOKUP(omb[[#This Row],[secteur_orientation_id]],secteur_orientation[],2,FALSE)</f>
        <v>Secteur central vers le nord</v>
      </c>
      <c r="F15" s="3" t="s">
        <v>5</v>
      </c>
      <c r="G15" s="3">
        <v>15</v>
      </c>
      <c r="H15" s="3">
        <v>30</v>
      </c>
      <c r="I15" s="3">
        <v>14</v>
      </c>
      <c r="J15" s="3">
        <v>22.5</v>
      </c>
      <c r="K15" s="3">
        <v>6</v>
      </c>
    </row>
    <row r="16" spans="1:11" x14ac:dyDescent="0.3">
      <c r="A16" s="3">
        <v>15</v>
      </c>
      <c r="B16" s="3">
        <v>2</v>
      </c>
      <c r="C16" s="3" t="str">
        <f>VLOOKUP(omb[[#This Row],[type_masque_id]],type_masque_lointain[],2,FALSE)</f>
        <v>Masque lointain non homogène</v>
      </c>
      <c r="D16" s="3">
        <v>4</v>
      </c>
      <c r="E16" s="3" t="str">
        <f>VLOOKUP(omb[[#This Row],[secteur_orientation_id]],secteur_orientation[],2,FALSE)</f>
        <v>Secteur central vers le nord</v>
      </c>
      <c r="F16" s="3" t="s">
        <v>5</v>
      </c>
      <c r="G16" s="3">
        <v>30</v>
      </c>
      <c r="H16" s="3">
        <v>60</v>
      </c>
      <c r="I16" s="3">
        <v>35</v>
      </c>
      <c r="J16" s="3">
        <v>45</v>
      </c>
      <c r="K16" s="3">
        <v>7</v>
      </c>
    </row>
    <row r="17" spans="1:11" x14ac:dyDescent="0.3">
      <c r="A17" s="3">
        <v>16</v>
      </c>
      <c r="B17" s="3">
        <v>2</v>
      </c>
      <c r="C17" s="3" t="str">
        <f>VLOOKUP(omb[[#This Row],[type_masque_id]],type_masque_lointain[],2,FALSE)</f>
        <v>Masque lointain non homogène</v>
      </c>
      <c r="D17" s="3">
        <v>4</v>
      </c>
      <c r="E17" s="3" t="str">
        <f>VLOOKUP(omb[[#This Row],[secteur_orientation_id]],secteur_orientation[],2,FALSE)</f>
        <v>Secteur central vers le nord</v>
      </c>
      <c r="F17" s="3" t="s">
        <v>5</v>
      </c>
      <c r="G17" s="3">
        <v>60</v>
      </c>
      <c r="I17" s="3">
        <v>40</v>
      </c>
      <c r="J17" s="3">
        <v>60</v>
      </c>
      <c r="K17" s="3">
        <v>8</v>
      </c>
    </row>
    <row r="18" spans="1:11" x14ac:dyDescent="0.3">
      <c r="A18" s="3">
        <v>17</v>
      </c>
      <c r="B18" s="3">
        <v>2</v>
      </c>
      <c r="C18" s="3" t="str">
        <f>VLOOKUP(omb[[#This Row],[type_masque_id]],type_masque_lointain[],2,FALSE)</f>
        <v>Masque lointain non homogène</v>
      </c>
      <c r="D18" s="3">
        <v>1</v>
      </c>
      <c r="E18" s="3" t="str">
        <f>VLOOKUP(omb[[#This Row],[secteur_orientation_id]],secteur_orientation[],2,FALSE)</f>
        <v>Secteur latéral vers le sud</v>
      </c>
      <c r="F18" s="3" t="s">
        <v>6</v>
      </c>
      <c r="G18" s="3">
        <v>0</v>
      </c>
      <c r="H18" s="3">
        <v>15</v>
      </c>
      <c r="I18" s="3">
        <v>0</v>
      </c>
      <c r="J18" s="3">
        <v>7.5</v>
      </c>
      <c r="K18" s="3">
        <v>1</v>
      </c>
    </row>
    <row r="19" spans="1:11" x14ac:dyDescent="0.3">
      <c r="A19" s="3">
        <v>18</v>
      </c>
      <c r="B19" s="3">
        <v>2</v>
      </c>
      <c r="C19" s="3" t="str">
        <f>VLOOKUP(omb[[#This Row],[type_masque_id]],type_masque_lointain[],2,FALSE)</f>
        <v>Masque lointain non homogène</v>
      </c>
      <c r="D19" s="3">
        <v>1</v>
      </c>
      <c r="E19" s="3" t="str">
        <f>VLOOKUP(omb[[#This Row],[secteur_orientation_id]],secteur_orientation[],2,FALSE)</f>
        <v>Secteur latéral vers le sud</v>
      </c>
      <c r="F19" s="3" t="s">
        <v>6</v>
      </c>
      <c r="G19" s="3">
        <v>15</v>
      </c>
      <c r="H19" s="3">
        <v>30</v>
      </c>
      <c r="I19" s="3">
        <v>4</v>
      </c>
      <c r="J19" s="3">
        <v>22.5</v>
      </c>
      <c r="K19" s="3">
        <v>2</v>
      </c>
    </row>
    <row r="20" spans="1:11" x14ac:dyDescent="0.3">
      <c r="A20" s="3">
        <v>19</v>
      </c>
      <c r="B20" s="3">
        <v>2</v>
      </c>
      <c r="C20" s="3" t="str">
        <f>VLOOKUP(omb[[#This Row],[type_masque_id]],type_masque_lointain[],2,FALSE)</f>
        <v>Masque lointain non homogène</v>
      </c>
      <c r="D20" s="3">
        <v>1</v>
      </c>
      <c r="E20" s="3" t="str">
        <f>VLOOKUP(omb[[#This Row],[secteur_orientation_id]],secteur_orientation[],2,FALSE)</f>
        <v>Secteur latéral vers le sud</v>
      </c>
      <c r="F20" s="3" t="s">
        <v>6</v>
      </c>
      <c r="G20" s="3">
        <v>30</v>
      </c>
      <c r="H20" s="3">
        <v>60</v>
      </c>
      <c r="I20" s="3">
        <v>13</v>
      </c>
      <c r="J20" s="3">
        <v>45</v>
      </c>
      <c r="K20" s="3">
        <v>3</v>
      </c>
    </row>
    <row r="21" spans="1:11" x14ac:dyDescent="0.3">
      <c r="A21" s="3">
        <v>20</v>
      </c>
      <c r="B21" s="3">
        <v>2</v>
      </c>
      <c r="C21" s="3" t="str">
        <f>VLOOKUP(omb[[#This Row],[type_masque_id]],type_masque_lointain[],2,FALSE)</f>
        <v>Masque lointain non homogène</v>
      </c>
      <c r="D21" s="3">
        <v>1</v>
      </c>
      <c r="E21" s="3" t="str">
        <f>VLOOKUP(omb[[#This Row],[secteur_orientation_id]],secteur_orientation[],2,FALSE)</f>
        <v>Secteur latéral vers le sud</v>
      </c>
      <c r="F21" s="3" t="s">
        <v>6</v>
      </c>
      <c r="G21" s="3">
        <v>60</v>
      </c>
      <c r="I21" s="3">
        <v>15</v>
      </c>
      <c r="J21" s="3">
        <v>60</v>
      </c>
      <c r="K21" s="3">
        <v>4</v>
      </c>
    </row>
    <row r="22" spans="1:11" x14ac:dyDescent="0.3">
      <c r="A22" s="3">
        <v>21</v>
      </c>
      <c r="B22" s="3">
        <v>2</v>
      </c>
      <c r="C22" s="3" t="str">
        <f>VLOOKUP(omb[[#This Row],[type_masque_id]],type_masque_lointain[],2,FALSE)</f>
        <v>Masque lointain non homogène</v>
      </c>
      <c r="D22" s="3">
        <v>2</v>
      </c>
      <c r="E22" s="3" t="str">
        <f>VLOOKUP(omb[[#This Row],[secteur_orientation_id]],secteur_orientation[],2,FALSE)</f>
        <v>Secteur latéral vers le nord</v>
      </c>
      <c r="F22" s="3" t="s">
        <v>6</v>
      </c>
      <c r="G22" s="3">
        <v>0</v>
      </c>
      <c r="H22" s="3">
        <v>15</v>
      </c>
      <c r="I22" s="3">
        <v>0</v>
      </c>
      <c r="J22" s="3">
        <v>7.5</v>
      </c>
      <c r="K22" s="3">
        <v>1</v>
      </c>
    </row>
    <row r="23" spans="1:11" x14ac:dyDescent="0.3">
      <c r="A23" s="3">
        <v>22</v>
      </c>
      <c r="B23" s="3">
        <v>2</v>
      </c>
      <c r="C23" s="3" t="str">
        <f>VLOOKUP(omb[[#This Row],[type_masque_id]],type_masque_lointain[],2,FALSE)</f>
        <v>Masque lointain non homogène</v>
      </c>
      <c r="D23" s="3">
        <v>2</v>
      </c>
      <c r="E23" s="3" t="str">
        <f>VLOOKUP(omb[[#This Row],[secteur_orientation_id]],secteur_orientation[],2,FALSE)</f>
        <v>Secteur latéral vers le nord</v>
      </c>
      <c r="F23" s="3" t="s">
        <v>6</v>
      </c>
      <c r="G23" s="3">
        <v>15</v>
      </c>
      <c r="H23" s="3">
        <v>30</v>
      </c>
      <c r="I23" s="3">
        <v>4</v>
      </c>
      <c r="J23" s="3">
        <v>22.5</v>
      </c>
      <c r="K23" s="3">
        <v>2</v>
      </c>
    </row>
    <row r="24" spans="1:11" x14ac:dyDescent="0.3">
      <c r="A24" s="3">
        <v>23</v>
      </c>
      <c r="B24" s="3">
        <v>2</v>
      </c>
      <c r="C24" s="3" t="str">
        <f>VLOOKUP(omb[[#This Row],[type_masque_id]],type_masque_lointain[],2,FALSE)</f>
        <v>Masque lointain non homogène</v>
      </c>
      <c r="D24" s="3">
        <v>2</v>
      </c>
      <c r="E24" s="3" t="str">
        <f>VLOOKUP(omb[[#This Row],[secteur_orientation_id]],secteur_orientation[],2,FALSE)</f>
        <v>Secteur latéral vers le nord</v>
      </c>
      <c r="F24" s="3" t="s">
        <v>6</v>
      </c>
      <c r="G24" s="3">
        <v>30</v>
      </c>
      <c r="H24" s="3">
        <v>60</v>
      </c>
      <c r="I24" s="3">
        <v>13</v>
      </c>
      <c r="J24" s="3">
        <v>45</v>
      </c>
      <c r="K24" s="3">
        <v>3</v>
      </c>
    </row>
    <row r="25" spans="1:11" x14ac:dyDescent="0.3">
      <c r="A25" s="3">
        <v>24</v>
      </c>
      <c r="B25" s="3">
        <v>2</v>
      </c>
      <c r="C25" s="3" t="str">
        <f>VLOOKUP(omb[[#This Row],[type_masque_id]],type_masque_lointain[],2,FALSE)</f>
        <v>Masque lointain non homogène</v>
      </c>
      <c r="D25" s="3">
        <v>2</v>
      </c>
      <c r="E25" s="3" t="str">
        <f>VLOOKUP(omb[[#This Row],[secteur_orientation_id]],secteur_orientation[],2,FALSE)</f>
        <v>Secteur latéral vers le nord</v>
      </c>
      <c r="F25" s="3" t="s">
        <v>6</v>
      </c>
      <c r="G25" s="3">
        <v>60</v>
      </c>
      <c r="I25" s="3">
        <v>15</v>
      </c>
      <c r="J25" s="3">
        <v>60</v>
      </c>
      <c r="K25" s="3">
        <v>4</v>
      </c>
    </row>
    <row r="26" spans="1:11" x14ac:dyDescent="0.3">
      <c r="A26" s="3">
        <v>25</v>
      </c>
      <c r="B26" s="3">
        <v>2</v>
      </c>
      <c r="C26" s="3" t="str">
        <f>VLOOKUP(omb[[#This Row],[type_masque_id]],type_masque_lointain[],2,FALSE)</f>
        <v>Masque lointain non homogène</v>
      </c>
      <c r="D26" s="3">
        <v>3</v>
      </c>
      <c r="E26" s="3" t="str">
        <f>VLOOKUP(omb[[#This Row],[secteur_orientation_id]],secteur_orientation[],2,FALSE)</f>
        <v>Secteur central vers le sud</v>
      </c>
      <c r="F26" s="3" t="s">
        <v>6</v>
      </c>
      <c r="G26" s="3">
        <v>0</v>
      </c>
      <c r="H26" s="3">
        <v>15</v>
      </c>
      <c r="I26" s="3">
        <v>0</v>
      </c>
      <c r="J26" s="3">
        <v>7.5</v>
      </c>
      <c r="K26" s="3">
        <v>5</v>
      </c>
    </row>
    <row r="27" spans="1:11" x14ac:dyDescent="0.3">
      <c r="A27" s="3">
        <v>26</v>
      </c>
      <c r="B27" s="3">
        <v>2</v>
      </c>
      <c r="C27" s="3" t="str">
        <f>VLOOKUP(omb[[#This Row],[type_masque_id]],type_masque_lointain[],2,FALSE)</f>
        <v>Masque lointain non homogène</v>
      </c>
      <c r="D27" s="3">
        <v>3</v>
      </c>
      <c r="E27" s="3" t="str">
        <f>VLOOKUP(omb[[#This Row],[secteur_orientation_id]],secteur_orientation[],2,FALSE)</f>
        <v>Secteur central vers le sud</v>
      </c>
      <c r="F27" s="3" t="s">
        <v>6</v>
      </c>
      <c r="G27" s="3">
        <v>15</v>
      </c>
      <c r="H27" s="3">
        <v>30</v>
      </c>
      <c r="I27" s="3">
        <v>14</v>
      </c>
      <c r="J27" s="3">
        <v>22.5</v>
      </c>
      <c r="K27" s="3">
        <v>6</v>
      </c>
    </row>
    <row r="28" spans="1:11" x14ac:dyDescent="0.3">
      <c r="A28" s="3">
        <v>27</v>
      </c>
      <c r="B28" s="3">
        <v>2</v>
      </c>
      <c r="C28" s="3" t="str">
        <f>VLOOKUP(omb[[#This Row],[type_masque_id]],type_masque_lointain[],2,FALSE)</f>
        <v>Masque lointain non homogène</v>
      </c>
      <c r="D28" s="3">
        <v>3</v>
      </c>
      <c r="E28" s="3" t="str">
        <f>VLOOKUP(omb[[#This Row],[secteur_orientation_id]],secteur_orientation[],2,FALSE)</f>
        <v>Secteur central vers le sud</v>
      </c>
      <c r="F28" s="3" t="s">
        <v>6</v>
      </c>
      <c r="G28" s="3">
        <v>30</v>
      </c>
      <c r="H28" s="3">
        <v>60</v>
      </c>
      <c r="I28" s="3">
        <v>35</v>
      </c>
      <c r="J28" s="3">
        <v>45</v>
      </c>
      <c r="K28" s="3">
        <v>7</v>
      </c>
    </row>
    <row r="29" spans="1:11" x14ac:dyDescent="0.3">
      <c r="A29" s="3">
        <v>28</v>
      </c>
      <c r="B29" s="3">
        <v>2</v>
      </c>
      <c r="C29" s="3" t="str">
        <f>VLOOKUP(omb[[#This Row],[type_masque_id]],type_masque_lointain[],2,FALSE)</f>
        <v>Masque lointain non homogène</v>
      </c>
      <c r="D29" s="3">
        <v>3</v>
      </c>
      <c r="E29" s="3" t="str">
        <f>VLOOKUP(omb[[#This Row],[secteur_orientation_id]],secteur_orientation[],2,FALSE)</f>
        <v>Secteur central vers le sud</v>
      </c>
      <c r="F29" s="3" t="s">
        <v>6</v>
      </c>
      <c r="G29" s="3">
        <v>60</v>
      </c>
      <c r="I29" s="3">
        <v>40</v>
      </c>
      <c r="J29" s="3">
        <v>60</v>
      </c>
      <c r="K29" s="3">
        <v>8</v>
      </c>
    </row>
    <row r="30" spans="1:11" x14ac:dyDescent="0.3">
      <c r="A30" s="3">
        <v>29</v>
      </c>
      <c r="B30" s="3">
        <v>2</v>
      </c>
      <c r="C30" s="3" t="str">
        <f>VLOOKUP(omb[[#This Row],[type_masque_id]],type_masque_lointain[],2,FALSE)</f>
        <v>Masque lointain non homogène</v>
      </c>
      <c r="D30" s="3">
        <v>4</v>
      </c>
      <c r="E30" s="3" t="str">
        <f>VLOOKUP(omb[[#This Row],[secteur_orientation_id]],secteur_orientation[],2,FALSE)</f>
        <v>Secteur central vers le nord</v>
      </c>
      <c r="F30" s="3" t="s">
        <v>6</v>
      </c>
      <c r="G30" s="3">
        <v>0</v>
      </c>
      <c r="H30" s="3">
        <v>15</v>
      </c>
      <c r="I30" s="3">
        <v>0</v>
      </c>
      <c r="J30" s="3">
        <v>7.5</v>
      </c>
      <c r="K30" s="3">
        <v>5</v>
      </c>
    </row>
    <row r="31" spans="1:11" x14ac:dyDescent="0.3">
      <c r="A31" s="3">
        <v>30</v>
      </c>
      <c r="B31" s="3">
        <v>2</v>
      </c>
      <c r="C31" s="3" t="str">
        <f>VLOOKUP(omb[[#This Row],[type_masque_id]],type_masque_lointain[],2,FALSE)</f>
        <v>Masque lointain non homogène</v>
      </c>
      <c r="D31" s="3">
        <v>4</v>
      </c>
      <c r="E31" s="3" t="str">
        <f>VLOOKUP(omb[[#This Row],[secteur_orientation_id]],secteur_orientation[],2,FALSE)</f>
        <v>Secteur central vers le nord</v>
      </c>
      <c r="F31" s="3" t="s">
        <v>6</v>
      </c>
      <c r="G31" s="3">
        <v>15</v>
      </c>
      <c r="H31" s="3">
        <v>30</v>
      </c>
      <c r="I31" s="3">
        <v>14</v>
      </c>
      <c r="J31" s="3">
        <v>22.5</v>
      </c>
      <c r="K31" s="3">
        <v>6</v>
      </c>
    </row>
    <row r="32" spans="1:11" x14ac:dyDescent="0.3">
      <c r="A32" s="3">
        <v>31</v>
      </c>
      <c r="B32" s="3">
        <v>2</v>
      </c>
      <c r="C32" s="3" t="str">
        <f>VLOOKUP(omb[[#This Row],[type_masque_id]],type_masque_lointain[],2,FALSE)</f>
        <v>Masque lointain non homogène</v>
      </c>
      <c r="D32" s="3">
        <v>4</v>
      </c>
      <c r="E32" s="3" t="str">
        <f>VLOOKUP(omb[[#This Row],[secteur_orientation_id]],secteur_orientation[],2,FALSE)</f>
        <v>Secteur central vers le nord</v>
      </c>
      <c r="F32" s="3" t="s">
        <v>6</v>
      </c>
      <c r="G32" s="3">
        <v>30</v>
      </c>
      <c r="H32" s="3">
        <v>60</v>
      </c>
      <c r="I32" s="3">
        <v>35</v>
      </c>
      <c r="J32" s="3">
        <v>45</v>
      </c>
      <c r="K32" s="3">
        <v>7</v>
      </c>
    </row>
    <row r="33" spans="1:11" x14ac:dyDescent="0.3">
      <c r="A33" s="3">
        <v>32</v>
      </c>
      <c r="B33" s="3">
        <v>2</v>
      </c>
      <c r="C33" s="3" t="str">
        <f>VLOOKUP(omb[[#This Row],[type_masque_id]],type_masque_lointain[],2,FALSE)</f>
        <v>Masque lointain non homogène</v>
      </c>
      <c r="D33" s="3">
        <v>4</v>
      </c>
      <c r="E33" s="3" t="str">
        <f>VLOOKUP(omb[[#This Row],[secteur_orientation_id]],secteur_orientation[],2,FALSE)</f>
        <v>Secteur central vers le nord</v>
      </c>
      <c r="F33" s="3" t="s">
        <v>6</v>
      </c>
      <c r="G33" s="3">
        <v>60</v>
      </c>
      <c r="I33" s="3">
        <v>40</v>
      </c>
      <c r="J33" s="3">
        <v>60</v>
      </c>
      <c r="K33" s="3">
        <v>8</v>
      </c>
    </row>
    <row r="34" spans="1:11" x14ac:dyDescent="0.3">
      <c r="A34" s="3">
        <v>33</v>
      </c>
      <c r="B34" s="3">
        <v>2</v>
      </c>
      <c r="C34" s="3" t="str">
        <f>VLOOKUP(omb[[#This Row],[type_masque_id]],type_masque_lointain[],2,FALSE)</f>
        <v>Masque lointain non homogène</v>
      </c>
      <c r="D34" s="3">
        <v>1</v>
      </c>
      <c r="E34" s="3" t="str">
        <f>VLOOKUP(omb[[#This Row],[secteur_orientation_id]],secteur_orientation[],2,FALSE)</f>
        <v>Secteur latéral vers le sud</v>
      </c>
      <c r="F34" s="3" t="s">
        <v>4</v>
      </c>
      <c r="G34" s="3">
        <v>0</v>
      </c>
      <c r="H34" s="3">
        <v>15</v>
      </c>
      <c r="I34" s="3">
        <v>0</v>
      </c>
      <c r="J34" s="3">
        <v>7.5</v>
      </c>
      <c r="K34" s="3">
        <v>9</v>
      </c>
    </row>
    <row r="35" spans="1:11" x14ac:dyDescent="0.3">
      <c r="A35" s="3">
        <v>34</v>
      </c>
      <c r="B35" s="3">
        <v>2</v>
      </c>
      <c r="C35" s="3" t="str">
        <f>VLOOKUP(omb[[#This Row],[type_masque_id]],type_masque_lointain[],2,FALSE)</f>
        <v>Masque lointain non homogène</v>
      </c>
      <c r="D35" s="3">
        <v>1</v>
      </c>
      <c r="E35" s="3" t="str">
        <f>VLOOKUP(omb[[#This Row],[secteur_orientation_id]],secteur_orientation[],2,FALSE)</f>
        <v>Secteur latéral vers le sud</v>
      </c>
      <c r="F35" s="3" t="s">
        <v>4</v>
      </c>
      <c r="G35" s="3">
        <v>15</v>
      </c>
      <c r="H35" s="3">
        <v>30</v>
      </c>
      <c r="I35" s="3">
        <v>14</v>
      </c>
      <c r="J35" s="3">
        <v>22.5</v>
      </c>
      <c r="K35" s="3">
        <v>10</v>
      </c>
    </row>
    <row r="36" spans="1:11" x14ac:dyDescent="0.3">
      <c r="A36" s="3">
        <v>35</v>
      </c>
      <c r="B36" s="3">
        <v>2</v>
      </c>
      <c r="C36" s="3" t="str">
        <f>VLOOKUP(omb[[#This Row],[type_masque_id]],type_masque_lointain[],2,FALSE)</f>
        <v>Masque lointain non homogène</v>
      </c>
      <c r="D36" s="3">
        <v>1</v>
      </c>
      <c r="E36" s="3" t="str">
        <f>VLOOKUP(omb[[#This Row],[secteur_orientation_id]],secteur_orientation[],2,FALSE)</f>
        <v>Secteur latéral vers le sud</v>
      </c>
      <c r="F36" s="3" t="s">
        <v>4</v>
      </c>
      <c r="G36" s="3">
        <v>30</v>
      </c>
      <c r="H36" s="3">
        <v>60</v>
      </c>
      <c r="I36" s="3">
        <v>27</v>
      </c>
      <c r="J36" s="3">
        <v>45</v>
      </c>
      <c r="K36" s="3">
        <v>11</v>
      </c>
    </row>
    <row r="37" spans="1:11" x14ac:dyDescent="0.3">
      <c r="A37" s="3">
        <v>36</v>
      </c>
      <c r="B37" s="3">
        <v>2</v>
      </c>
      <c r="C37" s="3" t="str">
        <f>VLOOKUP(omb[[#This Row],[type_masque_id]],type_masque_lointain[],2,FALSE)</f>
        <v>Masque lointain non homogène</v>
      </c>
      <c r="D37" s="3">
        <v>1</v>
      </c>
      <c r="E37" s="3" t="str">
        <f>VLOOKUP(omb[[#This Row],[secteur_orientation_id]],secteur_orientation[],2,FALSE)</f>
        <v>Secteur latéral vers le sud</v>
      </c>
      <c r="F37" s="3" t="s">
        <v>4</v>
      </c>
      <c r="G37" s="3">
        <v>60</v>
      </c>
      <c r="I37" s="3">
        <v>30</v>
      </c>
      <c r="J37" s="3">
        <v>60</v>
      </c>
      <c r="K37" s="3">
        <v>12</v>
      </c>
    </row>
    <row r="38" spans="1:11" x14ac:dyDescent="0.3">
      <c r="A38" s="3">
        <v>37</v>
      </c>
      <c r="B38" s="3">
        <v>2</v>
      </c>
      <c r="C38" s="3" t="str">
        <f>VLOOKUP(omb[[#This Row],[type_masque_id]],type_masque_lointain[],2,FALSE)</f>
        <v>Masque lointain non homogène</v>
      </c>
      <c r="D38" s="3">
        <v>2</v>
      </c>
      <c r="E38" s="3" t="str">
        <f>VLOOKUP(omb[[#This Row],[secteur_orientation_id]],secteur_orientation[],2,FALSE)</f>
        <v>Secteur latéral vers le nord</v>
      </c>
      <c r="F38" s="3" t="s">
        <v>4</v>
      </c>
      <c r="G38" s="3">
        <v>0</v>
      </c>
      <c r="H38" s="3">
        <v>15</v>
      </c>
      <c r="I38" s="3">
        <v>0</v>
      </c>
      <c r="J38" s="3">
        <v>7.5</v>
      </c>
      <c r="K38" s="3">
        <v>17</v>
      </c>
    </row>
    <row r="39" spans="1:11" x14ac:dyDescent="0.3">
      <c r="A39" s="3">
        <v>38</v>
      </c>
      <c r="B39" s="3">
        <v>2</v>
      </c>
      <c r="C39" s="3" t="str">
        <f>VLOOKUP(omb[[#This Row],[type_masque_id]],type_masque_lointain[],2,FALSE)</f>
        <v>Masque lointain non homogène</v>
      </c>
      <c r="D39" s="3">
        <v>2</v>
      </c>
      <c r="E39" s="3" t="str">
        <f>VLOOKUP(omb[[#This Row],[secteur_orientation_id]],secteur_orientation[],2,FALSE)</f>
        <v>Secteur latéral vers le nord</v>
      </c>
      <c r="F39" s="3" t="s">
        <v>4</v>
      </c>
      <c r="G39" s="3">
        <v>15</v>
      </c>
      <c r="H39" s="3">
        <v>30</v>
      </c>
      <c r="I39" s="3">
        <v>5</v>
      </c>
      <c r="J39" s="3">
        <v>22.5</v>
      </c>
      <c r="K39" s="3">
        <v>18</v>
      </c>
    </row>
    <row r="40" spans="1:11" x14ac:dyDescent="0.3">
      <c r="A40" s="3">
        <v>39</v>
      </c>
      <c r="B40" s="3">
        <v>2</v>
      </c>
      <c r="C40" s="3" t="str">
        <f>VLOOKUP(omb[[#This Row],[type_masque_id]],type_masque_lointain[],2,FALSE)</f>
        <v>Masque lointain non homogène</v>
      </c>
      <c r="D40" s="3">
        <v>2</v>
      </c>
      <c r="E40" s="3" t="str">
        <f>VLOOKUP(omb[[#This Row],[secteur_orientation_id]],secteur_orientation[],2,FALSE)</f>
        <v>Secteur latéral vers le nord</v>
      </c>
      <c r="F40" s="3" t="s">
        <v>4</v>
      </c>
      <c r="G40" s="3">
        <v>30</v>
      </c>
      <c r="H40" s="3">
        <v>60</v>
      </c>
      <c r="I40" s="3">
        <v>17</v>
      </c>
      <c r="J40" s="3">
        <v>45</v>
      </c>
      <c r="K40" s="3">
        <v>19</v>
      </c>
    </row>
    <row r="41" spans="1:11" x14ac:dyDescent="0.3">
      <c r="A41" s="3">
        <v>40</v>
      </c>
      <c r="B41" s="3">
        <v>2</v>
      </c>
      <c r="C41" s="3" t="str">
        <f>VLOOKUP(omb[[#This Row],[type_masque_id]],type_masque_lointain[],2,FALSE)</f>
        <v>Masque lointain non homogène</v>
      </c>
      <c r="D41" s="3">
        <v>2</v>
      </c>
      <c r="E41" s="3" t="str">
        <f>VLOOKUP(omb[[#This Row],[secteur_orientation_id]],secteur_orientation[],2,FALSE)</f>
        <v>Secteur latéral vers le nord</v>
      </c>
      <c r="F41" s="3" t="s">
        <v>4</v>
      </c>
      <c r="G41" s="3">
        <v>60</v>
      </c>
      <c r="I41" s="3">
        <v>25</v>
      </c>
      <c r="J41" s="3">
        <v>60</v>
      </c>
      <c r="K41" s="3">
        <v>20</v>
      </c>
    </row>
    <row r="42" spans="1:11" x14ac:dyDescent="0.3">
      <c r="A42" s="3">
        <v>41</v>
      </c>
      <c r="B42" s="3">
        <v>2</v>
      </c>
      <c r="C42" s="3" t="str">
        <f>VLOOKUP(omb[[#This Row],[type_masque_id]],type_masque_lointain[],2,FALSE)</f>
        <v>Masque lointain non homogène</v>
      </c>
      <c r="D42" s="3">
        <v>3</v>
      </c>
      <c r="E42" s="3" t="str">
        <f>VLOOKUP(omb[[#This Row],[secteur_orientation_id]],secteur_orientation[],2,FALSE)</f>
        <v>Secteur central vers le sud</v>
      </c>
      <c r="F42" s="3" t="s">
        <v>4</v>
      </c>
      <c r="G42" s="3">
        <v>0</v>
      </c>
      <c r="H42" s="3">
        <v>15</v>
      </c>
      <c r="I42" s="3">
        <v>0</v>
      </c>
      <c r="J42" s="3">
        <v>7.5</v>
      </c>
      <c r="K42" s="3">
        <v>13</v>
      </c>
    </row>
    <row r="43" spans="1:11" x14ac:dyDescent="0.3">
      <c r="A43" s="3">
        <v>42</v>
      </c>
      <c r="B43" s="3">
        <v>2</v>
      </c>
      <c r="C43" s="3" t="str">
        <f>VLOOKUP(omb[[#This Row],[type_masque_id]],type_masque_lointain[],2,FALSE)</f>
        <v>Masque lointain non homogène</v>
      </c>
      <c r="D43" s="3">
        <v>3</v>
      </c>
      <c r="E43" s="3" t="str">
        <f>VLOOKUP(omb[[#This Row],[secteur_orientation_id]],secteur_orientation[],2,FALSE)</f>
        <v>Secteur central vers le sud</v>
      </c>
      <c r="F43" s="3" t="s">
        <v>4</v>
      </c>
      <c r="G43" s="3">
        <v>15</v>
      </c>
      <c r="H43" s="3">
        <v>30</v>
      </c>
      <c r="I43" s="3">
        <v>17</v>
      </c>
      <c r="J43" s="3">
        <v>22.5</v>
      </c>
      <c r="K43" s="3">
        <v>14</v>
      </c>
    </row>
    <row r="44" spans="1:11" x14ac:dyDescent="0.3">
      <c r="A44" s="3">
        <v>43</v>
      </c>
      <c r="B44" s="3">
        <v>2</v>
      </c>
      <c r="C44" s="3" t="str">
        <f>VLOOKUP(omb[[#This Row],[type_masque_id]],type_masque_lointain[],2,FALSE)</f>
        <v>Masque lointain non homogène</v>
      </c>
      <c r="D44" s="3">
        <v>3</v>
      </c>
      <c r="E44" s="3" t="str">
        <f>VLOOKUP(omb[[#This Row],[secteur_orientation_id]],secteur_orientation[],2,FALSE)</f>
        <v>Secteur central vers le sud</v>
      </c>
      <c r="F44" s="3" t="s">
        <v>4</v>
      </c>
      <c r="G44" s="3">
        <v>30</v>
      </c>
      <c r="H44" s="3">
        <v>60</v>
      </c>
      <c r="I44" s="3">
        <v>40</v>
      </c>
      <c r="J44" s="3">
        <v>45</v>
      </c>
      <c r="K44" s="3">
        <v>15</v>
      </c>
    </row>
    <row r="45" spans="1:11" x14ac:dyDescent="0.3">
      <c r="A45" s="3">
        <v>44</v>
      </c>
      <c r="B45" s="3">
        <v>2</v>
      </c>
      <c r="C45" s="3" t="str">
        <f>VLOOKUP(omb[[#This Row],[type_masque_id]],type_masque_lointain[],2,FALSE)</f>
        <v>Masque lointain non homogène</v>
      </c>
      <c r="D45" s="3">
        <v>3</v>
      </c>
      <c r="E45" s="3" t="str">
        <f>VLOOKUP(omb[[#This Row],[secteur_orientation_id]],secteur_orientation[],2,FALSE)</f>
        <v>Secteur central vers le sud</v>
      </c>
      <c r="F45" s="3" t="s">
        <v>4</v>
      </c>
      <c r="G45" s="3">
        <v>60</v>
      </c>
      <c r="I45" s="3">
        <v>45</v>
      </c>
      <c r="J45" s="3">
        <v>60</v>
      </c>
      <c r="K45" s="3">
        <v>16</v>
      </c>
    </row>
    <row r="46" spans="1:11" x14ac:dyDescent="0.3">
      <c r="A46" s="3">
        <v>45</v>
      </c>
      <c r="B46" s="3">
        <v>2</v>
      </c>
      <c r="C46" s="3" t="str">
        <f>VLOOKUP(omb[[#This Row],[type_masque_id]],type_masque_lointain[],2,FALSE)</f>
        <v>Masque lointain non homogène</v>
      </c>
      <c r="D46" s="3">
        <v>4</v>
      </c>
      <c r="E46" s="3" t="str">
        <f>VLOOKUP(omb[[#This Row],[secteur_orientation_id]],secteur_orientation[],2,FALSE)</f>
        <v>Secteur central vers le nord</v>
      </c>
      <c r="F46" s="3" t="s">
        <v>4</v>
      </c>
      <c r="G46" s="3">
        <v>0</v>
      </c>
      <c r="H46" s="3">
        <v>15</v>
      </c>
      <c r="I46" s="3">
        <v>0</v>
      </c>
      <c r="J46" s="3">
        <v>7.5</v>
      </c>
      <c r="K46" s="3">
        <v>17</v>
      </c>
    </row>
    <row r="47" spans="1:11" x14ac:dyDescent="0.3">
      <c r="A47" s="3">
        <v>46</v>
      </c>
      <c r="B47" s="3">
        <v>2</v>
      </c>
      <c r="C47" s="3" t="str">
        <f>VLOOKUP(omb[[#This Row],[type_masque_id]],type_masque_lointain[],2,FALSE)</f>
        <v>Masque lointain non homogène</v>
      </c>
      <c r="D47" s="3">
        <v>4</v>
      </c>
      <c r="E47" s="3" t="str">
        <f>VLOOKUP(omb[[#This Row],[secteur_orientation_id]],secteur_orientation[],2,FALSE)</f>
        <v>Secteur central vers le nord</v>
      </c>
      <c r="F47" s="3" t="s">
        <v>4</v>
      </c>
      <c r="G47" s="3">
        <v>15</v>
      </c>
      <c r="H47" s="3">
        <v>30</v>
      </c>
      <c r="I47" s="3">
        <v>5</v>
      </c>
      <c r="J47" s="3">
        <v>22.5</v>
      </c>
      <c r="K47" s="3">
        <v>18</v>
      </c>
    </row>
    <row r="48" spans="1:11" x14ac:dyDescent="0.3">
      <c r="A48" s="3">
        <v>47</v>
      </c>
      <c r="B48" s="3">
        <v>2</v>
      </c>
      <c r="C48" s="3" t="str">
        <f>VLOOKUP(omb[[#This Row],[type_masque_id]],type_masque_lointain[],2,FALSE)</f>
        <v>Masque lointain non homogène</v>
      </c>
      <c r="D48" s="3">
        <v>4</v>
      </c>
      <c r="E48" s="3" t="str">
        <f>VLOOKUP(omb[[#This Row],[secteur_orientation_id]],secteur_orientation[],2,FALSE)</f>
        <v>Secteur central vers le nord</v>
      </c>
      <c r="F48" s="3" t="s">
        <v>4</v>
      </c>
      <c r="G48" s="3">
        <v>30</v>
      </c>
      <c r="H48" s="3">
        <v>60</v>
      </c>
      <c r="I48" s="3">
        <v>17</v>
      </c>
      <c r="J48" s="3">
        <v>45</v>
      </c>
      <c r="K48" s="3">
        <v>19</v>
      </c>
    </row>
    <row r="49" spans="1:11" x14ac:dyDescent="0.3">
      <c r="A49" s="3">
        <v>48</v>
      </c>
      <c r="B49" s="3">
        <v>2</v>
      </c>
      <c r="C49" s="3" t="str">
        <f>VLOOKUP(omb[[#This Row],[type_masque_id]],type_masque_lointain[],2,FALSE)</f>
        <v>Masque lointain non homogène</v>
      </c>
      <c r="D49" s="3">
        <v>4</v>
      </c>
      <c r="E49" s="3" t="str">
        <f>VLOOKUP(omb[[#This Row],[secteur_orientation_id]],secteur_orientation[],2,FALSE)</f>
        <v>Secteur central vers le nord</v>
      </c>
      <c r="F49" s="3" t="s">
        <v>4</v>
      </c>
      <c r="G49" s="3">
        <v>60</v>
      </c>
      <c r="I49" s="3">
        <v>25</v>
      </c>
      <c r="J49" s="3">
        <v>60</v>
      </c>
      <c r="K49" s="3">
        <v>20</v>
      </c>
    </row>
    <row r="50" spans="1:11" x14ac:dyDescent="0.3">
      <c r="A50" s="3">
        <v>49</v>
      </c>
      <c r="B50" s="3">
        <v>2</v>
      </c>
      <c r="C50" s="3" t="str">
        <f>VLOOKUP(omb[[#This Row],[type_masque_id]],type_masque_lointain[],2,FALSE)</f>
        <v>Masque lointain non homogène</v>
      </c>
      <c r="D50" s="3">
        <v>1</v>
      </c>
      <c r="E50" s="3" t="str">
        <f>VLOOKUP(omb[[#This Row],[secteur_orientation_id]],secteur_orientation[],2,FALSE)</f>
        <v>Secteur latéral vers le sud</v>
      </c>
      <c r="F50" s="3" t="s">
        <v>3</v>
      </c>
      <c r="G50" s="3">
        <v>0</v>
      </c>
      <c r="H50" s="3">
        <v>15</v>
      </c>
      <c r="I50" s="3">
        <v>0</v>
      </c>
      <c r="J50" s="3">
        <v>7.5</v>
      </c>
      <c r="K50" s="3">
        <v>9</v>
      </c>
    </row>
    <row r="51" spans="1:11" x14ac:dyDescent="0.3">
      <c r="A51" s="3">
        <v>50</v>
      </c>
      <c r="B51" s="3">
        <v>2</v>
      </c>
      <c r="C51" s="3" t="str">
        <f>VLOOKUP(omb[[#This Row],[type_masque_id]],type_masque_lointain[],2,FALSE)</f>
        <v>Masque lointain non homogène</v>
      </c>
      <c r="D51" s="3">
        <v>1</v>
      </c>
      <c r="E51" s="3" t="str">
        <f>VLOOKUP(omb[[#This Row],[secteur_orientation_id]],secteur_orientation[],2,FALSE)</f>
        <v>Secteur latéral vers le sud</v>
      </c>
      <c r="F51" s="3" t="s">
        <v>3</v>
      </c>
      <c r="G51" s="3">
        <v>15</v>
      </c>
      <c r="H51" s="3">
        <v>30</v>
      </c>
      <c r="I51" s="3">
        <v>14</v>
      </c>
      <c r="J51" s="3">
        <v>22.5</v>
      </c>
      <c r="K51" s="3">
        <v>10</v>
      </c>
    </row>
    <row r="52" spans="1:11" x14ac:dyDescent="0.3">
      <c r="A52" s="3">
        <v>51</v>
      </c>
      <c r="B52" s="3">
        <v>2</v>
      </c>
      <c r="C52" s="3" t="str">
        <f>VLOOKUP(omb[[#This Row],[type_masque_id]],type_masque_lointain[],2,FALSE)</f>
        <v>Masque lointain non homogène</v>
      </c>
      <c r="D52" s="3">
        <v>1</v>
      </c>
      <c r="E52" s="3" t="str">
        <f>VLOOKUP(omb[[#This Row],[secteur_orientation_id]],secteur_orientation[],2,FALSE)</f>
        <v>Secteur latéral vers le sud</v>
      </c>
      <c r="F52" s="3" t="s">
        <v>3</v>
      </c>
      <c r="G52" s="3">
        <v>30</v>
      </c>
      <c r="H52" s="3">
        <v>60</v>
      </c>
      <c r="I52" s="3">
        <v>27</v>
      </c>
      <c r="J52" s="3">
        <v>45</v>
      </c>
      <c r="K52" s="3">
        <v>11</v>
      </c>
    </row>
    <row r="53" spans="1:11" x14ac:dyDescent="0.3">
      <c r="A53" s="3">
        <v>52</v>
      </c>
      <c r="B53" s="3">
        <v>2</v>
      </c>
      <c r="C53" s="3" t="str">
        <f>VLOOKUP(omb[[#This Row],[type_masque_id]],type_masque_lointain[],2,FALSE)</f>
        <v>Masque lointain non homogène</v>
      </c>
      <c r="D53" s="3">
        <v>1</v>
      </c>
      <c r="E53" s="3" t="str">
        <f>VLOOKUP(omb[[#This Row],[secteur_orientation_id]],secteur_orientation[],2,FALSE)</f>
        <v>Secteur latéral vers le sud</v>
      </c>
      <c r="F53" s="3" t="s">
        <v>3</v>
      </c>
      <c r="G53" s="3">
        <v>60</v>
      </c>
      <c r="I53" s="3">
        <v>30</v>
      </c>
      <c r="J53" s="3">
        <v>60</v>
      </c>
      <c r="K53" s="3">
        <v>12</v>
      </c>
    </row>
    <row r="54" spans="1:11" x14ac:dyDescent="0.3">
      <c r="A54" s="3">
        <v>53</v>
      </c>
      <c r="B54" s="3">
        <v>2</v>
      </c>
      <c r="C54" s="3" t="str">
        <f>VLOOKUP(omb[[#This Row],[type_masque_id]],type_masque_lointain[],2,FALSE)</f>
        <v>Masque lointain non homogène</v>
      </c>
      <c r="D54" s="3">
        <v>2</v>
      </c>
      <c r="E54" s="3" t="str">
        <f>VLOOKUP(omb[[#This Row],[secteur_orientation_id]],secteur_orientation[],2,FALSE)</f>
        <v>Secteur latéral vers le nord</v>
      </c>
      <c r="F54" s="3" t="s">
        <v>3</v>
      </c>
      <c r="G54" s="3">
        <v>0</v>
      </c>
      <c r="H54" s="3">
        <v>15</v>
      </c>
      <c r="I54" s="3">
        <v>0</v>
      </c>
      <c r="J54" s="3">
        <v>7.5</v>
      </c>
      <c r="K54" s="3">
        <v>17</v>
      </c>
    </row>
    <row r="55" spans="1:11" x14ac:dyDescent="0.3">
      <c r="A55" s="3">
        <v>54</v>
      </c>
      <c r="B55" s="3">
        <v>2</v>
      </c>
      <c r="C55" s="3" t="str">
        <f>VLOOKUP(omb[[#This Row],[type_masque_id]],type_masque_lointain[],2,FALSE)</f>
        <v>Masque lointain non homogène</v>
      </c>
      <c r="D55" s="3">
        <v>2</v>
      </c>
      <c r="E55" s="3" t="str">
        <f>VLOOKUP(omb[[#This Row],[secteur_orientation_id]],secteur_orientation[],2,FALSE)</f>
        <v>Secteur latéral vers le nord</v>
      </c>
      <c r="F55" s="3" t="s">
        <v>3</v>
      </c>
      <c r="G55" s="3">
        <v>15</v>
      </c>
      <c r="H55" s="3">
        <v>30</v>
      </c>
      <c r="I55" s="3">
        <v>5</v>
      </c>
      <c r="J55" s="3">
        <v>22.5</v>
      </c>
      <c r="K55" s="3">
        <v>18</v>
      </c>
    </row>
    <row r="56" spans="1:11" x14ac:dyDescent="0.3">
      <c r="A56" s="3">
        <v>55</v>
      </c>
      <c r="B56" s="3">
        <v>2</v>
      </c>
      <c r="C56" s="3" t="str">
        <f>VLOOKUP(omb[[#This Row],[type_masque_id]],type_masque_lointain[],2,FALSE)</f>
        <v>Masque lointain non homogène</v>
      </c>
      <c r="D56" s="3">
        <v>2</v>
      </c>
      <c r="E56" s="3" t="str">
        <f>VLOOKUP(omb[[#This Row],[secteur_orientation_id]],secteur_orientation[],2,FALSE)</f>
        <v>Secteur latéral vers le nord</v>
      </c>
      <c r="F56" s="3" t="s">
        <v>3</v>
      </c>
      <c r="G56" s="3">
        <v>30</v>
      </c>
      <c r="H56" s="3">
        <v>60</v>
      </c>
      <c r="I56" s="3">
        <v>17</v>
      </c>
      <c r="J56" s="3">
        <v>45</v>
      </c>
      <c r="K56" s="3">
        <v>19</v>
      </c>
    </row>
    <row r="57" spans="1:11" x14ac:dyDescent="0.3">
      <c r="A57" s="3">
        <v>56</v>
      </c>
      <c r="B57" s="3">
        <v>2</v>
      </c>
      <c r="C57" s="3" t="str">
        <f>VLOOKUP(omb[[#This Row],[type_masque_id]],type_masque_lointain[],2,FALSE)</f>
        <v>Masque lointain non homogène</v>
      </c>
      <c r="D57" s="3">
        <v>2</v>
      </c>
      <c r="E57" s="3" t="str">
        <f>VLOOKUP(omb[[#This Row],[secteur_orientation_id]],secteur_orientation[],2,FALSE)</f>
        <v>Secteur latéral vers le nord</v>
      </c>
      <c r="F57" s="3" t="s">
        <v>3</v>
      </c>
      <c r="G57" s="3">
        <v>60</v>
      </c>
      <c r="I57" s="3">
        <v>25</v>
      </c>
      <c r="J57" s="3">
        <v>60</v>
      </c>
      <c r="K57" s="3">
        <v>20</v>
      </c>
    </row>
    <row r="58" spans="1:11" x14ac:dyDescent="0.3">
      <c r="A58" s="3">
        <v>57</v>
      </c>
      <c r="B58" s="3">
        <v>2</v>
      </c>
      <c r="C58" s="3" t="str">
        <f>VLOOKUP(omb[[#This Row],[type_masque_id]],type_masque_lointain[],2,FALSE)</f>
        <v>Masque lointain non homogène</v>
      </c>
      <c r="D58" s="3">
        <v>3</v>
      </c>
      <c r="E58" s="3" t="str">
        <f>VLOOKUP(omb[[#This Row],[secteur_orientation_id]],secteur_orientation[],2,FALSE)</f>
        <v>Secteur central vers le sud</v>
      </c>
      <c r="F58" s="3" t="s">
        <v>3</v>
      </c>
      <c r="G58" s="3">
        <v>0</v>
      </c>
      <c r="H58" s="3">
        <v>15</v>
      </c>
      <c r="I58" s="3">
        <v>0</v>
      </c>
      <c r="J58" s="3">
        <v>7.5</v>
      </c>
      <c r="K58" s="3">
        <v>13</v>
      </c>
    </row>
    <row r="59" spans="1:11" x14ac:dyDescent="0.3">
      <c r="A59" s="3">
        <v>58</v>
      </c>
      <c r="B59" s="3">
        <v>2</v>
      </c>
      <c r="C59" s="3" t="str">
        <f>VLOOKUP(omb[[#This Row],[type_masque_id]],type_masque_lointain[],2,FALSE)</f>
        <v>Masque lointain non homogène</v>
      </c>
      <c r="D59" s="3">
        <v>3</v>
      </c>
      <c r="E59" s="3" t="str">
        <f>VLOOKUP(omb[[#This Row],[secteur_orientation_id]],secteur_orientation[],2,FALSE)</f>
        <v>Secteur central vers le sud</v>
      </c>
      <c r="F59" s="3" t="s">
        <v>3</v>
      </c>
      <c r="G59" s="3">
        <v>15</v>
      </c>
      <c r="H59" s="3">
        <v>30</v>
      </c>
      <c r="I59" s="3">
        <v>17</v>
      </c>
      <c r="J59" s="3">
        <v>22.5</v>
      </c>
      <c r="K59" s="3">
        <v>14</v>
      </c>
    </row>
    <row r="60" spans="1:11" x14ac:dyDescent="0.3">
      <c r="A60" s="3">
        <v>59</v>
      </c>
      <c r="B60" s="3">
        <v>2</v>
      </c>
      <c r="C60" s="3" t="str">
        <f>VLOOKUP(omb[[#This Row],[type_masque_id]],type_masque_lointain[],2,FALSE)</f>
        <v>Masque lointain non homogène</v>
      </c>
      <c r="D60" s="3">
        <v>3</v>
      </c>
      <c r="E60" s="3" t="str">
        <f>VLOOKUP(omb[[#This Row],[secteur_orientation_id]],secteur_orientation[],2,FALSE)</f>
        <v>Secteur central vers le sud</v>
      </c>
      <c r="F60" s="3" t="s">
        <v>3</v>
      </c>
      <c r="G60" s="3">
        <v>30</v>
      </c>
      <c r="H60" s="3">
        <v>60</v>
      </c>
      <c r="I60" s="3">
        <v>40</v>
      </c>
      <c r="J60" s="3">
        <v>45</v>
      </c>
      <c r="K60" s="3">
        <v>15</v>
      </c>
    </row>
    <row r="61" spans="1:11" x14ac:dyDescent="0.3">
      <c r="A61" s="3">
        <v>60</v>
      </c>
      <c r="B61" s="3">
        <v>2</v>
      </c>
      <c r="C61" s="3" t="str">
        <f>VLOOKUP(omb[[#This Row],[type_masque_id]],type_masque_lointain[],2,FALSE)</f>
        <v>Masque lointain non homogène</v>
      </c>
      <c r="D61" s="3">
        <v>3</v>
      </c>
      <c r="E61" s="3" t="str">
        <f>VLOOKUP(omb[[#This Row],[secteur_orientation_id]],secteur_orientation[],2,FALSE)</f>
        <v>Secteur central vers le sud</v>
      </c>
      <c r="F61" s="3" t="s">
        <v>3</v>
      </c>
      <c r="G61" s="3">
        <v>60</v>
      </c>
      <c r="I61" s="3">
        <v>45</v>
      </c>
      <c r="J61" s="3">
        <v>60</v>
      </c>
      <c r="K61" s="3">
        <v>16</v>
      </c>
    </row>
    <row r="62" spans="1:11" x14ac:dyDescent="0.3">
      <c r="A62" s="3">
        <v>61</v>
      </c>
      <c r="B62" s="3">
        <v>2</v>
      </c>
      <c r="C62" s="3" t="str">
        <f>VLOOKUP(omb[[#This Row],[type_masque_id]],type_masque_lointain[],2,FALSE)</f>
        <v>Masque lointain non homogène</v>
      </c>
      <c r="D62" s="3">
        <v>4</v>
      </c>
      <c r="E62" s="3" t="str">
        <f>VLOOKUP(omb[[#This Row],[secteur_orientation_id]],secteur_orientation[],2,FALSE)</f>
        <v>Secteur central vers le nord</v>
      </c>
      <c r="F62" s="3" t="s">
        <v>3</v>
      </c>
      <c r="G62" s="3">
        <v>0</v>
      </c>
      <c r="H62" s="3">
        <v>15</v>
      </c>
      <c r="I62" s="3">
        <v>0</v>
      </c>
      <c r="J62" s="3">
        <v>7.5</v>
      </c>
      <c r="K62" s="3">
        <v>17</v>
      </c>
    </row>
    <row r="63" spans="1:11" x14ac:dyDescent="0.3">
      <c r="A63" s="3">
        <v>62</v>
      </c>
      <c r="B63" s="3">
        <v>2</v>
      </c>
      <c r="C63" s="3" t="str">
        <f>VLOOKUP(omb[[#This Row],[type_masque_id]],type_masque_lointain[],2,FALSE)</f>
        <v>Masque lointain non homogène</v>
      </c>
      <c r="D63" s="3">
        <v>4</v>
      </c>
      <c r="E63" s="3" t="str">
        <f>VLOOKUP(omb[[#This Row],[secteur_orientation_id]],secteur_orientation[],2,FALSE)</f>
        <v>Secteur central vers le nord</v>
      </c>
      <c r="F63" s="3" t="s">
        <v>3</v>
      </c>
      <c r="G63" s="3">
        <v>15</v>
      </c>
      <c r="H63" s="3">
        <v>30</v>
      </c>
      <c r="I63" s="3">
        <v>5</v>
      </c>
      <c r="J63" s="3">
        <v>22.5</v>
      </c>
      <c r="K63" s="3">
        <v>18</v>
      </c>
    </row>
    <row r="64" spans="1:11" x14ac:dyDescent="0.3">
      <c r="A64" s="3">
        <v>63</v>
      </c>
      <c r="B64" s="3">
        <v>2</v>
      </c>
      <c r="C64" s="3" t="str">
        <f>VLOOKUP(omb[[#This Row],[type_masque_id]],type_masque_lointain[],2,FALSE)</f>
        <v>Masque lointain non homogène</v>
      </c>
      <c r="D64" s="3">
        <v>4</v>
      </c>
      <c r="E64" s="3" t="str">
        <f>VLOOKUP(omb[[#This Row],[secteur_orientation_id]],secteur_orientation[],2,FALSE)</f>
        <v>Secteur central vers le nord</v>
      </c>
      <c r="F64" s="3" t="s">
        <v>3</v>
      </c>
      <c r="G64" s="3">
        <v>30</v>
      </c>
      <c r="H64" s="3">
        <v>60</v>
      </c>
      <c r="I64" s="3">
        <v>17</v>
      </c>
      <c r="J64" s="3">
        <v>45</v>
      </c>
      <c r="K64" s="3">
        <v>19</v>
      </c>
    </row>
    <row r="65" spans="1:11" x14ac:dyDescent="0.3">
      <c r="A65" s="3">
        <v>64</v>
      </c>
      <c r="B65" s="3">
        <v>2</v>
      </c>
      <c r="C65" s="3" t="str">
        <f>VLOOKUP(omb[[#This Row],[type_masque_id]],type_masque_lointain[],2,FALSE)</f>
        <v>Masque lointain non homogène</v>
      </c>
      <c r="D65" s="3">
        <v>4</v>
      </c>
      <c r="E65" s="3" t="str">
        <f>VLOOKUP(omb[[#This Row],[secteur_orientation_id]],secteur_orientation[],2,FALSE)</f>
        <v>Secteur central vers le nord</v>
      </c>
      <c r="F65" s="3" t="s">
        <v>3</v>
      </c>
      <c r="G65" s="3">
        <v>60</v>
      </c>
      <c r="I65" s="3">
        <v>25</v>
      </c>
      <c r="J65" s="3">
        <v>60</v>
      </c>
      <c r="K65" s="3">
        <v>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type_masque</vt:lpstr>
      <vt:lpstr>secteur_orientation</vt:lpstr>
      <vt:lpstr>fe2</vt:lpstr>
      <vt:lpstr>omb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Adrien</dc:creator>
  <cp:lastModifiedBy>Rosi Adrien</cp:lastModifiedBy>
  <dcterms:created xsi:type="dcterms:W3CDTF">2024-01-26T08:58:13Z</dcterms:created>
  <dcterms:modified xsi:type="dcterms:W3CDTF">2024-05-17T07:31:02Z</dcterms:modified>
</cp:coreProperties>
</file>