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B78C28AB-5105-4EBE-A8D5-981A73029EAA}" xr6:coauthVersionLast="47" xr6:coauthVersionMax="47" xr10:uidLastSave="{00000000-0000-0000-0000-000000000000}"/>
  <bookViews>
    <workbookView xWindow="-108" yWindow="-108" windowWidth="23256" windowHeight="12456" tabRatio="781" activeTab="6" xr2:uid="{BF4EE783-D743-4B41-B65A-54CFF4809DA7}"/>
  </bookViews>
  <sheets>
    <sheet name="mitoyennete" sheetId="49" r:id="rId1"/>
    <sheet name="nature_menuiserie" sheetId="46" r:id="rId2"/>
    <sheet name="type_porte@deprecated" sheetId="45" r:id="rId3"/>
    <sheet name="type_porte" sheetId="50" r:id="rId4"/>
    <sheet name="type_pose" sheetId="47" r:id="rId5"/>
    <sheet name="qualite_composant" sheetId="35" r:id="rId6"/>
    <sheet name="b" sheetId="51" r:id="rId7"/>
    <sheet name="uporte" sheetId="4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8" l="1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C2" i="51" l="1"/>
  <c r="C3" i="51"/>
  <c r="C4" i="51"/>
  <c r="C5" i="51"/>
  <c r="C6" i="51"/>
  <c r="C2" i="48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D3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2" i="45"/>
</calcChain>
</file>

<file path=xl/sharedStrings.xml><?xml version="1.0" encoding="utf-8"?>
<sst xmlns="http://schemas.openxmlformats.org/spreadsheetml/2006/main" count="97" uniqueCount="65">
  <si>
    <t>type_porte</t>
  </si>
  <si>
    <t>uporte</t>
  </si>
  <si>
    <t>id</t>
  </si>
  <si>
    <t>lib</t>
  </si>
  <si>
    <t>uporte[gte]</t>
  </si>
  <si>
    <t>uporte[lt]</t>
  </si>
  <si>
    <t>Très bonne</t>
  </si>
  <si>
    <t>Bonne</t>
  </si>
  <si>
    <t>Moyenne</t>
  </si>
  <si>
    <t>Insuffisante</t>
  </si>
  <si>
    <t>nature_menuiserie_id</t>
  </si>
  <si>
    <t>nature_menuiserie</t>
  </si>
  <si>
    <t>enum_type_porte_id</t>
  </si>
  <si>
    <t>Porte opaque pleine</t>
  </si>
  <si>
    <t>Porte simple en bois</t>
  </si>
  <si>
    <t>Porte simple en PVC</t>
  </si>
  <si>
    <t>Porte simple en métal</t>
  </si>
  <si>
    <t>Porte avec vitrage simple</t>
  </si>
  <si>
    <t>Porte avec moins de 30% de vitrage simple</t>
  </si>
  <si>
    <t>Porte avec 30-60% de vitrage simple</t>
  </si>
  <si>
    <t>Porte avec double vitrage</t>
  </si>
  <si>
    <t>Porte avec moins de 30% de double vitrage</t>
  </si>
  <si>
    <t>Porte avec 30-60% de double vitrage</t>
  </si>
  <si>
    <t>Porte isolée avec double vitrage</t>
  </si>
  <si>
    <t>Toute menuiserie</t>
  </si>
  <si>
    <t>Porte opaque pleine isolée</t>
  </si>
  <si>
    <t>Porte précédée d’un SAS</t>
  </si>
  <si>
    <t>Autres types de porte</t>
  </si>
  <si>
    <t>Porte simple en bois Porte opaque pleine</t>
  </si>
  <si>
    <t>Porte simple en bois Porte avec moins de 30% de vitrage simple</t>
  </si>
  <si>
    <t>Porte simple en bois Porte avec 30-60% de vitrage simple</t>
  </si>
  <si>
    <t>Porte simple en bois Porte avec double vitrage</t>
  </si>
  <si>
    <t>Porte simple en PVC Porte opaque pleine</t>
  </si>
  <si>
    <t>Porte simple en PVC Porte avec moins de 30% de vitrage simple</t>
  </si>
  <si>
    <t>Porte simple en PVC Porte avec 30-60% de vitrage simple</t>
  </si>
  <si>
    <t>Porte simple en PVC Porte avec double vitrage</t>
  </si>
  <si>
    <t>Porte simple en métal Porte opaque pleine</t>
  </si>
  <si>
    <t>Porte simple en métal Porte avec vitrage simple</t>
  </si>
  <si>
    <t>Porte simple en métal Porte avec moins de 30% de double vitrage</t>
  </si>
  <si>
    <t>Porte simple en métal Porte avec 30-60% de double vitrage</t>
  </si>
  <si>
    <t>Toute menuiserie Porte opaque pleine isolée</t>
  </si>
  <si>
    <t>Toute menuiserie Porte précédée d’un SAS</t>
  </si>
  <si>
    <t>Toute menuiserie Porte isolée avec double vitrage</t>
  </si>
  <si>
    <t>autre type de porte</t>
  </si>
  <si>
    <t>Nu Extérieur</t>
  </si>
  <si>
    <t>Nu intérieur</t>
  </si>
  <si>
    <t>Tunnel</t>
  </si>
  <si>
    <t>type_porte_id</t>
  </si>
  <si>
    <t>tv_uporte_id</t>
  </si>
  <si>
    <t>enum_type_adjacence_id</t>
  </si>
  <si>
    <t>Extérieur</t>
  </si>
  <si>
    <t>Local non chauffé</t>
  </si>
  <si>
    <t>8|9|10|11|12|13|14|15|16|17|18|19|21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</si>
  <si>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</si>
  <si>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</si>
  <si>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</si>
  <si>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</si>
  <si>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1|3|4|5</t>
  </si>
  <si>
    <t>1|2|6|7</t>
  </si>
  <si>
    <t>8|9|10|11</t>
  </si>
  <si>
    <t>mitoyennete_id</t>
  </si>
  <si>
    <t>mitoyennete</t>
  </si>
  <si>
    <t>b</t>
  </si>
  <si>
    <t>tv_coef_reduction_deperdition_id</t>
  </si>
  <si>
    <t>enum_type_porte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</si>
</sst>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4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625EAD-504F-4B94-AD43-DD4B75FE7378}" name="mitoyennete" displayName="mitoyennete" ref="A1:C7" totalsRowShown="0" headerRowDxfId="47" dataDxfId="46">
  <autoFilter ref="A1:C7" xr:uid="{5A625EAD-504F-4B94-AD43-DD4B75FE7378}">
    <filterColumn colId="0" hiddenButton="1"/>
    <filterColumn colId="1" hiddenButton="1"/>
    <filterColumn colId="2" hiddenButton="1"/>
  </autoFilter>
  <tableColumns count="3">
    <tableColumn id="1" xr3:uid="{1769EC59-EAC5-439E-9AC8-16B29B77601B}" name="id" dataDxfId="45"/>
    <tableColumn id="2" xr3:uid="{8768EDD1-6856-4A0F-A829-DC5AF1CA489D}" name="lib" dataDxfId="44"/>
    <tableColumn id="3" xr3:uid="{B4E981F2-0859-4B6C-89DF-EFAD0F4ED7C3}" name="enum_type_adjacence_id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2FD48D-CF63-4BE0-8261-3BE83269B0A3}" name="nature_menuiserie" displayName="nature_menuiserie" ref="A1:C5" totalsRowShown="0" headerRowDxfId="38" dataDxfId="37">
  <autoFilter ref="A1:C5" xr:uid="{862FD48D-CF63-4BE0-8261-3BE83269B0A3}">
    <filterColumn colId="0" hiddenButton="1"/>
    <filterColumn colId="1" hiddenButton="1"/>
    <filterColumn colId="2" hiddenButton="1"/>
  </autoFilter>
  <tableColumns count="3">
    <tableColumn id="1" xr3:uid="{42EDDE64-5276-4F16-AF44-15E4B9BA43BB}" name="id" dataDxfId="36"/>
    <tableColumn id="2" xr3:uid="{AB67E236-E5D8-4EA2-93E1-420F3FAEC502}" name="lib" dataDxfId="35"/>
    <tableColumn id="3" xr3:uid="{E359C3C3-7CFE-4D7A-AD59-25597A7B2852}" name="type_porte_id" dataDxfId="3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C0A29-4E16-4C0F-A5A9-2E2852F0349D}" name="type_porte_deprecated" displayName="type_porte_deprecated" ref="A1:F17" totalsRowShown="0" headerRowDxfId="33" dataDxfId="32">
  <autoFilter ref="A1:F17" xr:uid="{449C0A29-4E16-4C0F-A5A9-2E2852F0349D}"/>
  <sortState xmlns:xlrd2="http://schemas.microsoft.com/office/spreadsheetml/2017/richdata2" ref="A2:F17">
    <sortCondition ref="A1:A17"/>
  </sortState>
  <tableColumns count="6">
    <tableColumn id="1" xr3:uid="{E60F2414-E899-401A-9777-5126610C4AFE}" name="id" dataDxfId="31"/>
    <tableColumn id="2" xr3:uid="{6B7181EC-5672-437C-B4C6-5AA0A7EEAB73}" name="lib" dataDxfId="30"/>
    <tableColumn id="3" xr3:uid="{D010B129-3801-4CE7-BDC5-979B9C220F24}" name="nature_menuiserie_id" dataDxfId="29"/>
    <tableColumn id="4" xr3:uid="{E1E62DB8-BCAF-4F2F-AD62-1BC555BDD05F}" name="nature_menuiserie" dataDxfId="28">
      <calculatedColumnFormula>VLOOKUP(type_porte_deprecated[[#This Row],[nature_menuiserie_id]],nature_menuiserie[#All],2,FALSE)</calculatedColumnFormula>
    </tableColumn>
    <tableColumn id="5" xr3:uid="{EE9F8282-1AD8-4659-954A-873DC2AA2AC6}" name="enum_type_porte_id" dataDxfId="27"/>
    <tableColumn id="6" xr3:uid="{218A202E-25E9-43DA-B231-AA2F21079F63}" name="enum_type_porte" data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C245E-DE88-4197-B4DC-877FCDEA3264}" name="type_porte" displayName="type_porte" ref="A1:B12" totalsRowShown="0" headerRowDxfId="25" dataDxfId="24">
  <autoFilter ref="A1:B12" xr:uid="{225C245E-DE88-4197-B4DC-877FCDEA3264}">
    <filterColumn colId="0" hiddenButton="1"/>
    <filterColumn colId="1" hiddenButton="1"/>
  </autoFilter>
  <tableColumns count="2">
    <tableColumn id="1" xr3:uid="{BD466901-944E-41AA-93F5-B8FEDBA4B727}" name="id" dataDxfId="23"/>
    <tableColumn id="2" xr3:uid="{1CE04A53-C058-4301-A1C4-CDDDEC3533E0}" name="lib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A0B8F3-D0C2-42E0-B076-76BB367FB240}" name="type_pose" displayName="type_pose" ref="A1:B4" totalsRowShown="0" headerRowDxfId="42" dataDxfId="41">
  <autoFilter ref="A1:B4" xr:uid="{9AA0B8F3-D0C2-42E0-B076-76BB367FB240}">
    <filterColumn colId="0" hiddenButton="1"/>
    <filterColumn colId="1" hiddenButton="1"/>
  </autoFilter>
  <tableColumns count="2">
    <tableColumn id="1" xr3:uid="{9361C8E8-BB60-4471-840E-557CD50AB2E5}" name="id" dataDxfId="40"/>
    <tableColumn id="2" xr3:uid="{C2CEFD05-B5A2-436E-8121-791B1C6177C3}" name="lib" dataDxfId="3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78047-9009-4828-9694-068C71677D41}" name="qualite_composant" displayName="qualite_composant" ref="A1:D5" totalsRowShown="0" headerRowDxfId="21" dataDxfId="20">
  <autoFilter ref="A1:D5" xr:uid="{FCD78047-9009-4828-9694-068C71677D41}">
    <filterColumn colId="0" hiddenButton="1"/>
    <filterColumn colId="1" hiddenButton="1"/>
    <filterColumn colId="2" hiddenButton="1"/>
    <filterColumn colId="3" hiddenButton="1"/>
  </autoFilter>
  <tableColumns count="4">
    <tableColumn id="1" xr3:uid="{5A1C734C-D244-4CEC-A6EC-1DC6227437DA}" name="id" dataDxfId="19"/>
    <tableColumn id="2" xr3:uid="{CD4856B1-E8A9-4F70-ACA1-907CE4844C62}" name="lib" dataDxfId="18"/>
    <tableColumn id="11" xr3:uid="{18E61E1C-09D2-4BC1-8F98-528A01C5E41D}" name="uporte[gte]" dataDxfId="17"/>
    <tableColumn id="12" xr3:uid="{276CA922-52E7-4846-AF8D-1D0235323A54}" name="uporte[lt]" dataDxfId="1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EBB51B-DE1E-4288-B9BC-39EC92D9BAB6}" name="b" displayName="b" ref="A1:E6" totalsRowShown="0" headerRowDxfId="15" dataDxfId="14">
  <autoFilter ref="A1:E6" xr:uid="{F9EBB51B-DE1E-4288-B9BC-39EC92D9BAB6}"/>
  <tableColumns count="5">
    <tableColumn id="1" xr3:uid="{C4027C91-2F23-4BBC-A6A0-E82A6ECE80D9}" name="id" dataDxfId="13"/>
    <tableColumn id="3" xr3:uid="{7AF70C91-245B-47CE-BDC6-6E68542903C0}" name="mitoyennete_id" dataDxfId="12"/>
    <tableColumn id="4" xr3:uid="{68A317DF-9A63-44A7-AD35-3A0FF546C79D}" name="mitoyennete" dataDxfId="11">
      <calculatedColumnFormula>VLOOKUP(b[[#This Row],[mitoyennete_id]],mitoyennete[#Data],2,FALSE)</calculatedColumnFormula>
    </tableColumn>
    <tableColumn id="5" xr3:uid="{7E44FB5F-7F38-438E-A5E1-6BA6948C1E6A}" name="b" dataDxfId="10"/>
    <tableColumn id="6" xr3:uid="{B969517C-9C9F-4B13-8376-2DCA740874E8}" name="tv_coef_reduction_deperdition_id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8A4D35-453F-4E61-8CA6-FD6B564D6F4F}" name="uporte" displayName="uporte" ref="A1:G16" totalsRowShown="0" headerRowDxfId="8" dataDxfId="7">
  <autoFilter ref="A1:G16" xr:uid="{9A8A4D35-453F-4E61-8CA6-FD6B564D6F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F633968-F7B4-4462-BFD5-2EFEA459A4FE}" name="id" dataDxfId="6"/>
    <tableColumn id="2" xr3:uid="{219CB726-8ECB-435D-B60C-5FAF76475FF0}" name="nature_menuiserie_id" dataDxfId="5"/>
    <tableColumn id="3" xr3:uid="{97194C05-E6CD-47D0-A613-EB135B855530}" name="nature_menuiserie" dataDxfId="4">
      <calculatedColumnFormula>VLOOKUP(uporte[[#This Row],[nature_menuiserie_id]],nature_menuiserie[#All],2,FALSE)</calculatedColumnFormula>
    </tableColumn>
    <tableColumn id="4" xr3:uid="{30DEE1AF-50DF-476F-939D-7940BD9F6ACD}" name="type_porte_id" dataDxfId="3"/>
    <tableColumn id="5" xr3:uid="{6A781864-4C34-4F73-9E1C-B06715EA24CC}" name="type_porte" dataDxfId="0">
      <calculatedColumnFormula>VLOOKUP(uporte[[#This Row],[type_porte_id]],type_porte[],2,FALSE)</calculatedColumnFormula>
    </tableColumn>
    <tableColumn id="6" xr3:uid="{2CE60DF6-CA21-443B-A9B1-6A425333D756}" name="uporte" dataDxfId="2"/>
    <tableColumn id="7" xr3:uid="{C9E80DFB-18C9-430F-AC29-2FEF8FB1418E}" name="tv_uporte_i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426D-55B2-4A49-BDDF-F73BA72B3F24}">
  <dimension ref="A1:C7"/>
  <sheetViews>
    <sheetView zoomScale="85" zoomScaleNormal="85" workbookViewId="0">
      <selection activeCell="C1" sqref="C1"/>
    </sheetView>
  </sheetViews>
  <sheetFormatPr baseColWidth="10" defaultRowHeight="14.4" x14ac:dyDescent="0.3"/>
  <cols>
    <col min="2" max="2" width="60" bestFit="1" customWidth="1"/>
    <col min="3" max="3" width="37.44140625" style="7" bestFit="1" customWidth="1"/>
  </cols>
  <sheetData>
    <row r="1" spans="1:3" x14ac:dyDescent="0.3">
      <c r="A1" s="1" t="s">
        <v>2</v>
      </c>
      <c r="B1" s="1" t="s">
        <v>3</v>
      </c>
      <c r="C1" s="5" t="s">
        <v>49</v>
      </c>
    </row>
    <row r="2" spans="1:3" x14ac:dyDescent="0.3">
      <c r="A2" s="2">
        <v>1</v>
      </c>
      <c r="B2" s="2" t="s">
        <v>50</v>
      </c>
      <c r="C2" s="6">
        <v>1</v>
      </c>
    </row>
    <row r="3" spans="1:3" x14ac:dyDescent="0.3">
      <c r="A3" s="2">
        <v>6</v>
      </c>
      <c r="B3" s="3" t="s">
        <v>51</v>
      </c>
      <c r="C3" s="6" t="s">
        <v>52</v>
      </c>
    </row>
    <row r="4" spans="1:3" x14ac:dyDescent="0.3">
      <c r="A4" s="2">
        <v>7</v>
      </c>
      <c r="B4" t="s">
        <v>53</v>
      </c>
      <c r="C4" s="6">
        <v>20</v>
      </c>
    </row>
    <row r="5" spans="1:3" x14ac:dyDescent="0.3">
      <c r="A5" s="2">
        <v>8</v>
      </c>
      <c r="B5" s="2" t="s">
        <v>54</v>
      </c>
      <c r="C5" s="6">
        <v>4</v>
      </c>
    </row>
    <row r="6" spans="1:3" x14ac:dyDescent="0.3">
      <c r="A6" s="2">
        <v>9</v>
      </c>
      <c r="B6" s="2" t="s">
        <v>55</v>
      </c>
      <c r="C6" s="6">
        <v>22</v>
      </c>
    </row>
    <row r="7" spans="1:3" x14ac:dyDescent="0.3">
      <c r="A7" s="2">
        <v>10</v>
      </c>
      <c r="B7" s="2" t="s">
        <v>56</v>
      </c>
      <c r="C7" s="6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63F0-B76C-4839-94FE-7333429F4BDB}">
  <dimension ref="A1:G15"/>
  <sheetViews>
    <sheetView zoomScale="85" zoomScaleNormal="85" workbookViewId="0">
      <selection activeCell="E30" sqref="E30"/>
    </sheetView>
  </sheetViews>
  <sheetFormatPr baseColWidth="10" defaultRowHeight="14.4" x14ac:dyDescent="0.3"/>
  <cols>
    <col min="1" max="1" width="7.77734375" bestFit="1" customWidth="1"/>
    <col min="2" max="2" width="19.5546875" bestFit="1" customWidth="1"/>
    <col min="3" max="3" width="18.88671875" bestFit="1" customWidth="1"/>
  </cols>
  <sheetData>
    <row r="1" spans="1:7" x14ac:dyDescent="0.3">
      <c r="A1" s="1" t="s">
        <v>2</v>
      </c>
      <c r="B1" s="1" t="s">
        <v>3</v>
      </c>
      <c r="C1" s="1" t="s">
        <v>47</v>
      </c>
    </row>
    <row r="2" spans="1:7" x14ac:dyDescent="0.3">
      <c r="A2" s="2">
        <v>1</v>
      </c>
      <c r="B2" s="2" t="s">
        <v>14</v>
      </c>
      <c r="C2" s="2" t="s">
        <v>57</v>
      </c>
    </row>
    <row r="3" spans="1:7" x14ac:dyDescent="0.3">
      <c r="A3" s="2">
        <v>2</v>
      </c>
      <c r="B3" s="2" t="s">
        <v>15</v>
      </c>
      <c r="C3" s="2" t="s">
        <v>57</v>
      </c>
    </row>
    <row r="4" spans="1:7" x14ac:dyDescent="0.3">
      <c r="A4" s="2">
        <v>3</v>
      </c>
      <c r="B4" s="2" t="s">
        <v>16</v>
      </c>
      <c r="C4" s="2" t="s">
        <v>58</v>
      </c>
    </row>
    <row r="5" spans="1:7" x14ac:dyDescent="0.3">
      <c r="A5" s="2">
        <v>4</v>
      </c>
      <c r="B5" s="2" t="s">
        <v>24</v>
      </c>
      <c r="C5" s="2" t="s">
        <v>59</v>
      </c>
    </row>
    <row r="7" spans="1:7" x14ac:dyDescent="0.3">
      <c r="G7" s="2"/>
    </row>
    <row r="8" spans="1:7" x14ac:dyDescent="0.3">
      <c r="G8" s="2"/>
    </row>
    <row r="9" spans="1:7" x14ac:dyDescent="0.3">
      <c r="G9" s="2"/>
    </row>
    <row r="10" spans="1:7" x14ac:dyDescent="0.3">
      <c r="G10" s="2"/>
    </row>
    <row r="12" spans="1:7" x14ac:dyDescent="0.3">
      <c r="G12" s="2"/>
    </row>
    <row r="13" spans="1:7" x14ac:dyDescent="0.3">
      <c r="G13" s="2"/>
    </row>
    <row r="14" spans="1:7" x14ac:dyDescent="0.3">
      <c r="G14" s="2"/>
    </row>
    <row r="15" spans="1:7" x14ac:dyDescent="0.3">
      <c r="G1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F10E-AF77-45D0-ACA2-4FFC671D1106}">
  <dimension ref="A1:F32"/>
  <sheetViews>
    <sheetView zoomScale="85" zoomScaleNormal="85" workbookViewId="0">
      <selection activeCell="C12" sqref="C12"/>
    </sheetView>
  </sheetViews>
  <sheetFormatPr baseColWidth="10" defaultRowHeight="14.4" x14ac:dyDescent="0.3"/>
  <cols>
    <col min="1" max="1" width="7.77734375" style="2" bestFit="1" customWidth="1"/>
    <col min="2" max="2" width="37.88671875" style="2" bestFit="1" customWidth="1"/>
    <col min="3" max="3" width="25.88671875" style="2" bestFit="1" customWidth="1"/>
    <col min="4" max="4" width="23.109375" style="2" bestFit="1" customWidth="1"/>
    <col min="5" max="5" width="25.21875" bestFit="1" customWidth="1"/>
    <col min="6" max="6" width="57.44140625" bestFit="1" customWidth="1"/>
  </cols>
  <sheetData>
    <row r="1" spans="1:6" x14ac:dyDescent="0.3">
      <c r="A1" s="1" t="s">
        <v>2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64</v>
      </c>
    </row>
    <row r="2" spans="1:6" x14ac:dyDescent="0.3">
      <c r="A2" s="2">
        <v>1</v>
      </c>
      <c r="B2" s="2" t="s">
        <v>13</v>
      </c>
      <c r="C2" s="2">
        <v>1</v>
      </c>
      <c r="D2" s="2" t="str">
        <f>VLOOKUP(type_porte_deprecated[[#This Row],[nature_menuiserie_id]],nature_menuiserie[#All],2,FALSE)</f>
        <v>Porte simple en bois</v>
      </c>
      <c r="E2" s="2">
        <v>1</v>
      </c>
      <c r="F2" s="2" t="s">
        <v>28</v>
      </c>
    </row>
    <row r="3" spans="1:6" x14ac:dyDescent="0.3">
      <c r="A3" s="2">
        <v>1</v>
      </c>
      <c r="B3" s="2" t="s">
        <v>13</v>
      </c>
      <c r="C3" s="2">
        <v>2</v>
      </c>
      <c r="D3" s="2" t="str">
        <f>VLOOKUP(type_porte_deprecated[[#This Row],[nature_menuiserie_id]],nature_menuiserie[#All],2,FALSE)</f>
        <v>Porte simple en PVC</v>
      </c>
      <c r="E3" s="2">
        <v>5</v>
      </c>
      <c r="F3" s="2" t="s">
        <v>32</v>
      </c>
    </row>
    <row r="4" spans="1:6" x14ac:dyDescent="0.3">
      <c r="A4" s="2">
        <v>1</v>
      </c>
      <c r="B4" s="2" t="s">
        <v>13</v>
      </c>
      <c r="C4" s="2">
        <v>3</v>
      </c>
      <c r="D4" s="2" t="str">
        <f>VLOOKUP(type_porte_deprecated[[#This Row],[nature_menuiserie_id]],nature_menuiserie[#All],2,FALSE)</f>
        <v>Porte simple en métal</v>
      </c>
      <c r="E4" s="2">
        <v>9</v>
      </c>
      <c r="F4" s="2" t="s">
        <v>36</v>
      </c>
    </row>
    <row r="5" spans="1:6" x14ac:dyDescent="0.3">
      <c r="A5" s="2">
        <v>2</v>
      </c>
      <c r="B5" s="2" t="s">
        <v>17</v>
      </c>
      <c r="C5" s="2">
        <v>3</v>
      </c>
      <c r="D5" s="2" t="str">
        <f>VLOOKUP(type_porte_deprecated[[#This Row],[nature_menuiserie_id]],nature_menuiserie[#All],2,FALSE)</f>
        <v>Porte simple en métal</v>
      </c>
      <c r="E5" s="2">
        <v>10</v>
      </c>
      <c r="F5" s="2" t="s">
        <v>37</v>
      </c>
    </row>
    <row r="6" spans="1:6" x14ac:dyDescent="0.3">
      <c r="A6" s="2">
        <v>3</v>
      </c>
      <c r="B6" s="2" t="s">
        <v>18</v>
      </c>
      <c r="C6" s="2">
        <v>1</v>
      </c>
      <c r="D6" s="2" t="str">
        <f>VLOOKUP(type_porte_deprecated[[#This Row],[nature_menuiserie_id]],nature_menuiserie[#All],2,FALSE)</f>
        <v>Porte simple en bois</v>
      </c>
      <c r="E6" s="2">
        <v>2</v>
      </c>
      <c r="F6" s="2" t="s">
        <v>29</v>
      </c>
    </row>
    <row r="7" spans="1:6" x14ac:dyDescent="0.3">
      <c r="A7" s="2">
        <v>3</v>
      </c>
      <c r="B7" s="2" t="s">
        <v>18</v>
      </c>
      <c r="C7" s="2">
        <v>2</v>
      </c>
      <c r="D7" s="2" t="str">
        <f>VLOOKUP(type_porte_deprecated[[#This Row],[nature_menuiserie_id]],nature_menuiserie[#All],2,FALSE)</f>
        <v>Porte simple en PVC</v>
      </c>
      <c r="E7" s="2">
        <v>6</v>
      </c>
      <c r="F7" s="2" t="s">
        <v>33</v>
      </c>
    </row>
    <row r="8" spans="1:6" x14ac:dyDescent="0.3">
      <c r="A8" s="2">
        <v>4</v>
      </c>
      <c r="B8" s="2" t="s">
        <v>19</v>
      </c>
      <c r="C8" s="2">
        <v>1</v>
      </c>
      <c r="D8" s="2" t="str">
        <f>VLOOKUP(type_porte_deprecated[[#This Row],[nature_menuiserie_id]],nature_menuiserie[#All],2,FALSE)</f>
        <v>Porte simple en bois</v>
      </c>
      <c r="E8" s="2">
        <v>3</v>
      </c>
      <c r="F8" s="2" t="s">
        <v>30</v>
      </c>
    </row>
    <row r="9" spans="1:6" x14ac:dyDescent="0.3">
      <c r="A9" s="2">
        <v>4</v>
      </c>
      <c r="B9" s="2" t="s">
        <v>19</v>
      </c>
      <c r="C9" s="2">
        <v>2</v>
      </c>
      <c r="D9" s="2" t="str">
        <f>VLOOKUP(type_porte_deprecated[[#This Row],[nature_menuiserie_id]],nature_menuiserie[#All],2,FALSE)</f>
        <v>Porte simple en PVC</v>
      </c>
      <c r="E9" s="2">
        <v>7</v>
      </c>
      <c r="F9" s="2" t="s">
        <v>34</v>
      </c>
    </row>
    <row r="10" spans="1:6" x14ac:dyDescent="0.3">
      <c r="A10" s="2">
        <v>5</v>
      </c>
      <c r="B10" s="2" t="s">
        <v>20</v>
      </c>
      <c r="C10" s="2">
        <v>1</v>
      </c>
      <c r="D10" s="2" t="str">
        <f>VLOOKUP(type_porte_deprecated[[#This Row],[nature_menuiserie_id]],nature_menuiserie[#All],2,FALSE)</f>
        <v>Porte simple en bois</v>
      </c>
      <c r="E10" s="2">
        <v>4</v>
      </c>
      <c r="F10" s="2" t="s">
        <v>31</v>
      </c>
    </row>
    <row r="11" spans="1:6" x14ac:dyDescent="0.3">
      <c r="A11" s="2">
        <v>5</v>
      </c>
      <c r="B11" s="2" t="s">
        <v>20</v>
      </c>
      <c r="C11" s="2">
        <v>2</v>
      </c>
      <c r="D11" s="2" t="str">
        <f>VLOOKUP(type_porte_deprecated[[#This Row],[nature_menuiserie_id]],nature_menuiserie[#All],2,FALSE)</f>
        <v>Porte simple en PVC</v>
      </c>
      <c r="E11" s="2">
        <v>8</v>
      </c>
      <c r="F11" s="2" t="s">
        <v>35</v>
      </c>
    </row>
    <row r="12" spans="1:6" x14ac:dyDescent="0.3">
      <c r="A12" s="2">
        <v>6</v>
      </c>
      <c r="B12" s="2" t="s">
        <v>21</v>
      </c>
      <c r="C12" s="2">
        <v>3</v>
      </c>
      <c r="D12" s="2" t="str">
        <f>VLOOKUP(type_porte_deprecated[[#This Row],[nature_menuiserie_id]],nature_menuiserie[#All],2,FALSE)</f>
        <v>Porte simple en métal</v>
      </c>
      <c r="E12" s="2">
        <v>11</v>
      </c>
      <c r="F12" s="2" t="s">
        <v>38</v>
      </c>
    </row>
    <row r="13" spans="1:6" x14ac:dyDescent="0.3">
      <c r="A13" s="2">
        <v>7</v>
      </c>
      <c r="B13" s="2" t="s">
        <v>22</v>
      </c>
      <c r="C13" s="2">
        <v>3</v>
      </c>
      <c r="D13" s="2" t="str">
        <f>VLOOKUP(type_porte_deprecated[[#This Row],[nature_menuiserie_id]],nature_menuiserie[#All],2,FALSE)</f>
        <v>Porte simple en métal</v>
      </c>
      <c r="E13" s="2">
        <v>12</v>
      </c>
      <c r="F13" s="2" t="s">
        <v>39</v>
      </c>
    </row>
    <row r="14" spans="1:6" x14ac:dyDescent="0.3">
      <c r="A14" s="2">
        <v>8</v>
      </c>
      <c r="B14" s="2" t="s">
        <v>23</v>
      </c>
      <c r="C14" s="2">
        <v>4</v>
      </c>
      <c r="D14" s="2" t="str">
        <f>VLOOKUP(type_porte_deprecated[[#This Row],[nature_menuiserie_id]],nature_menuiserie[#All],2,FALSE)</f>
        <v>Toute menuiserie</v>
      </c>
      <c r="E14" s="2">
        <v>15</v>
      </c>
      <c r="F14" s="2" t="s">
        <v>42</v>
      </c>
    </row>
    <row r="15" spans="1:6" x14ac:dyDescent="0.3">
      <c r="A15" s="2">
        <v>9</v>
      </c>
      <c r="B15" s="2" t="s">
        <v>25</v>
      </c>
      <c r="C15" s="2">
        <v>4</v>
      </c>
      <c r="D15" s="2" t="str">
        <f>VLOOKUP(type_porte_deprecated[[#This Row],[nature_menuiserie_id]],nature_menuiserie[#All],2,FALSE)</f>
        <v>Toute menuiserie</v>
      </c>
      <c r="E15" s="2">
        <v>13</v>
      </c>
      <c r="F15" s="2" t="s">
        <v>40</v>
      </c>
    </row>
    <row r="16" spans="1:6" x14ac:dyDescent="0.3">
      <c r="A16" s="2">
        <v>10</v>
      </c>
      <c r="B16" s="2" t="s">
        <v>26</v>
      </c>
      <c r="C16" s="2">
        <v>4</v>
      </c>
      <c r="D16" s="2" t="str">
        <f>VLOOKUP(type_porte_deprecated[[#This Row],[nature_menuiserie_id]],nature_menuiserie[#All],2,FALSE)</f>
        <v>Toute menuiserie</v>
      </c>
      <c r="E16" s="2">
        <v>14</v>
      </c>
      <c r="F16" s="2" t="s">
        <v>41</v>
      </c>
    </row>
    <row r="17" spans="1:6" x14ac:dyDescent="0.3">
      <c r="A17" s="2">
        <v>11</v>
      </c>
      <c r="B17" s="2" t="s">
        <v>27</v>
      </c>
      <c r="C17" s="2">
        <v>4</v>
      </c>
      <c r="D17" s="2" t="str">
        <f>VLOOKUP(type_porte_deprecated[[#This Row],[nature_menuiserie_id]],nature_menuiserie[#All],2,FALSE)</f>
        <v>Toute menuiserie</v>
      </c>
      <c r="E17" s="2">
        <v>16</v>
      </c>
      <c r="F17" s="2" t="s">
        <v>43</v>
      </c>
    </row>
    <row r="30" spans="1:6" x14ac:dyDescent="0.3">
      <c r="B30"/>
    </row>
    <row r="31" spans="1:6" x14ac:dyDescent="0.3">
      <c r="B31"/>
    </row>
    <row r="32" spans="1:6" x14ac:dyDescent="0.3">
      <c r="B3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658-DBE9-4478-A0DF-0BCCB5240FA9}">
  <dimension ref="A1:B32"/>
  <sheetViews>
    <sheetView zoomScale="85" zoomScaleNormal="85" workbookViewId="0">
      <selection activeCell="B7" sqref="B7"/>
    </sheetView>
  </sheetViews>
  <sheetFormatPr baseColWidth="10" defaultRowHeight="14.4" x14ac:dyDescent="0.3"/>
  <cols>
    <col min="1" max="1" width="7.77734375" style="2" bestFit="1" customWidth="1"/>
    <col min="2" max="2" width="37.88671875" style="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</v>
      </c>
      <c r="B2" s="2" t="s">
        <v>13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21</v>
      </c>
    </row>
    <row r="8" spans="1:2" x14ac:dyDescent="0.3">
      <c r="A8" s="2">
        <v>7</v>
      </c>
      <c r="B8" s="2" t="s">
        <v>22</v>
      </c>
    </row>
    <row r="9" spans="1:2" x14ac:dyDescent="0.3">
      <c r="A9" s="2">
        <v>8</v>
      </c>
      <c r="B9" s="2" t="s">
        <v>23</v>
      </c>
    </row>
    <row r="10" spans="1:2" x14ac:dyDescent="0.3">
      <c r="A10" s="2">
        <v>9</v>
      </c>
      <c r="B10" s="2" t="s">
        <v>25</v>
      </c>
    </row>
    <row r="11" spans="1:2" x14ac:dyDescent="0.3">
      <c r="A11" s="2">
        <v>10</v>
      </c>
      <c r="B11" s="2" t="s">
        <v>26</v>
      </c>
    </row>
    <row r="12" spans="1:2" x14ac:dyDescent="0.3">
      <c r="A12" s="2">
        <v>11</v>
      </c>
      <c r="B12" s="2" t="s">
        <v>27</v>
      </c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30" spans="1:2" x14ac:dyDescent="0.3">
      <c r="B30"/>
    </row>
    <row r="31" spans="1:2" x14ac:dyDescent="0.3">
      <c r="B31"/>
    </row>
    <row r="32" spans="1:2" x14ac:dyDescent="0.3">
      <c r="B3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7095-404A-4B21-A478-54243E91CC2D}">
  <dimension ref="A1:B4"/>
  <sheetViews>
    <sheetView zoomScale="85" zoomScaleNormal="85" workbookViewId="0">
      <selection activeCell="E22" sqref="E22"/>
    </sheetView>
  </sheetViews>
  <sheetFormatPr baseColWidth="10" defaultRowHeight="14.4" x14ac:dyDescent="0.3"/>
  <cols>
    <col min="2" max="2" width="11.109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</v>
      </c>
      <c r="B2" s="2" t="s">
        <v>44</v>
      </c>
    </row>
    <row r="3" spans="1:2" x14ac:dyDescent="0.3">
      <c r="A3" s="2">
        <v>2</v>
      </c>
      <c r="B3" s="2" t="s">
        <v>45</v>
      </c>
    </row>
    <row r="4" spans="1:2" x14ac:dyDescent="0.3">
      <c r="A4" s="2">
        <v>3</v>
      </c>
      <c r="B4" s="2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D5"/>
  <sheetViews>
    <sheetView zoomScale="85" zoomScaleNormal="85" workbookViewId="0">
      <selection activeCell="H32" sqref="H32"/>
    </sheetView>
  </sheetViews>
  <sheetFormatPr baseColWidth="10" defaultRowHeight="14.4" x14ac:dyDescent="0.3"/>
  <cols>
    <col min="1" max="2" width="11.5546875" style="2"/>
    <col min="3" max="3" width="12.2187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2">
        <v>1</v>
      </c>
      <c r="B2" s="2" t="s">
        <v>6</v>
      </c>
      <c r="C2" s="2">
        <v>0</v>
      </c>
      <c r="D2" s="2">
        <v>1.6</v>
      </c>
    </row>
    <row r="3" spans="1:4" x14ac:dyDescent="0.3">
      <c r="A3" s="2">
        <v>2</v>
      </c>
      <c r="B3" s="2" t="s">
        <v>7</v>
      </c>
      <c r="C3" s="2">
        <v>1.6</v>
      </c>
      <c r="D3" s="2">
        <v>2.2000000000000002</v>
      </c>
    </row>
    <row r="4" spans="1:4" x14ac:dyDescent="0.3">
      <c r="A4" s="2">
        <v>3</v>
      </c>
      <c r="B4" s="2" t="s">
        <v>8</v>
      </c>
      <c r="C4" s="2">
        <v>2.2000000000000002</v>
      </c>
      <c r="D4" s="2">
        <v>3</v>
      </c>
    </row>
    <row r="5" spans="1:4" x14ac:dyDescent="0.3">
      <c r="A5" s="2">
        <v>4</v>
      </c>
      <c r="B5" s="2" t="s">
        <v>9</v>
      </c>
      <c r="C5" s="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EAD-8EDA-46E5-BF3C-6859C6DA98E6}">
  <dimension ref="A1:E6"/>
  <sheetViews>
    <sheetView tabSelected="1" zoomScale="85" zoomScaleNormal="85" workbookViewId="0">
      <selection activeCell="C8" sqref="C8"/>
    </sheetView>
  </sheetViews>
  <sheetFormatPr baseColWidth="10" defaultRowHeight="14.4" x14ac:dyDescent="0.3"/>
  <cols>
    <col min="1" max="1" width="7.77734375" style="2" customWidth="1"/>
    <col min="2" max="2" width="20.33203125" style="2" bestFit="1" customWidth="1"/>
    <col min="3" max="3" width="63" style="2" bestFit="1" customWidth="1"/>
    <col min="4" max="4" width="7.33203125" style="2" bestFit="1" customWidth="1"/>
    <col min="5" max="5" width="37.33203125" style="2" bestFit="1" customWidth="1"/>
  </cols>
  <sheetData>
    <row r="1" spans="1:5" s="4" customFormat="1" x14ac:dyDescent="0.3">
      <c r="A1" s="1" t="s">
        <v>2</v>
      </c>
      <c r="B1" s="1" t="s">
        <v>60</v>
      </c>
      <c r="C1" s="1" t="s">
        <v>61</v>
      </c>
      <c r="D1" s="1" t="s">
        <v>62</v>
      </c>
      <c r="E1" s="1" t="s">
        <v>63</v>
      </c>
    </row>
    <row r="2" spans="1:5" x14ac:dyDescent="0.3">
      <c r="A2" s="2">
        <v>1</v>
      </c>
      <c r="B2" s="2">
        <v>1</v>
      </c>
      <c r="C2" s="2" t="str">
        <f>VLOOKUP(b[[#This Row],[mitoyennete_id]],mitoyennete[#Data],2,FALSE)</f>
        <v>Extérieur</v>
      </c>
      <c r="D2" s="2">
        <v>1</v>
      </c>
      <c r="E2" s="2">
        <v>1</v>
      </c>
    </row>
    <row r="3" spans="1:5" x14ac:dyDescent="0.3">
      <c r="A3" s="2">
        <v>2</v>
      </c>
      <c r="B3" s="2">
        <v>7</v>
      </c>
      <c r="C3" s="2" t="str">
        <f>VLOOKUP(b[[#This Row],[mitoyennete_id]],mitoyennete[#Data],2,FALSE)</f>
        <v>Local tertiaire à l'intérieur de l'immeuble en contact avec l'appartement</v>
      </c>
      <c r="D3" s="2">
        <v>0.2</v>
      </c>
      <c r="E3" s="2">
        <v>8</v>
      </c>
    </row>
    <row r="4" spans="1:5" x14ac:dyDescent="0.3">
      <c r="A4" s="2">
        <v>3</v>
      </c>
      <c r="B4" s="2">
        <v>8</v>
      </c>
      <c r="C4" s="2" t="str">
        <f>VLOOKUP(b[[#This Row],[mitoyennete_id]],mitoyennete[#Data],2,FALSE)</f>
        <v>Bâtiment ou local à usage autre que d'habitation</v>
      </c>
      <c r="D4" s="2">
        <v>0.2</v>
      </c>
      <c r="E4" s="2">
        <v>4</v>
      </c>
    </row>
    <row r="5" spans="1:5" x14ac:dyDescent="0.3">
      <c r="A5" s="2">
        <v>4</v>
      </c>
      <c r="B5" s="2">
        <v>9</v>
      </c>
      <c r="C5" s="2" t="str">
        <f>VLOOKUP(b[[#This Row],[mitoyennete_id]],mitoyennete[#Data],2,FALSE)</f>
        <v>Local non déperditif (local à usage d'habitation chauffé)</v>
      </c>
      <c r="D5" s="2">
        <v>0</v>
      </c>
      <c r="E5" s="2">
        <v>283</v>
      </c>
    </row>
    <row r="6" spans="1:5" x14ac:dyDescent="0.3">
      <c r="A6" s="2">
        <v>5</v>
      </c>
      <c r="B6" s="2">
        <v>10</v>
      </c>
      <c r="C6" s="2" t="str">
        <f>VLOOKUP(b[[#This Row],[mitoyennete_id]],mitoyennete[#Data],2,FALSE)</f>
        <v>Local non chauffé non accessible</v>
      </c>
      <c r="D6" s="2">
        <v>0.95</v>
      </c>
      <c r="E6" s="2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EED4-1650-432B-9625-F14B2E4AB546}">
  <dimension ref="A1:G16"/>
  <sheetViews>
    <sheetView zoomScale="85" zoomScaleNormal="85" workbookViewId="0">
      <selection activeCell="E10" sqref="E10"/>
    </sheetView>
  </sheetViews>
  <sheetFormatPr baseColWidth="10" defaultRowHeight="14.4" x14ac:dyDescent="0.3"/>
  <cols>
    <col min="1" max="1" width="7.77734375" style="2" bestFit="1" customWidth="1"/>
    <col min="2" max="2" width="25.88671875" style="2" bestFit="1" customWidth="1"/>
    <col min="3" max="3" width="23.109375" style="2" bestFit="1" customWidth="1"/>
    <col min="4" max="4" width="18.88671875" style="2" bestFit="1" customWidth="1"/>
    <col min="5" max="5" width="37.88671875" style="2" bestFit="1" customWidth="1"/>
    <col min="6" max="6" width="12.21875" style="2" bestFit="1" customWidth="1"/>
    <col min="7" max="7" width="17.88671875" bestFit="1" customWidth="1"/>
  </cols>
  <sheetData>
    <row r="1" spans="1:7" x14ac:dyDescent="0.3">
      <c r="A1" s="1" t="s">
        <v>2</v>
      </c>
      <c r="B1" s="1" t="s">
        <v>10</v>
      </c>
      <c r="C1" s="1" t="s">
        <v>11</v>
      </c>
      <c r="D1" s="1" t="s">
        <v>47</v>
      </c>
      <c r="E1" s="1" t="s">
        <v>0</v>
      </c>
      <c r="F1" s="1" t="s">
        <v>1</v>
      </c>
      <c r="G1" s="1" t="s">
        <v>48</v>
      </c>
    </row>
    <row r="2" spans="1:7" x14ac:dyDescent="0.3">
      <c r="A2" s="2">
        <v>1</v>
      </c>
      <c r="B2" s="2">
        <v>1</v>
      </c>
      <c r="C2" s="2" t="str">
        <f>VLOOKUP(uporte[[#This Row],[nature_menuiserie_id]],nature_menuiserie[#All],2,FALSE)</f>
        <v>Porte simple en bois</v>
      </c>
      <c r="D2" s="2">
        <v>1</v>
      </c>
      <c r="E2" s="2" t="str">
        <f>VLOOKUP(uporte[[#This Row],[type_porte_id]],type_porte[],2,FALSE)</f>
        <v>Porte opaque pleine</v>
      </c>
      <c r="F2" s="2">
        <v>3.5</v>
      </c>
      <c r="G2" s="2">
        <v>1</v>
      </c>
    </row>
    <row r="3" spans="1:7" x14ac:dyDescent="0.3">
      <c r="A3" s="2">
        <v>2</v>
      </c>
      <c r="B3" s="2">
        <v>1</v>
      </c>
      <c r="C3" s="2" t="str">
        <f>VLOOKUP(uporte[[#This Row],[nature_menuiserie_id]],nature_menuiserie[#All],2,FALSE)</f>
        <v>Porte simple en bois</v>
      </c>
      <c r="D3" s="2">
        <v>3</v>
      </c>
      <c r="E3" s="2" t="str">
        <f>VLOOKUP(uporte[[#This Row],[type_porte_id]],type_porte[],2,FALSE)</f>
        <v>Porte avec moins de 30% de vitrage simple</v>
      </c>
      <c r="F3" s="2">
        <v>4</v>
      </c>
      <c r="G3" s="2">
        <v>2</v>
      </c>
    </row>
    <row r="4" spans="1:7" x14ac:dyDescent="0.3">
      <c r="A4" s="2">
        <v>3</v>
      </c>
      <c r="B4" s="2">
        <v>1</v>
      </c>
      <c r="C4" s="2" t="str">
        <f>VLOOKUP(uporte[[#This Row],[nature_menuiserie_id]],nature_menuiserie[#All],2,FALSE)</f>
        <v>Porte simple en bois</v>
      </c>
      <c r="D4" s="2">
        <v>4</v>
      </c>
      <c r="E4" s="2" t="str">
        <f>VLOOKUP(uporte[[#This Row],[type_porte_id]],type_porte[],2,FALSE)</f>
        <v>Porte avec 30-60% de vitrage simple</v>
      </c>
      <c r="F4" s="2">
        <v>4.5</v>
      </c>
      <c r="G4" s="2">
        <v>3</v>
      </c>
    </row>
    <row r="5" spans="1:7" x14ac:dyDescent="0.3">
      <c r="A5" s="2">
        <v>4</v>
      </c>
      <c r="B5" s="2">
        <v>1</v>
      </c>
      <c r="C5" s="2" t="str">
        <f>VLOOKUP(uporte[[#This Row],[nature_menuiserie_id]],nature_menuiserie[#All],2,FALSE)</f>
        <v>Porte simple en bois</v>
      </c>
      <c r="D5" s="2">
        <v>5</v>
      </c>
      <c r="E5" s="2" t="str">
        <f>VLOOKUP(uporte[[#This Row],[type_porte_id]],type_porte[],2,FALSE)</f>
        <v>Porte avec double vitrage</v>
      </c>
      <c r="F5" s="2">
        <v>3.3</v>
      </c>
      <c r="G5" s="2">
        <v>4</v>
      </c>
    </row>
    <row r="6" spans="1:7" x14ac:dyDescent="0.3">
      <c r="A6" s="2">
        <v>5</v>
      </c>
      <c r="B6" s="2">
        <v>2</v>
      </c>
      <c r="C6" s="2" t="str">
        <f>VLOOKUP(uporte[[#This Row],[nature_menuiserie_id]],nature_menuiserie[#All],2,FALSE)</f>
        <v>Porte simple en PVC</v>
      </c>
      <c r="D6" s="2">
        <v>1</v>
      </c>
      <c r="E6" s="2" t="str">
        <f>VLOOKUP(uporte[[#This Row],[type_porte_id]],type_porte[],2,FALSE)</f>
        <v>Porte opaque pleine</v>
      </c>
      <c r="F6" s="2">
        <v>3.5</v>
      </c>
      <c r="G6" s="2">
        <v>1</v>
      </c>
    </row>
    <row r="7" spans="1:7" x14ac:dyDescent="0.3">
      <c r="A7" s="2">
        <v>6</v>
      </c>
      <c r="B7" s="2">
        <v>2</v>
      </c>
      <c r="C7" s="2" t="str">
        <f>VLOOKUP(uporte[[#This Row],[nature_menuiserie_id]],nature_menuiserie[#All],2,FALSE)</f>
        <v>Porte simple en PVC</v>
      </c>
      <c r="D7" s="2">
        <v>3</v>
      </c>
      <c r="E7" s="2" t="str">
        <f>VLOOKUP(uporte[[#This Row],[type_porte_id]],type_porte[],2,FALSE)</f>
        <v>Porte avec moins de 30% de vitrage simple</v>
      </c>
      <c r="F7" s="2">
        <v>4</v>
      </c>
      <c r="G7" s="2">
        <v>2</v>
      </c>
    </row>
    <row r="8" spans="1:7" x14ac:dyDescent="0.3">
      <c r="A8" s="2">
        <v>7</v>
      </c>
      <c r="B8" s="2">
        <v>2</v>
      </c>
      <c r="C8" s="2" t="str">
        <f>VLOOKUP(uporte[[#This Row],[nature_menuiserie_id]],nature_menuiserie[#All],2,FALSE)</f>
        <v>Porte simple en PVC</v>
      </c>
      <c r="D8" s="2">
        <v>4</v>
      </c>
      <c r="E8" s="2" t="str">
        <f>VLOOKUP(uporte[[#This Row],[type_porte_id]],type_porte[],2,FALSE)</f>
        <v>Porte avec 30-60% de vitrage simple</v>
      </c>
      <c r="F8" s="2">
        <v>4.5</v>
      </c>
      <c r="G8" s="2">
        <v>3</v>
      </c>
    </row>
    <row r="9" spans="1:7" x14ac:dyDescent="0.3">
      <c r="A9" s="2">
        <v>8</v>
      </c>
      <c r="B9" s="2">
        <v>2</v>
      </c>
      <c r="C9" s="2" t="str">
        <f>VLOOKUP(uporte[[#This Row],[nature_menuiserie_id]],nature_menuiserie[#All],2,FALSE)</f>
        <v>Porte simple en PVC</v>
      </c>
      <c r="D9" s="2">
        <v>5</v>
      </c>
      <c r="E9" s="2" t="str">
        <f>VLOOKUP(uporte[[#This Row],[type_porte_id]],type_porte[],2,FALSE)</f>
        <v>Porte avec double vitrage</v>
      </c>
      <c r="F9" s="2">
        <v>3.3</v>
      </c>
      <c r="G9" s="2">
        <v>4</v>
      </c>
    </row>
    <row r="10" spans="1:7" x14ac:dyDescent="0.3">
      <c r="A10" s="2">
        <v>9</v>
      </c>
      <c r="B10" s="2">
        <v>3</v>
      </c>
      <c r="C10" s="2" t="str">
        <f>VLOOKUP(uporte[[#This Row],[nature_menuiserie_id]],nature_menuiserie[#All],2,FALSE)</f>
        <v>Porte simple en métal</v>
      </c>
      <c r="D10" s="2">
        <v>1</v>
      </c>
      <c r="E10" s="2" t="str">
        <f>VLOOKUP(uporte[[#This Row],[type_porte_id]],type_porte[],2,FALSE)</f>
        <v>Porte opaque pleine</v>
      </c>
      <c r="F10" s="2">
        <v>5.8</v>
      </c>
      <c r="G10" s="2">
        <v>5</v>
      </c>
    </row>
    <row r="11" spans="1:7" x14ac:dyDescent="0.3">
      <c r="A11" s="2">
        <v>10</v>
      </c>
      <c r="B11" s="2">
        <v>3</v>
      </c>
      <c r="C11" s="2" t="str">
        <f>VLOOKUP(uporte[[#This Row],[nature_menuiserie_id]],nature_menuiserie[#All],2,FALSE)</f>
        <v>Porte simple en métal</v>
      </c>
      <c r="D11" s="2">
        <v>2</v>
      </c>
      <c r="E11" s="2" t="str">
        <f>VLOOKUP(uporte[[#This Row],[type_porte_id]],type_porte[],2,FALSE)</f>
        <v>Porte avec vitrage simple</v>
      </c>
      <c r="F11" s="2">
        <v>5.8</v>
      </c>
      <c r="G11" s="2">
        <v>6</v>
      </c>
    </row>
    <row r="12" spans="1:7" x14ac:dyDescent="0.3">
      <c r="A12" s="2">
        <v>11</v>
      </c>
      <c r="B12" s="2">
        <v>3</v>
      </c>
      <c r="C12" s="2" t="str">
        <f>VLOOKUP(uporte[[#This Row],[nature_menuiserie_id]],nature_menuiserie[#All],2,FALSE)</f>
        <v>Porte simple en métal</v>
      </c>
      <c r="D12" s="2">
        <v>6</v>
      </c>
      <c r="E12" s="2" t="str">
        <f>VLOOKUP(uporte[[#This Row],[type_porte_id]],type_porte[],2,FALSE)</f>
        <v>Porte avec moins de 30% de double vitrage</v>
      </c>
      <c r="F12" s="2">
        <v>5.5</v>
      </c>
      <c r="G12" s="2">
        <v>7</v>
      </c>
    </row>
    <row r="13" spans="1:7" x14ac:dyDescent="0.3">
      <c r="A13" s="2">
        <v>12</v>
      </c>
      <c r="B13" s="2">
        <v>3</v>
      </c>
      <c r="C13" s="2" t="str">
        <f>VLOOKUP(uporte[[#This Row],[nature_menuiserie_id]],nature_menuiserie[#All],2,FALSE)</f>
        <v>Porte simple en métal</v>
      </c>
      <c r="D13" s="2">
        <v>7</v>
      </c>
      <c r="E13" s="2" t="str">
        <f>VLOOKUP(uporte[[#This Row],[type_porte_id]],type_porte[],2,FALSE)</f>
        <v>Porte avec 30-60% de double vitrage</v>
      </c>
      <c r="F13" s="2">
        <v>4.8</v>
      </c>
      <c r="G13" s="2">
        <v>8</v>
      </c>
    </row>
    <row r="14" spans="1:7" x14ac:dyDescent="0.3">
      <c r="A14" s="2">
        <v>13</v>
      </c>
      <c r="B14" s="2">
        <v>4</v>
      </c>
      <c r="C14" s="2" t="str">
        <f>VLOOKUP(uporte[[#This Row],[nature_menuiserie_id]],nature_menuiserie[#All],2,FALSE)</f>
        <v>Toute menuiserie</v>
      </c>
      <c r="D14" s="2">
        <v>9</v>
      </c>
      <c r="E14" s="2" t="str">
        <f>VLOOKUP(uporte[[#This Row],[type_porte_id]],type_porte[],2,FALSE)</f>
        <v>Porte opaque pleine isolée</v>
      </c>
      <c r="F14" s="2">
        <v>1.5</v>
      </c>
      <c r="G14" s="2">
        <v>9</v>
      </c>
    </row>
    <row r="15" spans="1:7" x14ac:dyDescent="0.3">
      <c r="A15" s="2">
        <v>14</v>
      </c>
      <c r="B15" s="2">
        <v>4</v>
      </c>
      <c r="C15" s="2" t="str">
        <f>VLOOKUP(uporte[[#This Row],[nature_menuiserie_id]],nature_menuiserie[#All],2,FALSE)</f>
        <v>Toute menuiserie</v>
      </c>
      <c r="D15" s="2">
        <v>10</v>
      </c>
      <c r="E15" s="2" t="str">
        <f>VLOOKUP(uporte[[#This Row],[type_porte_id]],type_porte[],2,FALSE)</f>
        <v>Porte précédée d’un SAS</v>
      </c>
      <c r="F15" s="2">
        <v>1.5</v>
      </c>
      <c r="G15" s="2">
        <v>10</v>
      </c>
    </row>
    <row r="16" spans="1:7" x14ac:dyDescent="0.3">
      <c r="A16" s="2">
        <v>15</v>
      </c>
      <c r="B16" s="2">
        <v>4</v>
      </c>
      <c r="C16" s="2" t="str">
        <f>VLOOKUP(uporte[[#This Row],[nature_menuiserie_id]],nature_menuiserie[#All],2,FALSE)</f>
        <v>Toute menuiserie</v>
      </c>
      <c r="D16" s="2">
        <v>8</v>
      </c>
      <c r="E16" s="2" t="str">
        <f>VLOOKUP(uporte[[#This Row],[type_porte_id]],type_porte[],2,FALSE)</f>
        <v>Porte isolée avec double vitrage</v>
      </c>
      <c r="F16" s="2">
        <v>1.5</v>
      </c>
      <c r="G16" s="2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mitoyennete</vt:lpstr>
      <vt:lpstr>nature_menuiserie</vt:lpstr>
      <vt:lpstr>type_porte@deprecated</vt:lpstr>
      <vt:lpstr>type_porte</vt:lpstr>
      <vt:lpstr>type_pose</vt:lpstr>
      <vt:lpstr>qualite_composant</vt:lpstr>
      <vt:lpstr>b</vt:lpstr>
      <vt:lpstr>uporte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2024-05-15T17:29:34Z</dcterms:modified>
</cp:coreProperties>
</file>