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gh4\Desktop\2\"/>
    </mc:Choice>
  </mc:AlternateContent>
  <xr:revisionPtr revIDLastSave="0" documentId="13_ncr:1_{236A45B6-5201-4B49-9B9B-D887C47E60E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G2" i="1" l="1"/>
  <c r="B15" i="1" l="1"/>
  <c r="F9" i="1" l="1"/>
  <c r="B9" i="1"/>
  <c r="B5" i="1"/>
  <c r="F8" i="1"/>
  <c r="B7" i="1"/>
  <c r="F7" i="1"/>
  <c r="F6" i="1"/>
  <c r="F5" i="1"/>
  <c r="G3" i="1"/>
  <c r="E3" i="1"/>
  <c r="C3" i="1"/>
  <c r="A3" i="1"/>
  <c r="A2" i="1"/>
</calcChain>
</file>

<file path=xl/sharedStrings.xml><?xml version="1.0" encoding="utf-8"?>
<sst xmlns="http://schemas.openxmlformats.org/spreadsheetml/2006/main" count="17" uniqueCount="17">
  <si>
    <t>檢驗項目</t>
    <phoneticPr fontId="1" type="noConversion"/>
  </si>
  <si>
    <t>檢  驗  標  準</t>
    <phoneticPr fontId="1" type="noConversion"/>
  </si>
  <si>
    <t>檢  驗  結  果</t>
    <phoneticPr fontId="1" type="noConversion"/>
  </si>
  <si>
    <t>紙箱入廠檢驗報告</t>
    <phoneticPr fontId="1" type="noConversion"/>
  </si>
  <si>
    <t xml:space="preserve"> 尺    寸</t>
    <phoneticPr fontId="1" type="noConversion"/>
  </si>
  <si>
    <t>0.45L：379×207×219（±3mm）24入
0.45L：375×273×220（±3mm）32入
0.6L  ：402×267×235（±3mm）
0.7L  ：422×280×245（±3mm）多喝水
0.7L  ：423×280×245（±3mm）竹炭水
0.7L  ：383×230×244（±3mm）水花瓶(加高)
0.85L：359×291×244（±3mm）
1.0L  ：390×288×210（±3mm）15入
1.5L  ：361×267×307（±3mm）
2.0L  ：379×215×307（±3mm）
2.5L  ：318×235×308（±3mm）
5.8L  ：350×175×337（±3mm）
6.2L  ：352×176×346（±3mm）</t>
    <phoneticPr fontId="1" type="noConversion"/>
  </si>
  <si>
    <t>5.8L ：347×178×340（±3mm）
6.2L ：348×178×350（±3mm）
0.6L ：412×275×242（±3mm）
0.7L ：423×280×248（±3mm）</t>
    <phoneticPr fontId="1" type="noConversion"/>
  </si>
  <si>
    <t>破裂強度</t>
    <phoneticPr fontId="1" type="noConversion"/>
  </si>
  <si>
    <t>外觀、標示及條碼</t>
    <phoneticPr fontId="1" type="noConversion"/>
  </si>
  <si>
    <t>1.  字體清晰
2.  顏色正常
3.  是否正常</t>
    <phoneticPr fontId="1" type="noConversion"/>
  </si>
  <si>
    <t>平整性</t>
    <phoneticPr fontId="1" type="noConversion"/>
  </si>
  <si>
    <t>紙箱應平整，不得變形，彎曲
（彎曲度1㎝）</t>
    <phoneticPr fontId="1" type="noConversion"/>
  </si>
  <si>
    <t>判決</t>
    <phoneticPr fontId="1" type="noConversion"/>
  </si>
  <si>
    <t>廠長: [review_level_3]</t>
    <phoneticPr fontId="1" type="noConversion"/>
  </si>
  <si>
    <t>檢驗人員: [review_level_1]</t>
    <phoneticPr fontId="1" type="noConversion"/>
  </si>
  <si>
    <t>B021-22</t>
    <phoneticPr fontId="1" type="noConversion"/>
  </si>
  <si>
    <t>品管課長: [review_level_2]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</si>
</sst>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\ \ m&quot;月&quot;\ \ d&quot;日&quot;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ajor"/>
    </font>
    <font>
      <b/>
      <sz val="18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0">
      <alignment vertical="center"/>
    </xf>
  </cellStyleXfs>
  <cellXfs count="3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4" fillId="0" borderId="6" xfId="0" applyFont="1" applyBorder="1" applyAlignment="1">
      <alignment horizontal="right" vertical="top" wrapText="1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="70" zoomScaleNormal="70" workbookViewId="0">
      <selection activeCell="K5" sqref="K5"/>
    </sheetView>
  </sheetViews>
  <sheetFormatPr defaultColWidth="15.88671875" defaultRowHeight="21.6" customHeight="1" x14ac:dyDescent="0.3"/>
  <cols>
    <col min="1" max="1" width="16" style="3" customWidth="1"/>
    <col min="2" max="2" width="8.21875" style="3" customWidth="1"/>
    <col min="3" max="9" width="16" style="3" customWidth="1"/>
    <col min="10" max="16384" width="15.88671875" style="3"/>
  </cols>
  <sheetData>
    <row r="1" spans="1:9" ht="37.200000000000003" customHeight="1" x14ac:dyDescent="0.3">
      <c r="A1" s="10" t="s">
        <v>3</v>
      </c>
      <c r="B1" s="10"/>
      <c r="C1" s="10"/>
      <c r="D1" s="10"/>
      <c r="E1" s="10"/>
      <c r="F1" s="10"/>
      <c r="G1" s="10"/>
      <c r="H1" s="10"/>
      <c r="I1" s="10"/>
    </row>
    <row r="2" spans="1:9" ht="25.8" customHeight="1" x14ac:dyDescent="0.3">
      <c r="A2" s="8" t="str">
        <f>"廠商名稱: "&amp;IF(工作表2!A2="","",工作表2!A2)</f>
        <v xml:space="preserve">廠商名稱: </v>
      </c>
      <c r="B2" s="8"/>
      <c r="C2" s="8"/>
      <c r="D2" s="8"/>
      <c r="E2" s="8"/>
      <c r="F2" s="8"/>
      <c r="G2" s="9" t="str">
        <f>IF(工作表2!B2="","        年        月        日",工作表2!B2)</f>
        <v xml:space="preserve">        年        月        日</v>
      </c>
      <c r="H2" s="9"/>
      <c r="I2" s="9"/>
    </row>
    <row r="3" spans="1:9" ht="21.6" customHeight="1" x14ac:dyDescent="0.3">
      <c r="A3" s="11" t="str">
        <f>"品名: "&amp;IF(工作表2!C2="","",工作表2!C2)</f>
        <v xml:space="preserve">品名: </v>
      </c>
      <c r="B3" s="11"/>
      <c r="C3" s="11" t="str">
        <f>"規格: "&amp;IF(工作表2!D2="","",工作表2!D2)</f>
        <v xml:space="preserve">規格: </v>
      </c>
      <c r="D3" s="11"/>
      <c r="E3" s="11" t="str">
        <f>"批號: "&amp;IF(工作表2!E2="","",工作表2!E2)</f>
        <v xml:space="preserve">批號: </v>
      </c>
      <c r="F3" s="11"/>
      <c r="G3" s="11" t="str">
        <f>"進廠數量: "&amp;IF(工作表2!F2="","",工作表2!F2)</f>
        <v xml:space="preserve">進廠數量: </v>
      </c>
      <c r="H3" s="11"/>
      <c r="I3" s="11"/>
    </row>
    <row r="4" spans="1:9" ht="24.6" customHeight="1" x14ac:dyDescent="0.3">
      <c r="A4" s="1" t="s">
        <v>0</v>
      </c>
      <c r="B4" s="13" t="s">
        <v>1</v>
      </c>
      <c r="C4" s="14"/>
      <c r="D4" s="14"/>
      <c r="E4" s="15"/>
      <c r="F4" s="13" t="s">
        <v>2</v>
      </c>
      <c r="G4" s="14"/>
      <c r="H4" s="14"/>
      <c r="I4" s="15"/>
    </row>
    <row r="5" spans="1:9" ht="140.4" customHeight="1" x14ac:dyDescent="0.3">
      <c r="A5" s="22" t="s">
        <v>4</v>
      </c>
      <c r="B5" s="22" t="str">
        <f>IF(工作表2!G2="V","■
自
動
紙
箱","□
自
動
紙
箱")</f>
        <v>□
自
動
紙
箱</v>
      </c>
      <c r="C5" s="32" t="s">
        <v>5</v>
      </c>
      <c r="D5" s="33"/>
      <c r="E5" s="34"/>
      <c r="F5" s="16" t="str">
        <f>"1."&amp;IF(工作表2!G2="V",IF(工作表2!H2="","",工作表2!H2),"")</f>
        <v>1.</v>
      </c>
      <c r="G5" s="17"/>
      <c r="H5" s="17"/>
      <c r="I5" s="18"/>
    </row>
    <row r="6" spans="1:9" ht="140.4" customHeight="1" x14ac:dyDescent="0.3">
      <c r="A6" s="30"/>
      <c r="B6" s="31"/>
      <c r="C6" s="35"/>
      <c r="D6" s="36"/>
      <c r="E6" s="37"/>
      <c r="F6" s="16" t="str">
        <f>"2."&amp;IF(工作表2!G2="V",IF(工作表2!I2="","",工作表2!I2),"")</f>
        <v>2.</v>
      </c>
      <c r="G6" s="17"/>
      <c r="H6" s="17"/>
      <c r="I6" s="18"/>
    </row>
    <row r="7" spans="1:9" ht="75.599999999999994" customHeight="1" x14ac:dyDescent="0.3">
      <c r="A7" s="30"/>
      <c r="B7" s="22" t="str">
        <f>IF(工作表2!B2="","□
手
工
紙
箱",IF(工作表2!G2="V","□
手
工
紙
箱","■
手
工
紙
箱"))</f>
        <v>□
手
工
紙
箱</v>
      </c>
      <c r="C7" s="32" t="s">
        <v>6</v>
      </c>
      <c r="D7" s="33"/>
      <c r="E7" s="34"/>
      <c r="F7" s="16" t="str">
        <f>"1."&amp;IF(工作表2!G2="V","",IF(工作表2!J2="","",工作表2!J2))</f>
        <v>1.</v>
      </c>
      <c r="G7" s="17"/>
      <c r="H7" s="17"/>
      <c r="I7" s="18"/>
    </row>
    <row r="8" spans="1:9" ht="75.599999999999994" customHeight="1" x14ac:dyDescent="0.3">
      <c r="A8" s="23"/>
      <c r="B8" s="23"/>
      <c r="C8" s="35"/>
      <c r="D8" s="36"/>
      <c r="E8" s="37"/>
      <c r="F8" s="16" t="str">
        <f>"2."&amp;IF(工作表2!G2="V","",IF(工作表2!K2="","",工作表2!K2))</f>
        <v>2.</v>
      </c>
      <c r="G8" s="17"/>
      <c r="H8" s="17"/>
      <c r="I8" s="18"/>
    </row>
    <row r="9" spans="1:9" ht="35.4" customHeight="1" x14ac:dyDescent="0.3">
      <c r="A9" s="22" t="s">
        <v>7</v>
      </c>
      <c r="B9" s="24" t="str">
        <f>IF(工作表2!B2="","□自動紙箱  9 kg/㎠以上
□手工紙箱10 kg/㎠以上",IF(工作表2!G2="V","■自動紙箱  9 kg/㎠以上
□手工紙箱10 kg/㎠以上","□自動紙箱  9 kg/㎠以上
■手工紙箱10 kg/㎠以上"))</f>
        <v>□自動紙箱  9 kg/㎠以上
□手工紙箱10 kg/㎠以上</v>
      </c>
      <c r="C9" s="25"/>
      <c r="D9" s="25"/>
      <c r="E9" s="26"/>
      <c r="F9" s="19" t="str">
        <f>IF(工作表2!J2="","1.                                                kg/cm²","1.  "&amp;工作表2!J2&amp;"kg/cm²")</f>
        <v>1.                                                kg/cm²</v>
      </c>
      <c r="G9" s="20"/>
      <c r="H9" s="20"/>
      <c r="I9" s="21"/>
    </row>
    <row r="10" spans="1:9" ht="35.4" customHeight="1" x14ac:dyDescent="0.3">
      <c r="A10" s="23"/>
      <c r="B10" s="27"/>
      <c r="C10" s="28"/>
      <c r="D10" s="28"/>
      <c r="E10" s="29"/>
      <c r="F10" s="16" t="str">
        <f>IF(工作表2!K2="","2.                                                kg/cm²","2.  "&amp;工作表2!K2&amp;"kg/cm²")</f>
        <v>2.                                                kg/cm²</v>
      </c>
      <c r="G10" s="17"/>
      <c r="H10" s="17"/>
      <c r="I10" s="18"/>
    </row>
    <row r="11" spans="1:9" ht="27.6" customHeight="1" x14ac:dyDescent="0.3">
      <c r="A11" s="22" t="s">
        <v>8</v>
      </c>
      <c r="B11" s="24" t="s">
        <v>9</v>
      </c>
      <c r="C11" s="25"/>
      <c r="D11" s="25"/>
      <c r="E11" s="26"/>
      <c r="F11" s="16" t="str">
        <f>"1."&amp;IF(工作表2!L2="","",工作表2!L2)</f>
        <v>1.</v>
      </c>
      <c r="G11" s="17"/>
      <c r="H11" s="17"/>
      <c r="I11" s="18"/>
    </row>
    <row r="12" spans="1:9" ht="33.6" customHeight="1" x14ac:dyDescent="0.3">
      <c r="A12" s="23"/>
      <c r="B12" s="27"/>
      <c r="C12" s="28"/>
      <c r="D12" s="28"/>
      <c r="E12" s="29"/>
      <c r="F12" s="16" t="str">
        <f>"2."&amp;IF(工作表2!M2="","",工作表2!M2)</f>
        <v>2.</v>
      </c>
      <c r="G12" s="17"/>
      <c r="H12" s="17"/>
      <c r="I12" s="18"/>
    </row>
    <row r="13" spans="1:9" ht="31.2" customHeight="1" x14ac:dyDescent="0.3">
      <c r="A13" s="22" t="s">
        <v>10</v>
      </c>
      <c r="B13" s="24" t="s">
        <v>11</v>
      </c>
      <c r="C13" s="25"/>
      <c r="D13" s="25"/>
      <c r="E13" s="26"/>
      <c r="F13" s="16" t="str">
        <f>"1."&amp;IF(工作表2!N2="","",工作表2!N2)</f>
        <v>1.</v>
      </c>
      <c r="G13" s="17"/>
      <c r="H13" s="17"/>
      <c r="I13" s="18"/>
    </row>
    <row r="14" spans="1:9" ht="31.2" customHeight="1" x14ac:dyDescent="0.3">
      <c r="A14" s="23"/>
      <c r="B14" s="27"/>
      <c r="C14" s="28"/>
      <c r="D14" s="28"/>
      <c r="E14" s="29"/>
      <c r="F14" s="16" t="str">
        <f>"2."&amp;IF(工作表2!O2="","",工作表2!O2)</f>
        <v>2.</v>
      </c>
      <c r="G14" s="17"/>
      <c r="H14" s="17"/>
      <c r="I14" s="18"/>
    </row>
    <row r="15" spans="1:9" ht="25.2" customHeight="1" x14ac:dyDescent="0.3">
      <c r="A15" s="1" t="s">
        <v>12</v>
      </c>
      <c r="B15" s="16" t="str">
        <f>IF(工作表2!P2="","(      )允收                           (       )拒收                               (        )特採",_xlfn.SWITCH(工作表2!P2,"Y","(   V  )允收                           (        )拒收                               (        )特採","N","(      )允收                           (   V  )拒收                               (        )特採","S","(      )允收                           (       )拒收                               (    V  )特採"))</f>
        <v>(      )允收                           (       )拒收                               (        )特採</v>
      </c>
      <c r="C15" s="17"/>
      <c r="D15" s="17"/>
      <c r="E15" s="17"/>
      <c r="F15" s="17"/>
      <c r="G15" s="17"/>
      <c r="H15" s="17"/>
      <c r="I15" s="18"/>
    </row>
    <row r="16" spans="1:9" ht="25.2" customHeight="1" x14ac:dyDescent="0.3">
      <c r="A16" s="4"/>
      <c r="B16" s="5"/>
      <c r="C16" s="5"/>
      <c r="D16" s="5"/>
      <c r="E16" s="5"/>
      <c r="F16" s="5"/>
      <c r="G16" s="5"/>
      <c r="H16" s="5"/>
      <c r="I16" s="7" t="s">
        <v>15</v>
      </c>
    </row>
    <row r="17" spans="1:10" ht="21.6" customHeight="1" x14ac:dyDescent="0.3">
      <c r="A17" s="12" t="s">
        <v>13</v>
      </c>
      <c r="B17" s="12"/>
      <c r="C17" s="12"/>
      <c r="D17" s="12" t="s">
        <v>16</v>
      </c>
      <c r="E17" s="12"/>
      <c r="F17" s="12"/>
      <c r="G17" s="12" t="s">
        <v>14</v>
      </c>
      <c r="H17" s="12"/>
      <c r="I17" s="12"/>
      <c r="J17" s="6"/>
    </row>
  </sheetData>
  <mergeCells count="34">
    <mergeCell ref="B15:I15"/>
    <mergeCell ref="F13:I13"/>
    <mergeCell ref="F14:I14"/>
    <mergeCell ref="F12:I12"/>
    <mergeCell ref="F11:I11"/>
    <mergeCell ref="F6:I6"/>
    <mergeCell ref="F7:I7"/>
    <mergeCell ref="A11:A12"/>
    <mergeCell ref="B11:E12"/>
    <mergeCell ref="A13:A14"/>
    <mergeCell ref="B13:E14"/>
    <mergeCell ref="A5:A8"/>
    <mergeCell ref="B5:B6"/>
    <mergeCell ref="B7:B8"/>
    <mergeCell ref="C5:E6"/>
    <mergeCell ref="C7:E8"/>
    <mergeCell ref="A9:A10"/>
    <mergeCell ref="B9:E10"/>
    <mergeCell ref="A2:F2"/>
    <mergeCell ref="G2:I2"/>
    <mergeCell ref="A1:I1"/>
    <mergeCell ref="G3:I3"/>
    <mergeCell ref="A17:C17"/>
    <mergeCell ref="D17:F17"/>
    <mergeCell ref="G17:I17"/>
    <mergeCell ref="B4:E4"/>
    <mergeCell ref="F4:I4"/>
    <mergeCell ref="A3:B3"/>
    <mergeCell ref="C3:D3"/>
    <mergeCell ref="E3:F3"/>
    <mergeCell ref="F10:I10"/>
    <mergeCell ref="F9:I9"/>
    <mergeCell ref="F8:I8"/>
    <mergeCell ref="F5:I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"/>
  <sheetViews>
    <sheetView topLeftCell="G1" workbookViewId="0">
      <selection activeCell="G1" sqref="A1:XFD1048576"/>
    </sheetView>
  </sheetViews>
  <sheetFormatPr defaultRowHeight="16.2" x14ac:dyDescent="0.3"/>
  <cols>
    <col min="1" max="2" width="10.44140625" bestFit="1" customWidth="1"/>
    <col min="3" max="3" width="7.5546875" bestFit="1" customWidth="1"/>
    <col min="4" max="5" width="6" bestFit="1" customWidth="1"/>
    <col min="6" max="7" width="10.44140625" bestFit="1" customWidth="1"/>
    <col min="8" max="9" width="17.21875" bestFit="1" customWidth="1"/>
    <col min="10" max="10" width="28.88671875" bestFit="1" customWidth="1"/>
    <col min="11" max="12" width="31.77734375" bestFit="1" customWidth="1"/>
    <col min="13" max="14" width="19.6640625" bestFit="1" customWidth="1"/>
    <col min="15" max="15" width="13.5546875" customWidth="1"/>
  </cols>
  <sheetData>
    <row r="2" spans="2:2" x14ac:dyDescent="0.3">
      <c r="B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Huang</dc:creator>
  <cp:lastModifiedBy>黃辰宇</cp:lastModifiedBy>
  <dcterms:created xsi:type="dcterms:W3CDTF">2020-04-20T03:16:10Z</dcterms:created>
  <dcterms:modified xsi:type="dcterms:W3CDTF">2020-09-22T02:56:40Z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