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Radulovich\Documents\GitHub\holistic-engine-logic-program\bin\"/>
    </mc:Choice>
  </mc:AlternateContent>
  <xr:revisionPtr revIDLastSave="0" documentId="13_ncr:1_{871AEACE-919D-4621-8E26-8C5471A4BC2A}" xr6:coauthVersionLast="47" xr6:coauthVersionMax="47" xr10:uidLastSave="{00000000-0000-0000-0000-000000000000}"/>
  <bookViews>
    <workbookView xWindow="-110" yWindow="-110" windowWidth="19420" windowHeight="11020" xr2:uid="{2CBB0E5D-413F-43E6-8473-0D8214286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E23" i="1"/>
  <c r="E22" i="1"/>
  <c r="E21" i="1"/>
  <c r="D23" i="1"/>
  <c r="D22" i="1"/>
  <c r="D21" i="1"/>
  <c r="B24" i="1"/>
  <c r="B23" i="1"/>
  <c r="B22" i="1"/>
  <c r="B21" i="1"/>
  <c r="B20" i="1"/>
  <c r="E7" i="1"/>
  <c r="E6" i="1"/>
  <c r="E5" i="1"/>
  <c r="D7" i="1"/>
  <c r="D6" i="1"/>
  <c r="D5" i="1"/>
  <c r="C8" i="1"/>
  <c r="C7" i="1"/>
  <c r="C6" i="1"/>
  <c r="C5" i="1"/>
  <c r="C4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<sst xmlns="http://schemas.openxmlformats.org/spreadsheetml/2006/main" count="27" uniqueCount="9">
  <si>
    <t>Upskin</t>
  </si>
  <si>
    <t>Downskin</t>
  </si>
  <si>
    <t>Ra μm</t>
  </si>
  <si>
    <t>Ra μin</t>
  </si>
  <si>
    <t xml:space="preserve">Deg. ° </t>
  </si>
  <si>
    <t xml:space="preserve">Angle </t>
  </si>
  <si>
    <t xml:space="preserve">Surface Roughness Tables (intermediate) </t>
  </si>
  <si>
    <t xml:space="preserve">Surface Roughness Tables (low-end) </t>
  </si>
  <si>
    <t xml:space="preserve">Surface Roughness Tables (high-end)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</si>
</sst>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3642-1957-416C-9CED-339DD0A61735}">
  <dimension ref="A1:E24"/>
  <sheetViews>
    <sheetView tabSelected="1" workbookViewId="0">
      <selection activeCell="D5" sqref="D5"/>
    </sheetView>
  </sheetViews>
  <sheetFormatPr defaultRowHeight="14.5" x14ac:dyDescent="0.35"/>
  <cols>
    <col min="1" max="1" width="21.1796875" customWidth="1"/>
    <col min="3" max="3" width="12.1796875" customWidth="1"/>
    <col min="4" max="4" width="9.81640625" customWidth="1"/>
    <col min="5" max="5" width="12.81640625" customWidth="1"/>
  </cols>
  <sheetData>
    <row r="1" spans="1:5" x14ac:dyDescent="0.35">
      <c r="A1" s="1" t="s">
        <v>7</v>
      </c>
      <c r="B1" s="1"/>
      <c r="C1" s="1"/>
      <c r="D1" s="1"/>
      <c r="E1" s="1"/>
    </row>
    <row r="2" spans="1:5" x14ac:dyDescent="0.35">
      <c r="A2" t="s">
        <v>5</v>
      </c>
      <c r="B2" s="1" t="s">
        <v>0</v>
      </c>
      <c r="C2" s="1"/>
      <c r="D2" s="1" t="s">
        <v>1</v>
      </c>
      <c r="E2" s="1"/>
    </row>
    <row r="3" spans="1:5" x14ac:dyDescent="0.35">
      <c r="A3" t="s">
        <v>4</v>
      </c>
      <c r="B3" t="s">
        <v>2</v>
      </c>
      <c r="C3" t="s">
        <v>3</v>
      </c>
      <c r="D3" t="s">
        <v>2</v>
      </c>
      <c r="E3" t="s">
        <v>3</v>
      </c>
    </row>
    <row r="4" spans="1:5" x14ac:dyDescent="0.35">
      <c r="A4">
        <v>0</v>
      </c>
      <c r="B4">
        <f>2.55-0.71</f>
        <v>1.8399999999999999</v>
      </c>
      <c r="C4">
        <f>100.2-27.99</f>
        <v>72.210000000000008</v>
      </c>
    </row>
    <row r="5" spans="1:5" x14ac:dyDescent="0.35">
      <c r="A5">
        <v>45</v>
      </c>
      <c r="B5">
        <f>6.12-1.06</f>
        <v>5.0600000000000005</v>
      </c>
      <c r="C5">
        <f>240.96-41.8</f>
        <v>199.16000000000003</v>
      </c>
      <c r="D5">
        <f>9.19-1.67</f>
        <v>7.52</v>
      </c>
      <c r="E5">
        <f>361.97-65.66</f>
        <v>296.31000000000006</v>
      </c>
    </row>
    <row r="6" spans="1:5" x14ac:dyDescent="0.35">
      <c r="A6">
        <v>50</v>
      </c>
      <c r="B6">
        <f>5.19-0.82</f>
        <v>4.37</v>
      </c>
      <c r="C6">
        <f>204.49-32.33</f>
        <v>172.16000000000003</v>
      </c>
      <c r="D6">
        <f>8.38-2.3</f>
        <v>6.080000000000001</v>
      </c>
      <c r="E6">
        <f>330-90.65</f>
        <v>239.35</v>
      </c>
    </row>
    <row r="7" spans="1:5" x14ac:dyDescent="0.35">
      <c r="A7">
        <v>55</v>
      </c>
      <c r="B7">
        <f>6.16-1.52</f>
        <v>4.6400000000000006</v>
      </c>
      <c r="C7">
        <f>242.35-59.7</f>
        <v>182.64999999999998</v>
      </c>
      <c r="D7">
        <f>7.8-1.56</f>
        <v>6.24</v>
      </c>
      <c r="E7">
        <f>307.11-62.42</f>
        <v>244.69</v>
      </c>
    </row>
    <row r="8" spans="1:5" x14ac:dyDescent="0.35">
      <c r="A8">
        <v>90</v>
      </c>
      <c r="B8">
        <f>5.11-0.76</f>
        <v>4.3500000000000005</v>
      </c>
      <c r="C8">
        <f>201.21-29.87</f>
        <v>171.34</v>
      </c>
    </row>
    <row r="9" spans="1:5" x14ac:dyDescent="0.35">
      <c r="A9" s="1" t="s">
        <v>6</v>
      </c>
      <c r="B9" s="1"/>
      <c r="C9" s="1"/>
      <c r="D9" s="1"/>
      <c r="E9" s="1"/>
    </row>
    <row r="10" spans="1:5" x14ac:dyDescent="0.35">
      <c r="A10" t="s">
        <v>5</v>
      </c>
      <c r="B10" s="1" t="s">
        <v>0</v>
      </c>
      <c r="C10" s="1"/>
      <c r="D10" s="1" t="s">
        <v>1</v>
      </c>
      <c r="E10" s="1"/>
    </row>
    <row r="11" spans="1:5" x14ac:dyDescent="0.35">
      <c r="A11" t="s">
        <v>4</v>
      </c>
      <c r="B11" t="s">
        <v>2</v>
      </c>
      <c r="C11" t="s">
        <v>3</v>
      </c>
      <c r="D11" t="s">
        <v>2</v>
      </c>
      <c r="E11" t="s">
        <v>3</v>
      </c>
    </row>
    <row r="12" spans="1:5" x14ac:dyDescent="0.35">
      <c r="A12">
        <v>0</v>
      </c>
      <c r="B12">
        <v>2.5499999999999998</v>
      </c>
      <c r="C12">
        <v>100.2</v>
      </c>
    </row>
    <row r="13" spans="1:5" x14ac:dyDescent="0.35">
      <c r="A13">
        <v>45</v>
      </c>
      <c r="B13">
        <v>6.12</v>
      </c>
      <c r="C13">
        <v>240.96</v>
      </c>
      <c r="D13">
        <v>9.19</v>
      </c>
      <c r="E13">
        <v>361.97</v>
      </c>
    </row>
    <row r="14" spans="1:5" x14ac:dyDescent="0.35">
      <c r="A14">
        <v>50</v>
      </c>
      <c r="B14">
        <v>5.19</v>
      </c>
      <c r="C14">
        <v>204.49</v>
      </c>
      <c r="D14">
        <v>8.3800000000000008</v>
      </c>
      <c r="E14">
        <v>330</v>
      </c>
    </row>
    <row r="15" spans="1:5" x14ac:dyDescent="0.35">
      <c r="A15">
        <v>55</v>
      </c>
      <c r="B15">
        <v>6.16</v>
      </c>
      <c r="C15">
        <v>242.35</v>
      </c>
      <c r="D15">
        <v>7.8</v>
      </c>
      <c r="E15">
        <v>307.11</v>
      </c>
    </row>
    <row r="16" spans="1:5" x14ac:dyDescent="0.35">
      <c r="A16">
        <v>90</v>
      </c>
      <c r="B16">
        <v>5.1100000000000003</v>
      </c>
      <c r="C16">
        <v>201.21</v>
      </c>
    </row>
    <row r="17" spans="1:5" x14ac:dyDescent="0.35">
      <c r="A17" s="1" t="s">
        <v>8</v>
      </c>
      <c r="B17" s="1"/>
      <c r="C17" s="1"/>
      <c r="D17" s="1"/>
      <c r="E17" s="1"/>
    </row>
    <row r="18" spans="1:5" x14ac:dyDescent="0.35">
      <c r="A18" t="s">
        <v>5</v>
      </c>
      <c r="B18" s="1" t="s">
        <v>0</v>
      </c>
      <c r="C18" s="1"/>
      <c r="D18" s="1" t="s">
        <v>1</v>
      </c>
      <c r="E18" s="1"/>
    </row>
    <row r="19" spans="1:5" x14ac:dyDescent="0.35">
      <c r="A19" t="s">
        <v>4</v>
      </c>
      <c r="B19" t="s">
        <v>2</v>
      </c>
      <c r="C19" t="s">
        <v>3</v>
      </c>
      <c r="D19" t="s">
        <v>2</v>
      </c>
      <c r="E19" t="s">
        <v>3</v>
      </c>
    </row>
    <row r="20" spans="1:5" x14ac:dyDescent="0.35">
      <c r="A20">
        <v>0</v>
      </c>
      <c r="B20">
        <f>2.55+0.71</f>
        <v>3.26</v>
      </c>
      <c r="C20">
        <f>100.2+27.99</f>
        <v>128.19</v>
      </c>
    </row>
    <row r="21" spans="1:5" x14ac:dyDescent="0.35">
      <c r="A21">
        <v>45</v>
      </c>
      <c r="B21">
        <f>6.12+1.06</f>
        <v>7.18</v>
      </c>
      <c r="C21">
        <f>240.96+41.8</f>
        <v>282.76</v>
      </c>
      <c r="D21">
        <f>9.19+1.67</f>
        <v>10.86</v>
      </c>
      <c r="E21">
        <f>361.97+65.66</f>
        <v>427.63</v>
      </c>
    </row>
    <row r="22" spans="1:5" x14ac:dyDescent="0.35">
      <c r="A22">
        <v>50</v>
      </c>
      <c r="B22">
        <f>5.19+0.82</f>
        <v>6.0100000000000007</v>
      </c>
      <c r="C22">
        <f>204.49+32.33</f>
        <v>236.82</v>
      </c>
      <c r="D22">
        <f>8.38+2.3</f>
        <v>10.68</v>
      </c>
      <c r="E22">
        <f>330+90.65</f>
        <v>420.65</v>
      </c>
    </row>
    <row r="23" spans="1:5" x14ac:dyDescent="0.35">
      <c r="A23">
        <v>55</v>
      </c>
      <c r="B23">
        <f>6.16+1.52</f>
        <v>7.68</v>
      </c>
      <c r="C23">
        <f>242.35+59.7</f>
        <v>302.05</v>
      </c>
      <c r="D23">
        <f>7.8+1.56</f>
        <v>9.36</v>
      </c>
      <c r="E23">
        <f>307.11+62.42</f>
        <v>369.53000000000003</v>
      </c>
    </row>
    <row r="24" spans="1:5" x14ac:dyDescent="0.35">
      <c r="A24">
        <v>90</v>
      </c>
      <c r="B24">
        <f>5.11+0.76</f>
        <v>5.87</v>
      </c>
      <c r="C24">
        <f>201.21+29.87</f>
        <v>231.08</v>
      </c>
    </row>
  </sheetData>
  <mergeCells count="9">
    <mergeCell ref="A17:E17"/>
    <mergeCell ref="B18:C18"/>
    <mergeCell ref="D18:E18"/>
    <mergeCell ref="A1:E1"/>
    <mergeCell ref="B2:C2"/>
    <mergeCell ref="D2:E2"/>
    <mergeCell ref="A9:E9"/>
    <mergeCell ref="B10:C10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Radulovich, Andrew David</dc:creator>
  <cp:lastModifiedBy>Radulovich, Andrew David</cp:lastModifiedBy>
  <dcterms:created xsi:type="dcterms:W3CDTF">2023-09-09T14:43:25Z</dcterms:created>
  <dcterms:modified xsi:type="dcterms:W3CDTF">2023-09-09T15:35:21Z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2023-09-09T14:51:14Z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9bc5a2cc-0d84-48e1-ac21-6992e9797c21</vt:lpwstr>
  </property>
  <property fmtid="{D5CDD505-2E9C-101B-9397-08002B2CF9AE}" pid="8" name="MSIP_Label_4044bd30-2ed7-4c9d-9d12-46200872a97b_ContentBits">
    <vt:lpwstr>0</vt:lpwstr>
  </property>
</Properties>
</file>