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on" sheetId="1" state="visible" r:id="rId3"/>
    <sheet name="Files" sheetId="2" state="visible" r:id="rId4"/>
    <sheet name="Standards" sheetId="3" state="visible" r:id="rId5"/>
    <sheet name="Feuille 2" sheetId="4" state="visible" r:id="rId6"/>
    <sheet name="Raw data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<sst xmlns="http://schemas.openxmlformats.org/spreadsheetml/2006/main" count="969" uniqueCount="321">
  <si>
    <t xml:space="preserve">A</t>
  </si>
  <si>
    <t xml:space="preserve">Blanc</t>
  </si>
  <si>
    <t xml:space="preserve">Blanc +aTc</t>
  </si>
  <si>
    <t xml:space="preserve">B</t>
  </si>
  <si>
    <t xml:space="preserve">02 1/100</t>
  </si>
  <si>
    <t xml:space="preserve">02 1/100 + aTc</t>
  </si>
  <si>
    <t xml:space="preserve">C</t>
  </si>
  <si>
    <t xml:space="preserve">72 1/100</t>
  </si>
  <si>
    <t xml:space="preserve">72 1/100 +aTc</t>
  </si>
  <si>
    <t xml:space="preserve">D</t>
  </si>
  <si>
    <t xml:space="preserve">08 1/100</t>
  </si>
  <si>
    <t xml:space="preserve">08 1/100 +aTc</t>
  </si>
  <si>
    <t xml:space="preserve">E</t>
  </si>
  <si>
    <t xml:space="preserve">94 1/100</t>
  </si>
  <si>
    <t xml:space="preserve">94 1/100 +aTc</t>
  </si>
  <si>
    <t xml:space="preserve">F</t>
  </si>
  <si>
    <t xml:space="preserve">95 1/100</t>
  </si>
  <si>
    <t xml:space="preserve">95 1/100 +aTc</t>
  </si>
  <si>
    <t xml:space="preserve">G</t>
  </si>
  <si>
    <t xml:space="preserve">100 1/100</t>
  </si>
  <si>
    <t xml:space="preserve">100 1/100 +aTc</t>
  </si>
  <si>
    <t xml:space="preserve">H</t>
  </si>
  <si>
    <t xml:space="preserve">101 1/100</t>
  </si>
  <si>
    <t xml:space="preserve">101 1/100 +aTc</t>
  </si>
  <si>
    <t xml:space="preserve">Sample</t>
  </si>
  <si>
    <t xml:space="preserve">File</t>
  </si>
  <si>
    <t xml:space="preserve">H2SO4  </t>
  </si>
  <si>
    <t xml:space="preserve">H2SO4-1.lcd</t>
  </si>
  <si>
    <t xml:space="preserve">LpTZ072 -aTc</t>
  </si>
  <si>
    <t xml:space="preserve">B1.lcd</t>
  </si>
  <si>
    <t xml:space="preserve">B2.lcd</t>
  </si>
  <si>
    <t xml:space="preserve">B3.lcd</t>
  </si>
  <si>
    <t xml:space="preserve">B4.lcd</t>
  </si>
  <si>
    <t xml:space="preserve">B5.lcd</t>
  </si>
  <si>
    <t xml:space="preserve">B6.lcd</t>
  </si>
  <si>
    <t xml:space="preserve">H2SO4-2.lcd</t>
  </si>
  <si>
    <t xml:space="preserve">LpTZ072 +aTc</t>
  </si>
  <si>
    <t xml:space="preserve">B7.lcd</t>
  </si>
  <si>
    <t xml:space="preserve">B8.lcd</t>
  </si>
  <si>
    <t xml:space="preserve">B9.lcd</t>
  </si>
  <si>
    <t xml:space="preserve">B10.lcd</t>
  </si>
  <si>
    <t xml:space="preserve">B11.lcd</t>
  </si>
  <si>
    <t xml:space="preserve">B12.lcd</t>
  </si>
  <si>
    <t xml:space="preserve">H2SO4-3.lcd</t>
  </si>
  <si>
    <t xml:space="preserve">LpTZ080-aTc</t>
  </si>
  <si>
    <t xml:space="preserve">C1.lcd</t>
  </si>
  <si>
    <t xml:space="preserve">C2.lcd</t>
  </si>
  <si>
    <t xml:space="preserve">C3.lcd</t>
  </si>
  <si>
    <t xml:space="preserve">C4.lcd</t>
  </si>
  <si>
    <t xml:space="preserve">C5.lcd</t>
  </si>
  <si>
    <t xml:space="preserve">C6.lcd</t>
  </si>
  <si>
    <t xml:space="preserve">H2SO4-5.lcd</t>
  </si>
  <si>
    <t xml:space="preserve">LpTZ080+aTc</t>
  </si>
  <si>
    <t xml:space="preserve">C7.lcd</t>
  </si>
  <si>
    <t xml:space="preserve">C8.lcd</t>
  </si>
  <si>
    <t xml:space="preserve">C9.lcd</t>
  </si>
  <si>
    <t xml:space="preserve">C10.lcd</t>
  </si>
  <si>
    <t xml:space="preserve">C11.lcd</t>
  </si>
  <si>
    <t xml:space="preserve">C12.lcd</t>
  </si>
  <si>
    <t xml:space="preserve">H2SO4-6.lcd</t>
  </si>
  <si>
    <t xml:space="preserve">LpTZ094-aTc</t>
  </si>
  <si>
    <t xml:space="preserve">D1.lcd</t>
  </si>
  <si>
    <t xml:space="preserve">D2.lcd</t>
  </si>
  <si>
    <t xml:space="preserve">D3.lcd</t>
  </si>
  <si>
    <t xml:space="preserve">D4.lcd</t>
  </si>
  <si>
    <t xml:space="preserve">D5.lcd</t>
  </si>
  <si>
    <t xml:space="preserve">D6.lcd</t>
  </si>
  <si>
    <t xml:space="preserve">H2SO4-7.lcd</t>
  </si>
  <si>
    <t xml:space="preserve">LpTZ094+aTc</t>
  </si>
  <si>
    <t xml:space="preserve">D7.lcd</t>
  </si>
  <si>
    <t xml:space="preserve">D8.lcd</t>
  </si>
  <si>
    <t xml:space="preserve">D9.lcd</t>
  </si>
  <si>
    <t xml:space="preserve">D10.lcd</t>
  </si>
  <si>
    <t xml:space="preserve">D11.lcd</t>
  </si>
  <si>
    <t xml:space="preserve">D12.lcd</t>
  </si>
  <si>
    <t xml:space="preserve">H2SO4-8.lcd</t>
  </si>
  <si>
    <t xml:space="preserve">LpTZ095-aTc</t>
  </si>
  <si>
    <t xml:space="preserve">E1.lcd</t>
  </si>
  <si>
    <t xml:space="preserve">E2.lcd</t>
  </si>
  <si>
    <t xml:space="preserve">E3.lcd</t>
  </si>
  <si>
    <t xml:space="preserve">E4.lcd</t>
  </si>
  <si>
    <t xml:space="preserve">E5.lcd</t>
  </si>
  <si>
    <t xml:space="preserve">E6.lcd</t>
  </si>
  <si>
    <t xml:space="preserve">H2SO4-9.lcd</t>
  </si>
  <si>
    <t xml:space="preserve">LpTZ095+aTc</t>
  </si>
  <si>
    <t xml:space="preserve">E7.lcd</t>
  </si>
  <si>
    <t xml:space="preserve">E8.lcd</t>
  </si>
  <si>
    <t xml:space="preserve">E9.lcd</t>
  </si>
  <si>
    <t xml:space="preserve">E10.lcd</t>
  </si>
  <si>
    <t xml:space="preserve">E11.lcd</t>
  </si>
  <si>
    <t xml:space="preserve">E12.lcd</t>
  </si>
  <si>
    <t xml:space="preserve">H2SO4-10.lcd</t>
  </si>
  <si>
    <t xml:space="preserve">LpTZ096-aTc</t>
  </si>
  <si>
    <t xml:space="preserve">F1.lcd</t>
  </si>
  <si>
    <t xml:space="preserve">F2.lcd</t>
  </si>
  <si>
    <t xml:space="preserve">F3.lcd</t>
  </si>
  <si>
    <t xml:space="preserve">F4.lcd</t>
  </si>
  <si>
    <t xml:space="preserve">F5.lcd</t>
  </si>
  <si>
    <t xml:space="preserve">F6.lcd</t>
  </si>
  <si>
    <t xml:space="preserve">H2SO4-11.lcd</t>
  </si>
  <si>
    <t xml:space="preserve">LpTZ096+aTc</t>
  </si>
  <si>
    <t xml:space="preserve">F7.lcd</t>
  </si>
  <si>
    <t xml:space="preserve">F8.lcd</t>
  </si>
  <si>
    <t xml:space="preserve">F9.lcd</t>
  </si>
  <si>
    <t xml:space="preserve">F10.lcd</t>
  </si>
  <si>
    <t xml:space="preserve">F11.lcd</t>
  </si>
  <si>
    <t xml:space="preserve">F12.lcd</t>
  </si>
  <si>
    <t xml:space="preserve">H2SO4-12.lcd</t>
  </si>
  <si>
    <t xml:space="preserve">LpTZ100-aTc</t>
  </si>
  <si>
    <t xml:space="preserve">G1.lcd</t>
  </si>
  <si>
    <t xml:space="preserve">G2.lcd</t>
  </si>
  <si>
    <t xml:space="preserve">G3.lcd</t>
  </si>
  <si>
    <t xml:space="preserve">G4.lcd</t>
  </si>
  <si>
    <t xml:space="preserve">G5.lcd</t>
  </si>
  <si>
    <t xml:space="preserve">G6.lcd</t>
  </si>
  <si>
    <t xml:space="preserve">H2SO4-13.lcd</t>
  </si>
  <si>
    <t xml:space="preserve">LpTZ100+aTc</t>
  </si>
  <si>
    <t xml:space="preserve">G7.lcd</t>
  </si>
  <si>
    <t xml:space="preserve">G8.lcd</t>
  </si>
  <si>
    <t xml:space="preserve">G9.lcd</t>
  </si>
  <si>
    <t xml:space="preserve">G10.lcd</t>
  </si>
  <si>
    <t xml:space="preserve">G11.lcd</t>
  </si>
  <si>
    <t xml:space="preserve">G12.lcd</t>
  </si>
  <si>
    <t xml:space="preserve">H2SO4-14.lcd</t>
  </si>
  <si>
    <t xml:space="preserve">LpTZ101-aTc</t>
  </si>
  <si>
    <t xml:space="preserve">H1.lcd</t>
  </si>
  <si>
    <t xml:space="preserve">H2.lcd</t>
  </si>
  <si>
    <t xml:space="preserve">H3.lcd</t>
  </si>
  <si>
    <t xml:space="preserve">H4.lcd</t>
  </si>
  <si>
    <t xml:space="preserve">H5.lcd</t>
  </si>
  <si>
    <t xml:space="preserve">H6.lcd</t>
  </si>
  <si>
    <t xml:space="preserve">H2SO4-15.lcd</t>
  </si>
  <si>
    <t xml:space="preserve">LpTZ101+aTc</t>
  </si>
  <si>
    <t xml:space="preserve">H7.lcd</t>
  </si>
  <si>
    <t xml:space="preserve">H8.lcd</t>
  </si>
  <si>
    <t xml:space="preserve">H9.lcd</t>
  </si>
  <si>
    <t xml:space="preserve">H10.lcd</t>
  </si>
  <si>
    <t xml:space="preserve">H11.lcd</t>
  </si>
  <si>
    <t xml:space="preserve">H12.lcd</t>
  </si>
  <si>
    <t xml:space="preserve">H2SO4-16.lcd</t>
  </si>
  <si>
    <t xml:space="preserve">PHY24 7j 1</t>
  </si>
  <si>
    <t xml:space="preserve">PHY24 7j 1.lcd</t>
  </si>
  <si>
    <t xml:space="preserve">PHY24 7j 2</t>
  </si>
  <si>
    <t xml:space="preserve">PHY24 7j 2.lcd</t>
  </si>
  <si>
    <t xml:space="preserve">PHY24 7j 3.lcd</t>
  </si>
  <si>
    <t xml:space="preserve">PHY24 14j 1</t>
  </si>
  <si>
    <t xml:space="preserve">PHY24 14j 1.lcd</t>
  </si>
  <si>
    <t xml:space="preserve">PHY24 14j 2</t>
  </si>
  <si>
    <t xml:space="preserve">PHY24 14j 2.lcd</t>
  </si>
  <si>
    <t xml:space="preserve">PHY24 14j 3</t>
  </si>
  <si>
    <t xml:space="preserve">PHY24 14j 3.lcd</t>
  </si>
  <si>
    <t xml:space="preserve">H2SO4-17</t>
  </si>
  <si>
    <t xml:space="preserve">H2SO4-17.lcd</t>
  </si>
  <si>
    <t xml:space="preserve">PHY24 21j 1</t>
  </si>
  <si>
    <t xml:space="preserve">PHY24 21j 1.lcd</t>
  </si>
  <si>
    <t xml:space="preserve">PHY24 21j 2</t>
  </si>
  <si>
    <t xml:space="preserve">PHY24 21j 2.lcd</t>
  </si>
  <si>
    <t xml:space="preserve">PHY24 21j 3</t>
  </si>
  <si>
    <t xml:space="preserve">PHY24 21j 3.lcd</t>
  </si>
  <si>
    <t xml:space="preserve">PHY24 28j 1</t>
  </si>
  <si>
    <t xml:space="preserve">PHY24 28j 1.lcd</t>
  </si>
  <si>
    <t xml:space="preserve">PHY24 28j 2</t>
  </si>
  <si>
    <t xml:space="preserve">PHY24 28j 2.lcd</t>
  </si>
  <si>
    <t xml:space="preserve">PHY24 28j 3</t>
  </si>
  <si>
    <t xml:space="preserve">PHY24 28j 3.lcd</t>
  </si>
  <si>
    <t xml:space="preserve">PHY24 35j 1</t>
  </si>
  <si>
    <t xml:space="preserve">PHY24 35j 1.lcd</t>
  </si>
  <si>
    <t xml:space="preserve">PHY24 35j 2</t>
  </si>
  <si>
    <t xml:space="preserve">PHY24 35j 2.lcd</t>
  </si>
  <si>
    <t xml:space="preserve">PHY24 35j 3</t>
  </si>
  <si>
    <t xml:space="preserve">PHY24 35j 3.lcd</t>
  </si>
  <si>
    <t xml:space="preserve">Echantillon</t>
  </si>
  <si>
    <t xml:space="preserve">Nom</t>
  </si>
  <si>
    <t xml:space="preserve">C:\LabSolutions\Data\Tom\CRISPRi\27-08-2024\</t>
  </si>
  <si>
    <t xml:space="preserve">.lcd</t>
  </si>
  <si>
    <t xml:space="preserve">H2SO4</t>
  </si>
  <si>
    <t xml:space="preserve">C:\LabSolutions\Data\Tom\CRISPRi\27-08-2024\H2SO4-1.lcd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</si>
  <si>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</si>
  <si>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</si>
  <si>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</si>
  <si>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</si>
  <si>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</si>
  <si>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</si>
  <si>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H2SO4-2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</si>
  <si>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</si>
  <si>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</si>
  <si>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</si>
  <si>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</si>
  <si>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</si>
  <si>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</si>
  <si>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H2SO4-3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</si>
  <si>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</si>
  <si>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</si>
  <si>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</si>
  <si>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</si>
  <si>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</si>
  <si>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</si>
  <si>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H2SO4-5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</si>
  <si>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</si>
  <si>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</si>
  <si>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</si>
  <si>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</si>
  <si>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</si>
  <si>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</si>
  <si>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H2SO4-6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</si>
  <si>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</si>
  <si>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</si>
  <si>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</si>
  <si>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</si>
  <si>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</si>
  <si>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</si>
  <si>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H2SO4-7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</si>
  <si>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</si>
  <si>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</si>
  <si>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</si>
  <si>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</si>
  <si>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</si>
  <si>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</si>
  <si>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H2SO4-8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</si>
  <si>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</si>
  <si>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</si>
  <si>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</si>
  <si>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</si>
  <si>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</si>
  <si>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</si>
  <si>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H2SO4-9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</si>
  <si>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</si>
  <si>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</si>
  <si>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</si>
  <si>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</si>
  <si>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</si>
  <si>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</si>
  <si>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H2SO4-10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</si>
  <si>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</si>
  <si>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</si>
  <si>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</si>
  <si>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</si>
  <si>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</si>
  <si>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</si>
  <si>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H2SO4-11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</si>
  <si>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</si>
  <si>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</si>
  <si>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</si>
  <si>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</si>
  <si>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</si>
  <si>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</si>
  <si>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H2SO4-12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</si>
  <si>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</si>
  <si>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</si>
  <si>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</si>
  <si>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</si>
  <si>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</si>
  <si>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</si>
  <si>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H2SO4-13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</si>
  <si>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</si>
  <si>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</si>
  <si>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</si>
  <si>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</si>
  <si>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</si>
  <si>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</si>
  <si>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H2SO4-14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</si>
  <si>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</si>
  <si>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</si>
  <si>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</si>
  <si>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</si>
  <si>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</si>
  <si>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</si>
  <si>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H2SO4-15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</si>
  <si>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</si>
  <si>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</si>
  <si>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</si>
  <si>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</si>
  <si>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</si>
  <si>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</si>
  <si>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H2SO4-16</t>
  </si>
  <si>
    <t xml:space="preserve">STD1</t>
  </si>
  <si>
    <t xml:space="preserve">STD2</t>
  </si>
  <si>
    <t xml:space="preserve">STD3</t>
  </si>
  <si>
    <t xml:space="preserve">STD4</t>
  </si>
  <si>
    <t xml:space="preserve">STD5</t>
  </si>
  <si>
    <t xml:space="preserve">STD1-6,25</t>
  </si>
  <si>
    <t xml:space="preserve">Ret. Time</t>
  </si>
  <si>
    <t xml:space="preserve">Area</t>
  </si>
  <si>
    <t xml:space="preserve">Glucose (mM)</t>
  </si>
  <si>
    <t xml:space="preserve">Lactic Acid (mM)  </t>
  </si>
  <si>
    <t xml:space="preserve">Glucose</t>
  </si>
  <si>
    <t xml:space="preserve">Lactate</t>
  </si>
  <si>
    <t xml:space="preserve">Acetate</t>
  </si>
  <si>
    <t xml:space="preserve">Ethanol</t>
  </si>
  <si>
    <t xml:space="preserve">Coefficent</t>
  </si>
  <si>
    <t xml:space="preserve">STD1-12,5</t>
  </si>
  <si>
    <t xml:space="preserve">Ethanol (mM)</t>
  </si>
  <si>
    <t xml:space="preserve">Acetic Acid (mM)  </t>
  </si>
  <si>
    <t xml:space="preserve">STD1-25</t>
  </si>
  <si>
    <t xml:space="preserve">STD1-50</t>
  </si>
  <si>
    <t xml:space="preserve">STD1-100</t>
  </si>
  <si>
    <t xml:space="preserve">Metabolites</t>
  </si>
  <si>
    <t xml:space="preserve">STD1-1</t>
  </si>
  <si>
    <t xml:space="preserve">STD2-1</t>
  </si>
  <si>
    <t xml:space="preserve">STD3-1</t>
  </si>
  <si>
    <t xml:space="preserve">STD4-1</t>
  </si>
  <si>
    <t xml:space="preserve">STD5-1</t>
  </si>
  <si>
    <t xml:space="preserve">STD1-2</t>
  </si>
  <si>
    <t xml:space="preserve">STD2-2</t>
  </si>
  <si>
    <t xml:space="preserve">STD3-2</t>
  </si>
  <si>
    <t xml:space="preserve">STD4-2</t>
  </si>
  <si>
    <t xml:space="preserve">STD5-2</t>
  </si>
  <si>
    <t xml:space="preserve">Name (to change)</t>
  </si>
  <si>
    <t xml:space="preserve">mM</t>
  </si>
  <si>
    <t xml:space="preserve">Glucose consommé</t>
  </si>
  <si>
    <t xml:space="preserve">mM (Glucose consommé)</t>
  </si>
  <si>
    <t xml:space="preserve">Glucose consommé %</t>
  </si>
  <si>
    <t xml:space="preserve">mM (normalized glucose)</t>
  </si>
  <si>
    <t xml:space="preserve">Mean (mM)</t>
  </si>
  <si>
    <t xml:space="preserve">Métabolites</t>
  </si>
  <si>
    <t xml:space="preserve">Glucose consomé (mM)</t>
  </si>
  <si>
    <t xml:space="preserve">Lactate (mM)</t>
  </si>
  <si>
    <t xml:space="preserve">Acétate (mM)</t>
  </si>
  <si>
    <t xml:space="preserve">Pas tous consomé</t>
  </si>
  <si>
    <t xml:space="preserve">Formate</t>
  </si>
  <si>
    <t xml:space="preserve">PHY24 7j 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</si>
</sst>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%"/>
    <numFmt numFmtId="167" formatCode="0.00%"/>
    <numFmt numFmtId="168" formatCode="dd\-mm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8"/>
      <color rgb="FF757575"/>
      <name val="Calibri"/>
      <family val="2"/>
    </font>
    <font>
      <sz val="10"/>
      <color rgb="FF000000"/>
      <name val="Calibri"/>
      <family val="2"/>
    </font>
    <font>
      <sz val="10"/>
      <color rgb="FF1A1A1A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DADADA"/>
      </patternFill>
    </fill>
    <fill>
      <patternFill patternType="solid">
        <fgColor rgb="FFFEF2CB"/>
        <bgColor rgb="FFE7E6E6"/>
      </patternFill>
    </fill>
    <fill>
      <patternFill patternType="solid">
        <fgColor rgb="FFDADADA"/>
        <bgColor rgb="FFD9D9D9"/>
      </patternFill>
    </fill>
    <fill>
      <patternFill patternType="solid">
        <fgColor rgb="FFF7CAAC"/>
        <bgColor rgb="FFFFE599"/>
      </patternFill>
    </fill>
    <fill>
      <patternFill patternType="solid">
        <fgColor rgb="FFB4C6E7"/>
        <bgColor rgb="FF99CCFF"/>
      </patternFill>
    </fill>
    <fill>
      <patternFill patternType="solid">
        <fgColor rgb="FFFFE598"/>
        <bgColor rgb="FFFFE599"/>
      </patternFill>
    </fill>
    <fill>
      <patternFill patternType="solid">
        <fgColor rgb="FFFFE599"/>
        <bgColor rgb="FFFFE59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C0504D"/>
      <rgbColor rgb="FFFEF2CB"/>
      <rgbColor rgb="FFD9D9D9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598"/>
      <rgbColor rgb="FFDADADA"/>
      <rgbColor rgb="FFFFE599"/>
      <rgbColor rgb="FF99CCFF"/>
      <rgbColor rgb="FFFF99CC"/>
      <rgbColor rgb="FFCC99FF"/>
      <rgbColor rgb="FFF7CAAC"/>
      <rgbColor rgb="FF3366FF"/>
      <rgbColor rgb="FF33CCCC"/>
      <rgbColor rgb="FF9BBB59"/>
      <rgbColor rgb="FFFFCC00"/>
      <rgbColor rgb="FFFF9900"/>
      <rgbColor rgb="FFFF6600"/>
      <rgbColor rgb="FF4F81BD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800" spc="-1" strike="noStrike">
                <a:solidFill>
                  <a:srgbClr val="757575"/>
                </a:solidFill>
                <a:latin typeface="Calibri"/>
                <a:ea typeface="Calibri"/>
              </a:rPr>
              <a:t>Lactate (mM), Acétate (mM) et Ethanol (mM)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'Feuille 2'!$I$35:$I$35</c:f>
              <c:strCache>
                <c:ptCount val="1"/>
                <c:pt idx="0">
                  <c:v>Lactate (mM)</c:v>
                </c:pt>
              </c:strCache>
            </c:strRef>
          </c:tx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2'!$H$36:$H$41</c:f>
              <c:strCache>
                <c:ptCount val="6"/>
                <c:pt idx="0">
                  <c:v>02 1/100 + aTc</c:v>
                </c:pt>
                <c:pt idx="1">
                  <c:v>72 1/100 +aTc</c:v>
                </c:pt>
                <c:pt idx="2">
                  <c:v>08 1/100 +aTc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'Feuille 2'!$I$36:$I$41</c:f>
              <c:numCache>
                <c:formatCode>General</c:formatCode>
                <c:ptCount val="6"/>
                <c:pt idx="0">
                  <c:v>0.919522088793976</c:v>
                </c:pt>
                <c:pt idx="1">
                  <c:v>2.80536373042164</c:v>
                </c:pt>
                <c:pt idx="2">
                  <c:v>1.65906625938043</c:v>
                </c:pt>
              </c:numCache>
            </c:numRef>
          </c:val>
        </c:ser>
        <c:ser>
          <c:idx val="1"/>
          <c:order val="1"/>
          <c:tx>
            <c:strRef>
              <c:f>'Feuille 2'!$J$35:$J$35</c:f>
              <c:strCache>
                <c:ptCount val="1"/>
                <c:pt idx="0">
                  <c:v>Acétate (mM)</c:v>
                </c:pt>
              </c:strCache>
            </c:strRef>
          </c:tx>
          <c:spPr>
            <a:solidFill>
              <a:srgbClr val="c0504d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2'!$H$36:$H$41</c:f>
              <c:strCache>
                <c:ptCount val="6"/>
                <c:pt idx="0">
                  <c:v>02 1/100 + aTc</c:v>
                </c:pt>
                <c:pt idx="1">
                  <c:v>72 1/100 +aTc</c:v>
                </c:pt>
                <c:pt idx="2">
                  <c:v>08 1/100 +aTc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'Feuille 2'!$J$36:$J$41</c:f>
              <c:numCache>
                <c:formatCode>General</c:formatCode>
                <c:ptCount val="6"/>
                <c:pt idx="0">
                  <c:v>16.709361661966</c:v>
                </c:pt>
                <c:pt idx="1">
                  <c:v>11.0843460938217</c:v>
                </c:pt>
                <c:pt idx="2">
                  <c:v>20.7315042783257</c:v>
                </c:pt>
              </c:numCache>
            </c:numRef>
          </c:val>
        </c:ser>
        <c:ser>
          <c:idx val="2"/>
          <c:order val="2"/>
          <c:tx>
            <c:strRef>
              <c:f>'Feuille 2'!$K$35:$K$35</c:f>
              <c:strCache>
                <c:ptCount val="1"/>
                <c:pt idx="0">
                  <c:v>Ethanol (mM)</c:v>
                </c:pt>
              </c:strCache>
            </c:strRef>
          </c:tx>
          <c:spPr>
            <a:solidFill>
              <a:srgbClr val="9bbb59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2'!$H$36:$H$41</c:f>
              <c:strCache>
                <c:ptCount val="6"/>
                <c:pt idx="0">
                  <c:v>02 1/100 + aTc</c:v>
                </c:pt>
                <c:pt idx="1">
                  <c:v>72 1/100 +aTc</c:v>
                </c:pt>
                <c:pt idx="2">
                  <c:v>08 1/100 +aTc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'Feuille 2'!$K$36:$K$41</c:f>
              <c:numCache>
                <c:formatCode>General</c:formatCode>
                <c:ptCount val="6"/>
                <c:pt idx="0">
                  <c:v>13.9050440713774</c:v>
                </c:pt>
                <c:pt idx="1">
                  <c:v>12.2868768793176</c:v>
                </c:pt>
                <c:pt idx="2">
                  <c:v>12.6883686009464</c:v>
                </c:pt>
              </c:numCache>
            </c:numRef>
          </c:val>
        </c:ser>
        <c:gapWidth val="150"/>
        <c:overlap val="0"/>
        <c:axId val="22809870"/>
        <c:axId val="71813220"/>
      </c:barChart>
      <c:catAx>
        <c:axId val="228098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Métabolites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1813220"/>
        <c:crosses val="autoZero"/>
        <c:auto val="1"/>
        <c:lblAlgn val="ctr"/>
        <c:lblOffset val="100"/>
        <c:noMultiLvlLbl val="0"/>
      </c:catAx>
      <c:valAx>
        <c:axId val="7181322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280987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76320</xdr:colOff>
      <xdr:row>40</xdr:row>
      <xdr:rowOff>152280</xdr:rowOff>
    </xdr:from>
    <xdr:to>
      <xdr:col>19</xdr:col>
      <xdr:colOff>260280</xdr:colOff>
      <xdr:row>71</xdr:row>
      <xdr:rowOff>65880</xdr:rowOff>
    </xdr:to>
    <xdr:graphicFrame>
      <xdr:nvGraphicFramePr>
        <xdr:cNvPr id="0" name="Chart 1"/>
        <xdr:cNvGraphicFramePr/>
      </xdr:nvGraphicFramePr>
      <xdr:xfrm>
        <a:off x="13460760" y="7772400"/>
        <a:ext cx="9419400" cy="581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352440</xdr:colOff>
      <xdr:row>76</xdr:row>
      <xdr:rowOff>95040</xdr:rowOff>
    </xdr:from>
    <xdr:to>
      <xdr:col>6</xdr:col>
      <xdr:colOff>406800</xdr:colOff>
      <xdr:row>146</xdr:row>
      <xdr:rowOff>161280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352440" y="14573160"/>
          <a:ext cx="7666920" cy="1340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57240</xdr:colOff>
      <xdr:row>46</xdr:row>
      <xdr:rowOff>104760</xdr:rowOff>
    </xdr:from>
    <xdr:to>
      <xdr:col>7</xdr:col>
      <xdr:colOff>281520</xdr:colOff>
      <xdr:row>74</xdr:row>
      <xdr:rowOff>180360</xdr:rowOff>
    </xdr:to>
    <xdr:pic>
      <xdr:nvPicPr>
        <xdr:cNvPr id="2" name="image2.png" descr=""/>
        <xdr:cNvPicPr/>
      </xdr:nvPicPr>
      <xdr:blipFill>
        <a:blip r:embed="rId3"/>
        <a:stretch/>
      </xdr:blipFill>
      <xdr:spPr>
        <a:xfrm>
          <a:off x="57240" y="8867880"/>
          <a:ext cx="8991000" cy="5409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13" activeCellId="0" sqref="B13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5.07"/>
    <col collapsed="false" customWidth="true" hidden="false" outlineLevel="0" max="2" min="2" style="1" width="10.7"/>
    <col collapsed="false" customWidth="true" hidden="false" outlineLevel="0" max="3" min="3" style="1" width="13.36"/>
    <col collapsed="false" customWidth="true" hidden="false" outlineLevel="0" max="26" min="4" style="1" width="10.7"/>
  </cols>
  <sheetData>
    <row r="1" customFormat="false" ht="15" hidden="false" customHeight="false" outlineLevel="0" collapsed="false">
      <c r="A1" s="2"/>
      <c r="B1" s="2"/>
      <c r="C1" s="2"/>
      <c r="D1" s="2"/>
    </row>
    <row r="2" customFormat="false" ht="15" hidden="false" customHeight="false" outlineLevel="0" collapsed="false">
      <c r="A2" s="2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</row>
    <row r="5" customFormat="false" ht="15" hidden="false" customHeight="false" outlineLevel="0" collapsed="false">
      <c r="A5" s="2" t="s">
        <v>9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</row>
    <row r="7" customFormat="false" ht="15" hidden="false" customHeight="false" outlineLevel="0" collapsed="false">
      <c r="A7" s="2" t="s">
        <v>15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</row>
    <row r="8" customFormat="false" ht="15" hidden="false" customHeight="false" outlineLevel="0" collapsed="false">
      <c r="A8" s="2" t="s">
        <v>18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</row>
    <row r="10" customFormat="false" ht="15" hidden="false" customHeight="false" outlineLevel="0" collapsed="false">
      <c r="A10" s="2"/>
      <c r="B10" s="2"/>
      <c r="C10" s="2"/>
      <c r="D10" s="2"/>
    </row>
    <row r="11" customFormat="false" ht="15" hidden="false" customHeight="false" outlineLevel="0" collapsed="false">
      <c r="A11" s="2"/>
      <c r="B11" s="2"/>
      <c r="C11" s="2"/>
      <c r="D11" s="2"/>
    </row>
    <row r="12" customFormat="false" ht="15" hidden="false" customHeight="false" outlineLevel="0" collapsed="false">
      <c r="A12" s="2"/>
      <c r="B12" s="2"/>
      <c r="C12" s="2"/>
      <c r="D12" s="2"/>
    </row>
    <row r="13" customFormat="false" ht="15" hidden="false" customHeight="false" outlineLevel="0" collapsed="false">
      <c r="A13" s="4" t="s">
        <v>24</v>
      </c>
      <c r="B13" s="4" t="s">
        <v>25</v>
      </c>
      <c r="Z13" s="0"/>
    </row>
    <row r="14" customFormat="false" ht="15" hidden="false" customHeight="false" outlineLevel="0" collapsed="false">
      <c r="A14" s="1" t="s">
        <v>26</v>
      </c>
      <c r="B14" s="2" t="s">
        <v>27</v>
      </c>
      <c r="Z14" s="0"/>
    </row>
    <row r="15" customFormat="false" ht="15" hidden="false" customHeight="false" outlineLevel="0" collapsed="false">
      <c r="A15" s="2" t="s">
        <v>28</v>
      </c>
      <c r="B15" s="2" t="s">
        <v>29</v>
      </c>
      <c r="Z15" s="0"/>
    </row>
    <row r="16" customFormat="false" ht="15" hidden="false" customHeight="false" outlineLevel="0" collapsed="false">
      <c r="A16" s="2" t="s">
        <v>28</v>
      </c>
      <c r="B16" s="2" t="s">
        <v>30</v>
      </c>
      <c r="Z16" s="0"/>
    </row>
    <row r="17" customFormat="false" ht="15" hidden="false" customHeight="false" outlineLevel="0" collapsed="false">
      <c r="A17" s="2" t="s">
        <v>28</v>
      </c>
      <c r="B17" s="2" t="s">
        <v>31</v>
      </c>
      <c r="Z17" s="0"/>
    </row>
    <row r="18" customFormat="false" ht="15" hidden="false" customHeight="false" outlineLevel="0" collapsed="false">
      <c r="A18" s="2" t="s">
        <v>28</v>
      </c>
      <c r="B18" s="2" t="s">
        <v>32</v>
      </c>
      <c r="Z18" s="0"/>
    </row>
    <row r="19" customFormat="false" ht="15" hidden="false" customHeight="false" outlineLevel="0" collapsed="false">
      <c r="A19" s="2" t="s">
        <v>28</v>
      </c>
      <c r="B19" s="2" t="s">
        <v>33</v>
      </c>
      <c r="Z19" s="0"/>
    </row>
    <row r="20" customFormat="false" ht="15" hidden="false" customHeight="false" outlineLevel="0" collapsed="false">
      <c r="A20" s="2" t="s">
        <v>28</v>
      </c>
      <c r="B20" s="2" t="s">
        <v>34</v>
      </c>
      <c r="Z20" s="0"/>
    </row>
    <row r="21" customFormat="false" ht="15" hidden="false" customHeight="false" outlineLevel="0" collapsed="false">
      <c r="A21" s="1" t="s">
        <v>26</v>
      </c>
      <c r="B21" s="2" t="s">
        <v>35</v>
      </c>
      <c r="Z21" s="0"/>
    </row>
    <row r="22" customFormat="false" ht="15" hidden="false" customHeight="false" outlineLevel="0" collapsed="false">
      <c r="A22" s="2" t="s">
        <v>36</v>
      </c>
      <c r="B22" s="2" t="s">
        <v>37</v>
      </c>
      <c r="Z22" s="0"/>
    </row>
    <row r="23" customFormat="false" ht="15" hidden="false" customHeight="false" outlineLevel="0" collapsed="false">
      <c r="A23" s="2" t="s">
        <v>36</v>
      </c>
      <c r="B23" s="2" t="s">
        <v>38</v>
      </c>
      <c r="Z23" s="0"/>
    </row>
    <row r="24" customFormat="false" ht="15" hidden="false" customHeight="false" outlineLevel="0" collapsed="false">
      <c r="A24" s="2" t="s">
        <v>36</v>
      </c>
      <c r="B24" s="2" t="s">
        <v>39</v>
      </c>
      <c r="Z24" s="0"/>
    </row>
    <row r="25" customFormat="false" ht="15" hidden="false" customHeight="false" outlineLevel="0" collapsed="false">
      <c r="A25" s="2" t="s">
        <v>36</v>
      </c>
      <c r="B25" s="2" t="s">
        <v>40</v>
      </c>
      <c r="Z25" s="0"/>
    </row>
    <row r="26" customFormat="false" ht="15" hidden="false" customHeight="false" outlineLevel="0" collapsed="false">
      <c r="A26" s="2" t="s">
        <v>36</v>
      </c>
      <c r="B26" s="2" t="s">
        <v>41</v>
      </c>
      <c r="Z26" s="0"/>
    </row>
    <row r="27" customFormat="false" ht="15" hidden="false" customHeight="false" outlineLevel="0" collapsed="false">
      <c r="A27" s="2" t="s">
        <v>36</v>
      </c>
      <c r="B27" s="2" t="s">
        <v>42</v>
      </c>
      <c r="Z27" s="0"/>
    </row>
    <row r="28" customFormat="false" ht="15" hidden="false" customHeight="false" outlineLevel="0" collapsed="false">
      <c r="A28" s="1" t="s">
        <v>26</v>
      </c>
      <c r="B28" s="2" t="s">
        <v>43</v>
      </c>
      <c r="Z28" s="0"/>
    </row>
    <row r="29" customFormat="false" ht="15" hidden="false" customHeight="false" outlineLevel="0" collapsed="false">
      <c r="A29" s="2" t="s">
        <v>44</v>
      </c>
      <c r="B29" s="2" t="s">
        <v>45</v>
      </c>
      <c r="Z29" s="0"/>
    </row>
    <row r="30" customFormat="false" ht="15" hidden="false" customHeight="false" outlineLevel="0" collapsed="false">
      <c r="A30" s="2" t="s">
        <v>44</v>
      </c>
      <c r="B30" s="2" t="s">
        <v>46</v>
      </c>
      <c r="Z30" s="0"/>
    </row>
    <row r="31" customFormat="false" ht="15" hidden="false" customHeight="false" outlineLevel="0" collapsed="false">
      <c r="A31" s="2" t="s">
        <v>44</v>
      </c>
      <c r="B31" s="2" t="s">
        <v>47</v>
      </c>
      <c r="Z31" s="0"/>
    </row>
    <row r="32" customFormat="false" ht="15" hidden="false" customHeight="false" outlineLevel="0" collapsed="false">
      <c r="A32" s="2" t="s">
        <v>44</v>
      </c>
      <c r="B32" s="2" t="s">
        <v>48</v>
      </c>
      <c r="Z32" s="0"/>
    </row>
    <row r="33" customFormat="false" ht="15.75" hidden="false" customHeight="true" outlineLevel="0" collapsed="false">
      <c r="A33" s="2" t="s">
        <v>44</v>
      </c>
      <c r="B33" s="2" t="s">
        <v>49</v>
      </c>
      <c r="Z33" s="0"/>
    </row>
    <row r="34" customFormat="false" ht="15.75" hidden="false" customHeight="true" outlineLevel="0" collapsed="false">
      <c r="A34" s="2" t="s">
        <v>44</v>
      </c>
      <c r="B34" s="2" t="s">
        <v>50</v>
      </c>
      <c r="Z34" s="0"/>
    </row>
    <row r="35" customFormat="false" ht="15.75" hidden="false" customHeight="true" outlineLevel="0" collapsed="false">
      <c r="A35" s="1" t="s">
        <v>26</v>
      </c>
      <c r="B35" s="2" t="s">
        <v>51</v>
      </c>
      <c r="Z35" s="0"/>
    </row>
    <row r="36" customFormat="false" ht="15.75" hidden="false" customHeight="true" outlineLevel="0" collapsed="false">
      <c r="A36" s="2" t="s">
        <v>52</v>
      </c>
      <c r="B36" s="2" t="s">
        <v>53</v>
      </c>
      <c r="Z36" s="0"/>
    </row>
    <row r="37" customFormat="false" ht="15.75" hidden="false" customHeight="true" outlineLevel="0" collapsed="false">
      <c r="A37" s="2" t="s">
        <v>52</v>
      </c>
      <c r="B37" s="2" t="s">
        <v>54</v>
      </c>
      <c r="Z37" s="0"/>
    </row>
    <row r="38" customFormat="false" ht="15.75" hidden="false" customHeight="true" outlineLevel="0" collapsed="false">
      <c r="A38" s="2" t="s">
        <v>52</v>
      </c>
      <c r="B38" s="2" t="s">
        <v>55</v>
      </c>
      <c r="Z38" s="0"/>
    </row>
    <row r="39" customFormat="false" ht="15.75" hidden="false" customHeight="true" outlineLevel="0" collapsed="false">
      <c r="A39" s="2" t="s">
        <v>52</v>
      </c>
      <c r="B39" s="2" t="s">
        <v>56</v>
      </c>
      <c r="Z39" s="0"/>
    </row>
    <row r="40" customFormat="false" ht="15.75" hidden="false" customHeight="true" outlineLevel="0" collapsed="false">
      <c r="A40" s="2" t="s">
        <v>52</v>
      </c>
      <c r="B40" s="2" t="s">
        <v>57</v>
      </c>
      <c r="Z40" s="0"/>
    </row>
    <row r="41" customFormat="false" ht="15.75" hidden="false" customHeight="true" outlineLevel="0" collapsed="false">
      <c r="A41" s="2" t="s">
        <v>52</v>
      </c>
      <c r="B41" s="2" t="s">
        <v>58</v>
      </c>
      <c r="Z41" s="0"/>
    </row>
    <row r="42" customFormat="false" ht="15.75" hidden="false" customHeight="true" outlineLevel="0" collapsed="false">
      <c r="A42" s="1" t="s">
        <v>26</v>
      </c>
      <c r="B42" s="2" t="s">
        <v>59</v>
      </c>
      <c r="Z42" s="0"/>
    </row>
    <row r="43" customFormat="false" ht="15.75" hidden="false" customHeight="true" outlineLevel="0" collapsed="false">
      <c r="A43" s="2" t="s">
        <v>60</v>
      </c>
      <c r="B43" s="2" t="s">
        <v>61</v>
      </c>
      <c r="Z43" s="0"/>
    </row>
    <row r="44" customFormat="false" ht="15.75" hidden="false" customHeight="true" outlineLevel="0" collapsed="false">
      <c r="A44" s="2" t="s">
        <v>60</v>
      </c>
      <c r="B44" s="2" t="s">
        <v>62</v>
      </c>
      <c r="Z44" s="0"/>
    </row>
    <row r="45" customFormat="false" ht="15.75" hidden="false" customHeight="true" outlineLevel="0" collapsed="false">
      <c r="A45" s="2" t="s">
        <v>60</v>
      </c>
      <c r="B45" s="2" t="s">
        <v>63</v>
      </c>
      <c r="Z45" s="0"/>
    </row>
    <row r="46" customFormat="false" ht="15.75" hidden="false" customHeight="true" outlineLevel="0" collapsed="false">
      <c r="A46" s="2" t="s">
        <v>60</v>
      </c>
      <c r="B46" s="2" t="s">
        <v>64</v>
      </c>
      <c r="Z46" s="0"/>
    </row>
    <row r="47" customFormat="false" ht="15.75" hidden="false" customHeight="true" outlineLevel="0" collapsed="false">
      <c r="A47" s="2" t="s">
        <v>60</v>
      </c>
      <c r="B47" s="2" t="s">
        <v>65</v>
      </c>
      <c r="Z47" s="0"/>
    </row>
    <row r="48" customFormat="false" ht="15.75" hidden="false" customHeight="true" outlineLevel="0" collapsed="false">
      <c r="A48" s="2" t="s">
        <v>60</v>
      </c>
      <c r="B48" s="2" t="s">
        <v>66</v>
      </c>
      <c r="Z48" s="0"/>
    </row>
    <row r="49" customFormat="false" ht="15.75" hidden="false" customHeight="true" outlineLevel="0" collapsed="false">
      <c r="A49" s="1" t="s">
        <v>26</v>
      </c>
      <c r="B49" s="2" t="s">
        <v>67</v>
      </c>
      <c r="Z49" s="0"/>
    </row>
    <row r="50" customFormat="false" ht="15.75" hidden="false" customHeight="true" outlineLevel="0" collapsed="false">
      <c r="A50" s="2" t="s">
        <v>68</v>
      </c>
      <c r="B50" s="2" t="s">
        <v>69</v>
      </c>
      <c r="Z50" s="0"/>
    </row>
    <row r="51" customFormat="false" ht="15.75" hidden="false" customHeight="true" outlineLevel="0" collapsed="false">
      <c r="A51" s="2" t="s">
        <v>68</v>
      </c>
      <c r="B51" s="2" t="s">
        <v>70</v>
      </c>
      <c r="Z51" s="0"/>
    </row>
    <row r="52" customFormat="false" ht="15.75" hidden="false" customHeight="true" outlineLevel="0" collapsed="false">
      <c r="A52" s="2" t="s">
        <v>68</v>
      </c>
      <c r="B52" s="2" t="s">
        <v>71</v>
      </c>
      <c r="Z52" s="0"/>
    </row>
    <row r="53" customFormat="false" ht="15.75" hidden="false" customHeight="true" outlineLevel="0" collapsed="false">
      <c r="A53" s="2" t="s">
        <v>68</v>
      </c>
      <c r="B53" s="2" t="s">
        <v>72</v>
      </c>
      <c r="Z53" s="0"/>
    </row>
    <row r="54" customFormat="false" ht="15.75" hidden="false" customHeight="true" outlineLevel="0" collapsed="false">
      <c r="A54" s="2" t="s">
        <v>68</v>
      </c>
      <c r="B54" s="2" t="s">
        <v>73</v>
      </c>
      <c r="Z54" s="0"/>
    </row>
    <row r="55" customFormat="false" ht="15.75" hidden="false" customHeight="true" outlineLevel="0" collapsed="false">
      <c r="A55" s="2" t="s">
        <v>68</v>
      </c>
      <c r="B55" s="2" t="s">
        <v>74</v>
      </c>
      <c r="Z55" s="0"/>
    </row>
    <row r="56" customFormat="false" ht="15.75" hidden="false" customHeight="true" outlineLevel="0" collapsed="false">
      <c r="A56" s="1" t="s">
        <v>26</v>
      </c>
      <c r="B56" s="2" t="s">
        <v>75</v>
      </c>
      <c r="Z56" s="0"/>
    </row>
    <row r="57" customFormat="false" ht="15.75" hidden="false" customHeight="true" outlineLevel="0" collapsed="false">
      <c r="A57" s="2" t="s">
        <v>76</v>
      </c>
      <c r="B57" s="2" t="s">
        <v>77</v>
      </c>
      <c r="Z57" s="0"/>
    </row>
    <row r="58" customFormat="false" ht="15.75" hidden="false" customHeight="true" outlineLevel="0" collapsed="false">
      <c r="A58" s="2" t="s">
        <v>76</v>
      </c>
      <c r="B58" s="2" t="s">
        <v>78</v>
      </c>
      <c r="Z58" s="0"/>
    </row>
    <row r="59" customFormat="false" ht="15.75" hidden="false" customHeight="true" outlineLevel="0" collapsed="false">
      <c r="A59" s="2" t="s">
        <v>76</v>
      </c>
      <c r="B59" s="2" t="s">
        <v>79</v>
      </c>
      <c r="Z59" s="0"/>
    </row>
    <row r="60" customFormat="false" ht="15.75" hidden="false" customHeight="true" outlineLevel="0" collapsed="false">
      <c r="A60" s="2" t="s">
        <v>76</v>
      </c>
      <c r="B60" s="2" t="s">
        <v>80</v>
      </c>
      <c r="Z60" s="0"/>
    </row>
    <row r="61" customFormat="false" ht="15.75" hidden="false" customHeight="true" outlineLevel="0" collapsed="false">
      <c r="A61" s="2" t="s">
        <v>76</v>
      </c>
      <c r="B61" s="2" t="s">
        <v>81</v>
      </c>
      <c r="Z61" s="0"/>
    </row>
    <row r="62" customFormat="false" ht="15.75" hidden="false" customHeight="true" outlineLevel="0" collapsed="false">
      <c r="A62" s="2" t="s">
        <v>76</v>
      </c>
      <c r="B62" s="2" t="s">
        <v>82</v>
      </c>
      <c r="Z62" s="0"/>
    </row>
    <row r="63" customFormat="false" ht="15.75" hidden="false" customHeight="true" outlineLevel="0" collapsed="false">
      <c r="A63" s="1" t="s">
        <v>26</v>
      </c>
      <c r="B63" s="2" t="s">
        <v>83</v>
      </c>
      <c r="Z63" s="0"/>
    </row>
    <row r="64" customFormat="false" ht="15.75" hidden="false" customHeight="true" outlineLevel="0" collapsed="false">
      <c r="A64" s="2" t="s">
        <v>84</v>
      </c>
      <c r="B64" s="2" t="s">
        <v>85</v>
      </c>
      <c r="Z64" s="0"/>
    </row>
    <row r="65" customFormat="false" ht="15.75" hidden="false" customHeight="true" outlineLevel="0" collapsed="false">
      <c r="A65" s="2" t="s">
        <v>84</v>
      </c>
      <c r="B65" s="2" t="s">
        <v>86</v>
      </c>
      <c r="Z65" s="0"/>
    </row>
    <row r="66" customFormat="false" ht="15.75" hidden="false" customHeight="true" outlineLevel="0" collapsed="false">
      <c r="A66" s="2" t="s">
        <v>84</v>
      </c>
      <c r="B66" s="2" t="s">
        <v>87</v>
      </c>
      <c r="Z66" s="0"/>
    </row>
    <row r="67" customFormat="false" ht="15.75" hidden="false" customHeight="true" outlineLevel="0" collapsed="false">
      <c r="A67" s="2" t="s">
        <v>84</v>
      </c>
      <c r="B67" s="2" t="s">
        <v>88</v>
      </c>
      <c r="Z67" s="0"/>
    </row>
    <row r="68" customFormat="false" ht="15.75" hidden="false" customHeight="true" outlineLevel="0" collapsed="false">
      <c r="A68" s="2" t="s">
        <v>84</v>
      </c>
      <c r="B68" s="2" t="s">
        <v>89</v>
      </c>
      <c r="Z68" s="0"/>
    </row>
    <row r="69" customFormat="false" ht="15.75" hidden="false" customHeight="true" outlineLevel="0" collapsed="false">
      <c r="A69" s="2" t="s">
        <v>84</v>
      </c>
      <c r="B69" s="2" t="s">
        <v>90</v>
      </c>
      <c r="Z69" s="0"/>
    </row>
    <row r="70" customFormat="false" ht="15.75" hidden="false" customHeight="true" outlineLevel="0" collapsed="false">
      <c r="A70" s="1" t="s">
        <v>26</v>
      </c>
      <c r="B70" s="2" t="s">
        <v>91</v>
      </c>
      <c r="Z70" s="0"/>
    </row>
    <row r="71" customFormat="false" ht="15.75" hidden="false" customHeight="true" outlineLevel="0" collapsed="false">
      <c r="A71" s="2" t="s">
        <v>92</v>
      </c>
      <c r="B71" s="2" t="s">
        <v>93</v>
      </c>
      <c r="Z71" s="0"/>
    </row>
    <row r="72" customFormat="false" ht="15.75" hidden="false" customHeight="true" outlineLevel="0" collapsed="false">
      <c r="A72" s="2" t="s">
        <v>92</v>
      </c>
      <c r="B72" s="2" t="s">
        <v>94</v>
      </c>
      <c r="Z72" s="0"/>
    </row>
    <row r="73" customFormat="false" ht="15.75" hidden="false" customHeight="true" outlineLevel="0" collapsed="false">
      <c r="A73" s="2" t="s">
        <v>92</v>
      </c>
      <c r="B73" s="2" t="s">
        <v>95</v>
      </c>
      <c r="Z73" s="0"/>
    </row>
    <row r="74" customFormat="false" ht="15.75" hidden="false" customHeight="true" outlineLevel="0" collapsed="false">
      <c r="A74" s="2" t="s">
        <v>92</v>
      </c>
      <c r="B74" s="2" t="s">
        <v>96</v>
      </c>
      <c r="Z74" s="0"/>
    </row>
    <row r="75" customFormat="false" ht="15.75" hidden="false" customHeight="true" outlineLevel="0" collapsed="false">
      <c r="A75" s="2" t="s">
        <v>92</v>
      </c>
      <c r="B75" s="2" t="s">
        <v>97</v>
      </c>
      <c r="Z75" s="0"/>
    </row>
    <row r="76" customFormat="false" ht="15.75" hidden="false" customHeight="true" outlineLevel="0" collapsed="false">
      <c r="A76" s="2" t="s">
        <v>92</v>
      </c>
      <c r="B76" s="2" t="s">
        <v>98</v>
      </c>
      <c r="Z76" s="0"/>
    </row>
    <row r="77" customFormat="false" ht="15.75" hidden="false" customHeight="true" outlineLevel="0" collapsed="false">
      <c r="A77" s="1" t="s">
        <v>26</v>
      </c>
      <c r="B77" s="2" t="s">
        <v>99</v>
      </c>
      <c r="Z77" s="0"/>
    </row>
    <row r="78" customFormat="false" ht="15.75" hidden="false" customHeight="true" outlineLevel="0" collapsed="false">
      <c r="A78" s="2" t="s">
        <v>100</v>
      </c>
      <c r="B78" s="2" t="s">
        <v>101</v>
      </c>
      <c r="Z78" s="0"/>
    </row>
    <row r="79" customFormat="false" ht="15.75" hidden="false" customHeight="true" outlineLevel="0" collapsed="false">
      <c r="A79" s="2" t="s">
        <v>100</v>
      </c>
      <c r="B79" s="2" t="s">
        <v>102</v>
      </c>
      <c r="Z79" s="0"/>
    </row>
    <row r="80" customFormat="false" ht="15.75" hidden="false" customHeight="true" outlineLevel="0" collapsed="false">
      <c r="A80" s="2" t="s">
        <v>100</v>
      </c>
      <c r="B80" s="2" t="s">
        <v>103</v>
      </c>
      <c r="Z80" s="0"/>
    </row>
    <row r="81" customFormat="false" ht="15.75" hidden="false" customHeight="true" outlineLevel="0" collapsed="false">
      <c r="A81" s="2" t="s">
        <v>100</v>
      </c>
      <c r="B81" s="2" t="s">
        <v>104</v>
      </c>
      <c r="Z81" s="0"/>
    </row>
    <row r="82" customFormat="false" ht="15.75" hidden="false" customHeight="true" outlineLevel="0" collapsed="false">
      <c r="A82" s="2" t="s">
        <v>100</v>
      </c>
      <c r="B82" s="2" t="s">
        <v>105</v>
      </c>
      <c r="Z82" s="0"/>
    </row>
    <row r="83" customFormat="false" ht="15.75" hidden="false" customHeight="true" outlineLevel="0" collapsed="false">
      <c r="A83" s="2" t="s">
        <v>100</v>
      </c>
      <c r="B83" s="2" t="s">
        <v>106</v>
      </c>
      <c r="Z83" s="0"/>
    </row>
    <row r="84" customFormat="false" ht="15.75" hidden="false" customHeight="true" outlineLevel="0" collapsed="false">
      <c r="A84" s="1" t="s">
        <v>26</v>
      </c>
      <c r="B84" s="2" t="s">
        <v>107</v>
      </c>
      <c r="Z84" s="0"/>
    </row>
    <row r="85" customFormat="false" ht="15.75" hidden="false" customHeight="true" outlineLevel="0" collapsed="false">
      <c r="A85" s="2" t="s">
        <v>108</v>
      </c>
      <c r="B85" s="2" t="s">
        <v>109</v>
      </c>
      <c r="Z85" s="0"/>
    </row>
    <row r="86" customFormat="false" ht="15.75" hidden="false" customHeight="true" outlineLevel="0" collapsed="false">
      <c r="A86" s="2" t="s">
        <v>108</v>
      </c>
      <c r="B86" s="2" t="s">
        <v>110</v>
      </c>
      <c r="Z86" s="0"/>
    </row>
    <row r="87" customFormat="false" ht="15.75" hidden="false" customHeight="true" outlineLevel="0" collapsed="false">
      <c r="A87" s="2" t="s">
        <v>108</v>
      </c>
      <c r="B87" s="2" t="s">
        <v>111</v>
      </c>
      <c r="Z87" s="0"/>
    </row>
    <row r="88" customFormat="false" ht="15.75" hidden="false" customHeight="true" outlineLevel="0" collapsed="false">
      <c r="A88" s="2" t="s">
        <v>108</v>
      </c>
      <c r="B88" s="2" t="s">
        <v>112</v>
      </c>
      <c r="Z88" s="0"/>
    </row>
    <row r="89" customFormat="false" ht="15.75" hidden="false" customHeight="true" outlineLevel="0" collapsed="false">
      <c r="A89" s="2" t="s">
        <v>108</v>
      </c>
      <c r="B89" s="2" t="s">
        <v>113</v>
      </c>
      <c r="Z89" s="0"/>
    </row>
    <row r="90" customFormat="false" ht="15.75" hidden="false" customHeight="true" outlineLevel="0" collapsed="false">
      <c r="A90" s="2" t="s">
        <v>108</v>
      </c>
      <c r="B90" s="2" t="s">
        <v>114</v>
      </c>
      <c r="Z90" s="0"/>
    </row>
    <row r="91" customFormat="false" ht="15.75" hidden="false" customHeight="true" outlineLevel="0" collapsed="false">
      <c r="A91" s="1" t="s">
        <v>26</v>
      </c>
      <c r="B91" s="2" t="s">
        <v>115</v>
      </c>
      <c r="Z91" s="0"/>
    </row>
    <row r="92" customFormat="false" ht="15.75" hidden="false" customHeight="true" outlineLevel="0" collapsed="false">
      <c r="A92" s="2" t="s">
        <v>116</v>
      </c>
      <c r="B92" s="2" t="s">
        <v>117</v>
      </c>
      <c r="Z92" s="0"/>
    </row>
    <row r="93" customFormat="false" ht="15.75" hidden="false" customHeight="true" outlineLevel="0" collapsed="false">
      <c r="A93" s="2" t="s">
        <v>116</v>
      </c>
      <c r="B93" s="2" t="s">
        <v>118</v>
      </c>
      <c r="Z93" s="0"/>
    </row>
    <row r="94" customFormat="false" ht="15.75" hidden="false" customHeight="true" outlineLevel="0" collapsed="false">
      <c r="A94" s="2" t="s">
        <v>116</v>
      </c>
      <c r="B94" s="2" t="s">
        <v>119</v>
      </c>
      <c r="Z94" s="0"/>
    </row>
    <row r="95" customFormat="false" ht="15.75" hidden="false" customHeight="true" outlineLevel="0" collapsed="false">
      <c r="A95" s="2" t="s">
        <v>116</v>
      </c>
      <c r="B95" s="2" t="s">
        <v>120</v>
      </c>
      <c r="Z95" s="0"/>
    </row>
    <row r="96" customFormat="false" ht="15.75" hidden="false" customHeight="true" outlineLevel="0" collapsed="false">
      <c r="A96" s="2" t="s">
        <v>116</v>
      </c>
      <c r="B96" s="2" t="s">
        <v>121</v>
      </c>
      <c r="Z96" s="0"/>
    </row>
    <row r="97" customFormat="false" ht="15.75" hidden="false" customHeight="true" outlineLevel="0" collapsed="false">
      <c r="A97" s="2" t="s">
        <v>116</v>
      </c>
      <c r="B97" s="2" t="s">
        <v>122</v>
      </c>
      <c r="Z97" s="0"/>
    </row>
    <row r="98" customFormat="false" ht="15.75" hidden="false" customHeight="true" outlineLevel="0" collapsed="false">
      <c r="A98" s="1" t="s">
        <v>26</v>
      </c>
      <c r="B98" s="2" t="s">
        <v>123</v>
      </c>
      <c r="Z98" s="0"/>
    </row>
    <row r="99" customFormat="false" ht="15.75" hidden="false" customHeight="true" outlineLevel="0" collapsed="false">
      <c r="A99" s="2" t="s">
        <v>124</v>
      </c>
      <c r="B99" s="2" t="s">
        <v>125</v>
      </c>
      <c r="Z99" s="0"/>
    </row>
    <row r="100" customFormat="false" ht="15.75" hidden="false" customHeight="true" outlineLevel="0" collapsed="false">
      <c r="A100" s="2" t="s">
        <v>124</v>
      </c>
      <c r="B100" s="2" t="s">
        <v>126</v>
      </c>
      <c r="Z100" s="0"/>
    </row>
    <row r="101" customFormat="false" ht="15.75" hidden="false" customHeight="true" outlineLevel="0" collapsed="false">
      <c r="A101" s="2" t="s">
        <v>124</v>
      </c>
      <c r="B101" s="2" t="s">
        <v>127</v>
      </c>
      <c r="Z101" s="0"/>
    </row>
    <row r="102" customFormat="false" ht="15.75" hidden="false" customHeight="true" outlineLevel="0" collapsed="false">
      <c r="A102" s="2" t="s">
        <v>124</v>
      </c>
      <c r="B102" s="2" t="s">
        <v>128</v>
      </c>
      <c r="Z102" s="0"/>
    </row>
    <row r="103" customFormat="false" ht="15.75" hidden="false" customHeight="true" outlineLevel="0" collapsed="false">
      <c r="A103" s="2" t="s">
        <v>124</v>
      </c>
      <c r="B103" s="2" t="s">
        <v>129</v>
      </c>
      <c r="Z103" s="0"/>
    </row>
    <row r="104" customFormat="false" ht="15.75" hidden="false" customHeight="true" outlineLevel="0" collapsed="false">
      <c r="A104" s="2" t="s">
        <v>124</v>
      </c>
      <c r="B104" s="2" t="s">
        <v>130</v>
      </c>
      <c r="Z104" s="0"/>
    </row>
    <row r="105" customFormat="false" ht="15.75" hidden="false" customHeight="true" outlineLevel="0" collapsed="false">
      <c r="A105" s="1" t="s">
        <v>26</v>
      </c>
      <c r="B105" s="2" t="s">
        <v>131</v>
      </c>
      <c r="Z105" s="0"/>
    </row>
    <row r="106" customFormat="false" ht="15.75" hidden="false" customHeight="true" outlineLevel="0" collapsed="false">
      <c r="A106" s="2" t="s">
        <v>132</v>
      </c>
      <c r="B106" s="2" t="s">
        <v>133</v>
      </c>
      <c r="Z106" s="0"/>
    </row>
    <row r="107" customFormat="false" ht="15.75" hidden="false" customHeight="true" outlineLevel="0" collapsed="false">
      <c r="A107" s="2" t="s">
        <v>132</v>
      </c>
      <c r="B107" s="2" t="s">
        <v>134</v>
      </c>
      <c r="Z107" s="0"/>
    </row>
    <row r="108" customFormat="false" ht="15.75" hidden="false" customHeight="true" outlineLevel="0" collapsed="false">
      <c r="A108" s="2" t="s">
        <v>132</v>
      </c>
      <c r="B108" s="2" t="s">
        <v>135</v>
      </c>
      <c r="Z108" s="0"/>
    </row>
    <row r="109" customFormat="false" ht="15.75" hidden="false" customHeight="true" outlineLevel="0" collapsed="false">
      <c r="A109" s="2" t="s">
        <v>132</v>
      </c>
      <c r="B109" s="2" t="s">
        <v>136</v>
      </c>
      <c r="Z109" s="0"/>
    </row>
    <row r="110" customFormat="false" ht="15.75" hidden="false" customHeight="true" outlineLevel="0" collapsed="false">
      <c r="A110" s="2" t="s">
        <v>132</v>
      </c>
      <c r="B110" s="2" t="s">
        <v>137</v>
      </c>
      <c r="Z110" s="0"/>
    </row>
    <row r="111" customFormat="false" ht="15.75" hidden="false" customHeight="true" outlineLevel="0" collapsed="false">
      <c r="A111" s="2" t="s">
        <v>132</v>
      </c>
      <c r="B111" s="2" t="s">
        <v>138</v>
      </c>
      <c r="Z111" s="0"/>
    </row>
    <row r="112" customFormat="false" ht="15.75" hidden="false" customHeight="true" outlineLevel="0" collapsed="false">
      <c r="A112" s="1" t="s">
        <v>26</v>
      </c>
      <c r="B112" s="2" t="s">
        <v>139</v>
      </c>
      <c r="Z112" s="0"/>
    </row>
    <row r="113" customFormat="false" ht="15.75" hidden="false" customHeight="true" outlineLevel="0" collapsed="false">
      <c r="A113" s="2" t="s">
        <v>140</v>
      </c>
      <c r="B113" s="0" t="s">
        <v>141</v>
      </c>
      <c r="Z113" s="0"/>
    </row>
    <row r="114" customFormat="false" ht="15.75" hidden="false" customHeight="true" outlineLevel="0" collapsed="false">
      <c r="A114" s="2" t="s">
        <v>142</v>
      </c>
      <c r="B114" s="0" t="s">
        <v>143</v>
      </c>
      <c r="Z114" s="0"/>
    </row>
    <row r="115" customFormat="false" ht="15.75" hidden="false" customHeight="true" outlineLevel="0" collapsed="false">
      <c r="A115" s="2" t="s">
        <v>142</v>
      </c>
      <c r="B115" s="0" t="s">
        <v>144</v>
      </c>
      <c r="Z115" s="0"/>
    </row>
    <row r="116" customFormat="false" ht="15.75" hidden="false" customHeight="true" outlineLevel="0" collapsed="false">
      <c r="A116" s="2" t="s">
        <v>145</v>
      </c>
      <c r="B116" s="0" t="s">
        <v>146</v>
      </c>
      <c r="Z116" s="0"/>
    </row>
    <row r="117" customFormat="false" ht="15.75" hidden="false" customHeight="true" outlineLevel="0" collapsed="false">
      <c r="A117" s="2" t="s">
        <v>147</v>
      </c>
      <c r="B117" s="0" t="s">
        <v>148</v>
      </c>
      <c r="Z117" s="0"/>
    </row>
    <row r="118" customFormat="false" ht="15.75" hidden="false" customHeight="true" outlineLevel="0" collapsed="false">
      <c r="A118" s="2" t="s">
        <v>149</v>
      </c>
      <c r="B118" s="0" t="s">
        <v>150</v>
      </c>
      <c r="Z118" s="0"/>
    </row>
    <row r="119" customFormat="false" ht="15.75" hidden="false" customHeight="true" outlineLevel="0" collapsed="false">
      <c r="A119" s="2" t="s">
        <v>151</v>
      </c>
      <c r="B119" s="2" t="s">
        <v>152</v>
      </c>
      <c r="Z119" s="0"/>
    </row>
    <row r="120" customFormat="false" ht="15.75" hidden="false" customHeight="true" outlineLevel="0" collapsed="false">
      <c r="A120" s="2" t="s">
        <v>153</v>
      </c>
      <c r="B120" s="0" t="s">
        <v>154</v>
      </c>
      <c r="Z120" s="0"/>
    </row>
    <row r="121" customFormat="false" ht="15.75" hidden="false" customHeight="true" outlineLevel="0" collapsed="false">
      <c r="A121" s="2" t="s">
        <v>155</v>
      </c>
      <c r="B121" s="0" t="s">
        <v>156</v>
      </c>
      <c r="Z121" s="0"/>
    </row>
    <row r="122" customFormat="false" ht="15.75" hidden="false" customHeight="true" outlineLevel="0" collapsed="false">
      <c r="A122" s="2" t="s">
        <v>157</v>
      </c>
      <c r="B122" s="0" t="s">
        <v>158</v>
      </c>
      <c r="Z122" s="0"/>
    </row>
    <row r="123" customFormat="false" ht="15.75" hidden="false" customHeight="true" outlineLevel="0" collapsed="false">
      <c r="A123" s="2" t="s">
        <v>159</v>
      </c>
      <c r="B123" s="0" t="s">
        <v>160</v>
      </c>
      <c r="Z123" s="0"/>
    </row>
    <row r="124" customFormat="false" ht="15.75" hidden="false" customHeight="true" outlineLevel="0" collapsed="false">
      <c r="A124" s="2" t="s">
        <v>161</v>
      </c>
      <c r="B124" s="0" t="s">
        <v>162</v>
      </c>
      <c r="Z124" s="0"/>
    </row>
    <row r="125" customFormat="false" ht="15.75" hidden="false" customHeight="true" outlineLevel="0" collapsed="false">
      <c r="A125" s="2" t="s">
        <v>163</v>
      </c>
      <c r="B125" s="0" t="s">
        <v>164</v>
      </c>
      <c r="Z125" s="0"/>
    </row>
    <row r="126" customFormat="false" ht="15.75" hidden="false" customHeight="true" outlineLevel="0" collapsed="false">
      <c r="A126" s="2" t="s">
        <v>165</v>
      </c>
      <c r="B126" s="0" t="s">
        <v>166</v>
      </c>
      <c r="Z126" s="0"/>
    </row>
    <row r="127" customFormat="false" ht="15.75" hidden="false" customHeight="true" outlineLevel="0" collapsed="false">
      <c r="A127" s="2" t="s">
        <v>167</v>
      </c>
      <c r="B127" s="0" t="s">
        <v>168</v>
      </c>
      <c r="Z127" s="0"/>
    </row>
    <row r="128" customFormat="false" ht="15.75" hidden="false" customHeight="true" outlineLevel="0" collapsed="false">
      <c r="A128" s="2" t="s">
        <v>169</v>
      </c>
      <c r="B128" s="0" t="s">
        <v>170</v>
      </c>
      <c r="Z128" s="0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44"/>
    <col collapsed="false" customWidth="true" hidden="false" outlineLevel="0" max="2" min="2" style="1" width="10.7"/>
    <col collapsed="false" customWidth="true" hidden="false" outlineLevel="0" max="3" min="3" style="1" width="54.86"/>
    <col collapsed="false" customWidth="true" hidden="false" outlineLevel="0" max="26" min="4" style="1" width="10.7"/>
  </cols>
  <sheetData>
    <row r="1" customFormat="false" ht="15" hidden="false" customHeight="false" outlineLevel="0" collapsed="false">
      <c r="A1" s="2" t="s">
        <v>171</v>
      </c>
      <c r="B1" s="2" t="s">
        <v>172</v>
      </c>
      <c r="C1" s="2" t="s">
        <v>173</v>
      </c>
      <c r="D1" s="2" t="s">
        <v>174</v>
      </c>
    </row>
    <row r="2" customFormat="false" ht="15" hidden="false" customHeight="false" outlineLevel="0" collapsed="false">
      <c r="B2" s="2" t="s">
        <v>175</v>
      </c>
      <c r="C2" s="2" t="s">
        <v>176</v>
      </c>
    </row>
    <row r="3" customFormat="false" ht="15" hidden="false" customHeight="false" outlineLevel="0" collapsed="false">
      <c r="B3" s="2" t="s">
        <v>177</v>
      </c>
      <c r="C3" s="2" t="str">
        <f aca="false">CONCATENATE($C$1,B3,$D$1)</f>
        <v>C:\LabSolutions\Data\Tom\CRISPRi\27-08-2024\B1.lcd</v>
      </c>
      <c r="D3" s="2" t="s">
        <v>28</v>
      </c>
    </row>
    <row r="4" customFormat="false" ht="15" hidden="false" customHeight="false" outlineLevel="0" collapsed="false">
      <c r="B4" s="2" t="s">
        <v>178</v>
      </c>
      <c r="C4" s="2" t="str">
        <f aca="false">CONCATENATE($C$1,B4,$D$1)</f>
        <v>C:\LabSolutions\Data\Tom\CRISPRi\27-08-2024\B2.lcd</v>
      </c>
      <c r="D4" s="2" t="s">
        <v>28</v>
      </c>
    </row>
    <row r="5" customFormat="false" ht="15" hidden="false" customHeight="false" outlineLevel="0" collapsed="false">
      <c r="B5" s="2" t="s">
        <v>179</v>
      </c>
      <c r="C5" s="2" t="str">
        <f aca="false">CONCATENATE($C$1,B5,$D$1)</f>
        <v>C:\LabSolutions\Data\Tom\CRISPRi\27-08-2024\B3.lcd</v>
      </c>
      <c r="D5" s="2" t="s">
        <v>28</v>
      </c>
    </row>
    <row r="6" customFormat="false" ht="15" hidden="false" customHeight="false" outlineLevel="0" collapsed="false">
      <c r="B6" s="2" t="s">
        <v>180</v>
      </c>
      <c r="C6" s="2" t="str">
        <f aca="false">CONCATENATE($C$1,B6,$D$1)</f>
        <v>C:\LabSolutions\Data\Tom\CRISPRi\27-08-2024\B4.lcd</v>
      </c>
      <c r="D6" s="2" t="s">
        <v>28</v>
      </c>
    </row>
    <row r="7" customFormat="false" ht="15" hidden="false" customHeight="false" outlineLevel="0" collapsed="false">
      <c r="B7" s="2" t="s">
        <v>181</v>
      </c>
      <c r="C7" s="2" t="str">
        <f aca="false">CONCATENATE($C$1,B7,$D$1)</f>
        <v>C:\LabSolutions\Data\Tom\CRISPRi\27-08-2024\B5.lcd</v>
      </c>
      <c r="D7" s="2" t="s">
        <v>28</v>
      </c>
    </row>
    <row r="8" customFormat="false" ht="15" hidden="false" customHeight="false" outlineLevel="0" collapsed="false">
      <c r="B8" s="2" t="s">
        <v>182</v>
      </c>
      <c r="C8" s="2" t="str">
        <f aca="false">CONCATENATE($C$1,B8,$D$1)</f>
        <v>C:\LabSolutions\Data\Tom\CRISPRi\27-08-2024\B6.lcd</v>
      </c>
      <c r="D8" s="2" t="s">
        <v>28</v>
      </c>
    </row>
    <row r="9" customFormat="false" ht="15" hidden="false" customHeight="false" outlineLevel="0" collapsed="false">
      <c r="B9" s="2" t="s">
        <v>183</v>
      </c>
      <c r="C9" s="2" t="str">
        <f aca="false">CONCATENATE($C$1,B9,$D$1)</f>
        <v>C:\LabSolutions\Data\Tom\CRISPRi\27-08-2024\H2SO4-2.lcd</v>
      </c>
    </row>
    <row r="10" customFormat="false" ht="15" hidden="false" customHeight="false" outlineLevel="0" collapsed="false">
      <c r="B10" s="2" t="s">
        <v>184</v>
      </c>
      <c r="C10" s="2" t="str">
        <f aca="false">CONCATENATE($C$1,B10,$D$1)</f>
        <v>C:\LabSolutions\Data\Tom\CRISPRi\27-08-2024\B7.lcd</v>
      </c>
      <c r="D10" s="2" t="s">
        <v>36</v>
      </c>
    </row>
    <row r="11" customFormat="false" ht="15" hidden="false" customHeight="false" outlineLevel="0" collapsed="false">
      <c r="B11" s="2" t="s">
        <v>185</v>
      </c>
      <c r="C11" s="2" t="str">
        <f aca="false">CONCATENATE($C$1,B11,$D$1)</f>
        <v>C:\LabSolutions\Data\Tom\CRISPRi\27-08-2024\B8.lcd</v>
      </c>
      <c r="D11" s="2" t="s">
        <v>36</v>
      </c>
    </row>
    <row r="12" customFormat="false" ht="15" hidden="false" customHeight="false" outlineLevel="0" collapsed="false">
      <c r="B12" s="2" t="s">
        <v>186</v>
      </c>
      <c r="C12" s="2" t="str">
        <f aca="false">CONCATENATE($C$1,B12,$D$1)</f>
        <v>C:\LabSolutions\Data\Tom\CRISPRi\27-08-2024\B9.lcd</v>
      </c>
      <c r="D12" s="2" t="s">
        <v>36</v>
      </c>
    </row>
    <row r="13" customFormat="false" ht="15" hidden="false" customHeight="false" outlineLevel="0" collapsed="false">
      <c r="B13" s="2" t="s">
        <v>187</v>
      </c>
      <c r="C13" s="2" t="str">
        <f aca="false">CONCATENATE($C$1,B13,$D$1)</f>
        <v>C:\LabSolutions\Data\Tom\CRISPRi\27-08-2024\B10.lcd</v>
      </c>
      <c r="D13" s="2" t="s">
        <v>36</v>
      </c>
      <c r="H13" s="2" t="s">
        <v>0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2</v>
      </c>
      <c r="P13" s="3" t="s">
        <v>2</v>
      </c>
      <c r="Q13" s="3" t="s">
        <v>2</v>
      </c>
      <c r="R13" s="3" t="s">
        <v>2</v>
      </c>
      <c r="S13" s="3" t="s">
        <v>2</v>
      </c>
      <c r="T13" s="3" t="s">
        <v>2</v>
      </c>
    </row>
    <row r="14" customFormat="false" ht="15" hidden="false" customHeight="false" outlineLevel="0" collapsed="false">
      <c r="B14" s="2" t="s">
        <v>188</v>
      </c>
      <c r="C14" s="2" t="str">
        <f aca="false">CONCATENATE($C$1,B14,$D$1)</f>
        <v>C:\LabSolutions\Data\Tom\CRISPRi\27-08-2024\B11.lcd</v>
      </c>
      <c r="D14" s="2" t="s">
        <v>36</v>
      </c>
      <c r="H14" s="2" t="s">
        <v>3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customFormat="false" ht="15" hidden="false" customHeight="false" outlineLevel="0" collapsed="false">
      <c r="B15" s="2" t="s">
        <v>189</v>
      </c>
      <c r="C15" s="2" t="str">
        <f aca="false">CONCATENATE($C$1,B15,$D$1)</f>
        <v>C:\LabSolutions\Data\Tom\CRISPRi\27-08-2024\B12.lcd</v>
      </c>
      <c r="D15" s="2" t="s">
        <v>36</v>
      </c>
      <c r="H15" s="2" t="s">
        <v>6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customFormat="false" ht="15" hidden="false" customHeight="false" outlineLevel="0" collapsed="false">
      <c r="B16" s="2" t="s">
        <v>190</v>
      </c>
      <c r="C16" s="2" t="str">
        <f aca="false">CONCATENATE($C$1,B16,$D$1)</f>
        <v>C:\LabSolutions\Data\Tom\CRISPRi\27-08-2024\H2SO4-3.lcd</v>
      </c>
      <c r="H16" s="2" t="s">
        <v>9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11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</row>
    <row r="17" customFormat="false" ht="15" hidden="false" customHeight="false" outlineLevel="0" collapsed="false">
      <c r="B17" s="2" t="s">
        <v>191</v>
      </c>
      <c r="C17" s="2" t="str">
        <f aca="false">CONCATENATE($C$1,B17,$D$1)</f>
        <v>C:\LabSolutions\Data\Tom\CRISPRi\27-08-2024\C1.lcd</v>
      </c>
      <c r="D17" s="2" t="s">
        <v>44</v>
      </c>
      <c r="H17" s="2" t="s">
        <v>12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3" t="s">
        <v>14</v>
      </c>
      <c r="P17" s="3" t="s">
        <v>14</v>
      </c>
      <c r="Q17" s="3" t="s">
        <v>14</v>
      </c>
      <c r="R17" s="3" t="s">
        <v>14</v>
      </c>
      <c r="S17" s="3" t="s">
        <v>14</v>
      </c>
      <c r="T17" s="3" t="s">
        <v>14</v>
      </c>
    </row>
    <row r="18" customFormat="false" ht="15" hidden="false" customHeight="false" outlineLevel="0" collapsed="false">
      <c r="B18" s="2" t="s">
        <v>192</v>
      </c>
      <c r="C18" s="2" t="str">
        <f aca="false">CONCATENATE($C$1,B18,$D$1)</f>
        <v>C:\LabSolutions\Data\Tom\CRISPRi\27-08-2024\C2.lcd</v>
      </c>
      <c r="D18" s="2" t="s">
        <v>44</v>
      </c>
      <c r="H18" s="2" t="s">
        <v>15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</row>
    <row r="19" customFormat="false" ht="15" hidden="false" customHeight="false" outlineLevel="0" collapsed="false">
      <c r="B19" s="2" t="s">
        <v>193</v>
      </c>
      <c r="C19" s="2" t="str">
        <f aca="false">CONCATENATE($C$1,B19,$D$1)</f>
        <v>C:\LabSolutions\Data\Tom\CRISPRi\27-08-2024\C3.lcd</v>
      </c>
      <c r="D19" s="2" t="s">
        <v>44</v>
      </c>
      <c r="H19" s="2" t="s">
        <v>18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</row>
    <row r="20" customFormat="false" ht="15" hidden="false" customHeight="false" outlineLevel="0" collapsed="false">
      <c r="B20" s="2" t="s">
        <v>194</v>
      </c>
      <c r="C20" s="2" t="str">
        <f aca="false">CONCATENATE($C$1,B20,$D$1)</f>
        <v>C:\LabSolutions\Data\Tom\CRISPRi\27-08-2024\C4.lcd</v>
      </c>
      <c r="D20" s="2" t="s">
        <v>44</v>
      </c>
      <c r="H20" s="2" t="s">
        <v>21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</row>
    <row r="21" customFormat="false" ht="15.75" hidden="false" customHeight="true" outlineLevel="0" collapsed="false">
      <c r="B21" s="2" t="s">
        <v>195</v>
      </c>
      <c r="C21" s="2" t="str">
        <f aca="false">CONCATENATE($C$1,B21,$D$1)</f>
        <v>C:\LabSolutions\Data\Tom\CRISPRi\27-08-2024\C5.lcd</v>
      </c>
      <c r="D21" s="2" t="s">
        <v>44</v>
      </c>
    </row>
    <row r="22" customFormat="false" ht="15.75" hidden="false" customHeight="true" outlineLevel="0" collapsed="false">
      <c r="B22" s="2" t="s">
        <v>196</v>
      </c>
      <c r="C22" s="2" t="str">
        <f aca="false">CONCATENATE($C$1,B22,$D$1)</f>
        <v>C:\LabSolutions\Data\Tom\CRISPRi\27-08-2024\C6.lcd</v>
      </c>
      <c r="D22" s="2" t="s">
        <v>44</v>
      </c>
    </row>
    <row r="23" customFormat="false" ht="15.75" hidden="false" customHeight="true" outlineLevel="0" collapsed="false">
      <c r="B23" s="2" t="s">
        <v>197</v>
      </c>
      <c r="C23" s="2" t="str">
        <f aca="false">CONCATENATE($C$1,B23,$D$1)</f>
        <v>C:\LabSolutions\Data\Tom\CRISPRi\27-08-2024\H2SO4-5.lcd</v>
      </c>
    </row>
    <row r="24" customFormat="false" ht="15.75" hidden="false" customHeight="true" outlineLevel="0" collapsed="false">
      <c r="B24" s="2" t="s">
        <v>198</v>
      </c>
      <c r="C24" s="2" t="str">
        <f aca="false">CONCATENATE($C$1,B24,$D$1)</f>
        <v>C:\LabSolutions\Data\Tom\CRISPRi\27-08-2024\C7.lcd</v>
      </c>
      <c r="D24" s="2" t="s">
        <v>52</v>
      </c>
    </row>
    <row r="25" customFormat="false" ht="15.75" hidden="false" customHeight="true" outlineLevel="0" collapsed="false">
      <c r="B25" s="2" t="s">
        <v>199</v>
      </c>
      <c r="C25" s="2" t="str">
        <f aca="false">CONCATENATE($C$1,B25,$D$1)</f>
        <v>C:\LabSolutions\Data\Tom\CRISPRi\27-08-2024\C8.lcd</v>
      </c>
      <c r="D25" s="2" t="s">
        <v>52</v>
      </c>
    </row>
    <row r="26" customFormat="false" ht="15.75" hidden="false" customHeight="true" outlineLevel="0" collapsed="false">
      <c r="B26" s="2" t="s">
        <v>200</v>
      </c>
      <c r="C26" s="2" t="str">
        <f aca="false">CONCATENATE($C$1,B26,$D$1)</f>
        <v>C:\LabSolutions\Data\Tom\CRISPRi\27-08-2024\C9.lcd</v>
      </c>
      <c r="D26" s="2" t="s">
        <v>52</v>
      </c>
    </row>
    <row r="27" customFormat="false" ht="15.75" hidden="false" customHeight="true" outlineLevel="0" collapsed="false">
      <c r="B27" s="2" t="s">
        <v>201</v>
      </c>
      <c r="C27" s="2" t="str">
        <f aca="false">CONCATENATE($C$1,B27,$D$1)</f>
        <v>C:\LabSolutions\Data\Tom\CRISPRi\27-08-2024\C10.lcd</v>
      </c>
      <c r="D27" s="2" t="s">
        <v>52</v>
      </c>
    </row>
    <row r="28" customFormat="false" ht="15.75" hidden="false" customHeight="true" outlineLevel="0" collapsed="false">
      <c r="B28" s="2" t="s">
        <v>202</v>
      </c>
      <c r="C28" s="2" t="str">
        <f aca="false">CONCATENATE($C$1,B28,$D$1)</f>
        <v>C:\LabSolutions\Data\Tom\CRISPRi\27-08-2024\C11.lcd</v>
      </c>
      <c r="D28" s="2" t="s">
        <v>52</v>
      </c>
    </row>
    <row r="29" customFormat="false" ht="15.75" hidden="false" customHeight="true" outlineLevel="0" collapsed="false">
      <c r="B29" s="2" t="s">
        <v>203</v>
      </c>
      <c r="C29" s="2" t="str">
        <f aca="false">CONCATENATE($C$1,B29,$D$1)</f>
        <v>C:\LabSolutions\Data\Tom\CRISPRi\27-08-2024\C12.lcd</v>
      </c>
      <c r="D29" s="2" t="s">
        <v>52</v>
      </c>
    </row>
    <row r="30" customFormat="false" ht="15.75" hidden="false" customHeight="true" outlineLevel="0" collapsed="false">
      <c r="B30" s="2" t="s">
        <v>204</v>
      </c>
      <c r="C30" s="2" t="str">
        <f aca="false">CONCATENATE($C$1,B30,$D$1)</f>
        <v>C:\LabSolutions\Data\Tom\CRISPRi\27-08-2024\H2SO4-6.lcd</v>
      </c>
    </row>
    <row r="31" customFormat="false" ht="15.75" hidden="false" customHeight="true" outlineLevel="0" collapsed="false">
      <c r="B31" s="2" t="s">
        <v>205</v>
      </c>
      <c r="C31" s="2" t="str">
        <f aca="false">CONCATENATE($C$1,B31,$D$1)</f>
        <v>C:\LabSolutions\Data\Tom\CRISPRi\27-08-2024\D1.lcd</v>
      </c>
      <c r="D31" s="2" t="s">
        <v>60</v>
      </c>
    </row>
    <row r="32" customFormat="false" ht="15.75" hidden="false" customHeight="true" outlineLevel="0" collapsed="false">
      <c r="B32" s="2" t="s">
        <v>206</v>
      </c>
      <c r="C32" s="2" t="str">
        <f aca="false">CONCATENATE($C$1,B32,$D$1)</f>
        <v>C:\LabSolutions\Data\Tom\CRISPRi\27-08-2024\D2.lcd</v>
      </c>
      <c r="D32" s="2" t="s">
        <v>60</v>
      </c>
    </row>
    <row r="33" customFormat="false" ht="15.75" hidden="false" customHeight="true" outlineLevel="0" collapsed="false">
      <c r="B33" s="2" t="s">
        <v>207</v>
      </c>
      <c r="C33" s="2" t="str">
        <f aca="false">CONCATENATE($C$1,B33,$D$1)</f>
        <v>C:\LabSolutions\Data\Tom\CRISPRi\27-08-2024\D3.lcd</v>
      </c>
      <c r="D33" s="2" t="s">
        <v>60</v>
      </c>
    </row>
    <row r="34" customFormat="false" ht="15.75" hidden="false" customHeight="true" outlineLevel="0" collapsed="false">
      <c r="B34" s="2" t="s">
        <v>208</v>
      </c>
      <c r="C34" s="2" t="str">
        <f aca="false">CONCATENATE($C$1,B34,$D$1)</f>
        <v>C:\LabSolutions\Data\Tom\CRISPRi\27-08-2024\D4.lcd</v>
      </c>
      <c r="D34" s="2" t="s">
        <v>60</v>
      </c>
    </row>
    <row r="35" customFormat="false" ht="15.75" hidden="false" customHeight="true" outlineLevel="0" collapsed="false">
      <c r="B35" s="2" t="s">
        <v>209</v>
      </c>
      <c r="C35" s="2" t="str">
        <f aca="false">CONCATENATE($C$1,B35,$D$1)</f>
        <v>C:\LabSolutions\Data\Tom\CRISPRi\27-08-2024\D5.lcd</v>
      </c>
      <c r="D35" s="2" t="s">
        <v>60</v>
      </c>
    </row>
    <row r="36" customFormat="false" ht="15.75" hidden="false" customHeight="true" outlineLevel="0" collapsed="false">
      <c r="B36" s="2" t="s">
        <v>210</v>
      </c>
      <c r="C36" s="2" t="str">
        <f aca="false">CONCATENATE($C$1,B36,$D$1)</f>
        <v>C:\LabSolutions\Data\Tom\CRISPRi\27-08-2024\D6.lcd</v>
      </c>
      <c r="D36" s="2" t="s">
        <v>60</v>
      </c>
    </row>
    <row r="37" customFormat="false" ht="15.75" hidden="false" customHeight="true" outlineLevel="0" collapsed="false">
      <c r="B37" s="2" t="s">
        <v>211</v>
      </c>
      <c r="C37" s="2" t="str">
        <f aca="false">CONCATENATE($C$1,B37,$D$1)</f>
        <v>C:\LabSolutions\Data\Tom\CRISPRi\27-08-2024\H2SO4-7.lcd</v>
      </c>
    </row>
    <row r="38" customFormat="false" ht="15.75" hidden="false" customHeight="true" outlineLevel="0" collapsed="false">
      <c r="B38" s="2" t="s">
        <v>212</v>
      </c>
      <c r="C38" s="2" t="str">
        <f aca="false">CONCATENATE($C$1,B38,$D$1)</f>
        <v>C:\LabSolutions\Data\Tom\CRISPRi\27-08-2024\D7.lcd</v>
      </c>
      <c r="D38" s="2" t="s">
        <v>68</v>
      </c>
    </row>
    <row r="39" customFormat="false" ht="15.75" hidden="false" customHeight="true" outlineLevel="0" collapsed="false">
      <c r="B39" s="2" t="s">
        <v>213</v>
      </c>
      <c r="C39" s="2" t="str">
        <f aca="false">CONCATENATE($C$1,B39,$D$1)</f>
        <v>C:\LabSolutions\Data\Tom\CRISPRi\27-08-2024\D8.lcd</v>
      </c>
      <c r="D39" s="2" t="s">
        <v>68</v>
      </c>
    </row>
    <row r="40" customFormat="false" ht="15.75" hidden="false" customHeight="true" outlineLevel="0" collapsed="false">
      <c r="B40" s="2" t="s">
        <v>214</v>
      </c>
      <c r="C40" s="2" t="str">
        <f aca="false">CONCATENATE($C$1,B40,$D$1)</f>
        <v>C:\LabSolutions\Data\Tom\CRISPRi\27-08-2024\D9.lcd</v>
      </c>
      <c r="D40" s="2" t="s">
        <v>68</v>
      </c>
    </row>
    <row r="41" customFormat="false" ht="15.75" hidden="false" customHeight="true" outlineLevel="0" collapsed="false">
      <c r="B41" s="2" t="s">
        <v>215</v>
      </c>
      <c r="C41" s="2" t="str">
        <f aca="false">CONCATENATE($C$1,B41,$D$1)</f>
        <v>C:\LabSolutions\Data\Tom\CRISPRi\27-08-2024\D10.lcd</v>
      </c>
      <c r="D41" s="2" t="s">
        <v>68</v>
      </c>
    </row>
    <row r="42" customFormat="false" ht="15.75" hidden="false" customHeight="true" outlineLevel="0" collapsed="false">
      <c r="B42" s="2" t="s">
        <v>216</v>
      </c>
      <c r="C42" s="2" t="str">
        <f aca="false">CONCATENATE($C$1,B42,$D$1)</f>
        <v>C:\LabSolutions\Data\Tom\CRISPRi\27-08-2024\D11.lcd</v>
      </c>
      <c r="D42" s="2" t="s">
        <v>68</v>
      </c>
    </row>
    <row r="43" customFormat="false" ht="15.75" hidden="false" customHeight="true" outlineLevel="0" collapsed="false">
      <c r="B43" s="2" t="s">
        <v>217</v>
      </c>
      <c r="C43" s="2" t="str">
        <f aca="false">CONCATENATE($C$1,B43,$D$1)</f>
        <v>C:\LabSolutions\Data\Tom\CRISPRi\27-08-2024\D12.lcd</v>
      </c>
      <c r="D43" s="2" t="s">
        <v>68</v>
      </c>
    </row>
    <row r="44" customFormat="false" ht="15.75" hidden="false" customHeight="true" outlineLevel="0" collapsed="false">
      <c r="B44" s="2" t="s">
        <v>218</v>
      </c>
      <c r="C44" s="2" t="str">
        <f aca="false">CONCATENATE($C$1,B44,$D$1)</f>
        <v>C:\LabSolutions\Data\Tom\CRISPRi\27-08-2024\H2SO4-8.lcd</v>
      </c>
    </row>
    <row r="45" customFormat="false" ht="15.75" hidden="false" customHeight="true" outlineLevel="0" collapsed="false">
      <c r="B45" s="2" t="s">
        <v>219</v>
      </c>
      <c r="C45" s="2" t="str">
        <f aca="false">CONCATENATE($C$1,B45,$D$1)</f>
        <v>C:\LabSolutions\Data\Tom\CRISPRi\27-08-2024\E1.lcd</v>
      </c>
      <c r="D45" s="2" t="s">
        <v>76</v>
      </c>
    </row>
    <row r="46" customFormat="false" ht="15.75" hidden="false" customHeight="true" outlineLevel="0" collapsed="false">
      <c r="B46" s="2" t="s">
        <v>220</v>
      </c>
      <c r="C46" s="2" t="str">
        <f aca="false">CONCATENATE($C$1,B46,$D$1)</f>
        <v>C:\LabSolutions\Data\Tom\CRISPRi\27-08-2024\E2.lcd</v>
      </c>
      <c r="D46" s="2" t="s">
        <v>76</v>
      </c>
    </row>
    <row r="47" customFormat="false" ht="15.75" hidden="false" customHeight="true" outlineLevel="0" collapsed="false">
      <c r="B47" s="2" t="s">
        <v>221</v>
      </c>
      <c r="C47" s="2" t="str">
        <f aca="false">CONCATENATE($C$1,B47,$D$1)</f>
        <v>C:\LabSolutions\Data\Tom\CRISPRi\27-08-2024\E3.lcd</v>
      </c>
      <c r="D47" s="2" t="s">
        <v>76</v>
      </c>
    </row>
    <row r="48" customFormat="false" ht="15.75" hidden="false" customHeight="true" outlineLevel="0" collapsed="false">
      <c r="B48" s="2" t="s">
        <v>222</v>
      </c>
      <c r="C48" s="2" t="str">
        <f aca="false">CONCATENATE($C$1,B48,$D$1)</f>
        <v>C:\LabSolutions\Data\Tom\CRISPRi\27-08-2024\E4.lcd</v>
      </c>
      <c r="D48" s="2" t="s">
        <v>76</v>
      </c>
    </row>
    <row r="49" customFormat="false" ht="15.75" hidden="false" customHeight="true" outlineLevel="0" collapsed="false">
      <c r="B49" s="2" t="s">
        <v>223</v>
      </c>
      <c r="C49" s="2" t="str">
        <f aca="false">CONCATENATE($C$1,B49,$D$1)</f>
        <v>C:\LabSolutions\Data\Tom\CRISPRi\27-08-2024\E5.lcd</v>
      </c>
      <c r="D49" s="2" t="s">
        <v>76</v>
      </c>
    </row>
    <row r="50" customFormat="false" ht="15.75" hidden="false" customHeight="true" outlineLevel="0" collapsed="false">
      <c r="B50" s="2" t="s">
        <v>224</v>
      </c>
      <c r="C50" s="2" t="str">
        <f aca="false">CONCATENATE($C$1,B50,$D$1)</f>
        <v>C:\LabSolutions\Data\Tom\CRISPRi\27-08-2024\E6.lcd</v>
      </c>
      <c r="D50" s="2" t="s">
        <v>76</v>
      </c>
    </row>
    <row r="51" customFormat="false" ht="15.75" hidden="false" customHeight="true" outlineLevel="0" collapsed="false">
      <c r="B51" s="2" t="s">
        <v>225</v>
      </c>
      <c r="C51" s="2" t="str">
        <f aca="false">CONCATENATE($C$1,B51,$D$1)</f>
        <v>C:\LabSolutions\Data\Tom\CRISPRi\27-08-2024\H2SO4-9.lcd</v>
      </c>
    </row>
    <row r="52" customFormat="false" ht="15.75" hidden="false" customHeight="true" outlineLevel="0" collapsed="false">
      <c r="B52" s="2" t="s">
        <v>226</v>
      </c>
      <c r="C52" s="2" t="str">
        <f aca="false">CONCATENATE($C$1,B52,$D$1)</f>
        <v>C:\LabSolutions\Data\Tom\CRISPRi\27-08-2024\E7.lcd</v>
      </c>
      <c r="D52" s="2" t="s">
        <v>84</v>
      </c>
    </row>
    <row r="53" customFormat="false" ht="15.75" hidden="false" customHeight="true" outlineLevel="0" collapsed="false">
      <c r="B53" s="2" t="s">
        <v>227</v>
      </c>
      <c r="C53" s="2" t="str">
        <f aca="false">CONCATENATE($C$1,B53,$D$1)</f>
        <v>C:\LabSolutions\Data\Tom\CRISPRi\27-08-2024\E8.lcd</v>
      </c>
      <c r="D53" s="2" t="s">
        <v>84</v>
      </c>
    </row>
    <row r="54" customFormat="false" ht="15.75" hidden="false" customHeight="true" outlineLevel="0" collapsed="false">
      <c r="B54" s="2" t="s">
        <v>228</v>
      </c>
      <c r="C54" s="2" t="str">
        <f aca="false">CONCATENATE($C$1,B54,$D$1)</f>
        <v>C:\LabSolutions\Data\Tom\CRISPRi\27-08-2024\E9.lcd</v>
      </c>
      <c r="D54" s="2" t="s">
        <v>84</v>
      </c>
    </row>
    <row r="55" customFormat="false" ht="15.75" hidden="false" customHeight="true" outlineLevel="0" collapsed="false">
      <c r="B55" s="2" t="s">
        <v>229</v>
      </c>
      <c r="C55" s="2" t="str">
        <f aca="false">CONCATENATE($C$1,B55,$D$1)</f>
        <v>C:\LabSolutions\Data\Tom\CRISPRi\27-08-2024\E10.lcd</v>
      </c>
      <c r="D55" s="2" t="s">
        <v>84</v>
      </c>
    </row>
    <row r="56" customFormat="false" ht="15.75" hidden="false" customHeight="true" outlineLevel="0" collapsed="false">
      <c r="B56" s="2" t="s">
        <v>230</v>
      </c>
      <c r="C56" s="2" t="str">
        <f aca="false">CONCATENATE($C$1,B56,$D$1)</f>
        <v>C:\LabSolutions\Data\Tom\CRISPRi\27-08-2024\E11.lcd</v>
      </c>
      <c r="D56" s="2" t="s">
        <v>84</v>
      </c>
    </row>
    <row r="57" customFormat="false" ht="15.75" hidden="false" customHeight="true" outlineLevel="0" collapsed="false">
      <c r="B57" s="2" t="s">
        <v>231</v>
      </c>
      <c r="C57" s="2" t="str">
        <f aca="false">CONCATENATE($C$1,B57,$D$1)</f>
        <v>C:\LabSolutions\Data\Tom\CRISPRi\27-08-2024\E12.lcd</v>
      </c>
      <c r="D57" s="2" t="s">
        <v>84</v>
      </c>
    </row>
    <row r="58" customFormat="false" ht="15.75" hidden="false" customHeight="true" outlineLevel="0" collapsed="false">
      <c r="B58" s="2" t="s">
        <v>232</v>
      </c>
      <c r="C58" s="2" t="str">
        <f aca="false">CONCATENATE($C$1,B58,$D$1)</f>
        <v>C:\LabSolutions\Data\Tom\CRISPRi\27-08-2024\H2SO4-10.lcd</v>
      </c>
    </row>
    <row r="59" customFormat="false" ht="15.75" hidden="false" customHeight="true" outlineLevel="0" collapsed="false">
      <c r="B59" s="2" t="s">
        <v>233</v>
      </c>
      <c r="C59" s="2" t="str">
        <f aca="false">CONCATENATE($C$1,B59,$D$1)</f>
        <v>C:\LabSolutions\Data\Tom\CRISPRi\27-08-2024\F1.lcd</v>
      </c>
      <c r="D59" s="2" t="s">
        <v>92</v>
      </c>
    </row>
    <row r="60" customFormat="false" ht="15.75" hidden="false" customHeight="true" outlineLevel="0" collapsed="false">
      <c r="B60" s="2" t="s">
        <v>234</v>
      </c>
      <c r="C60" s="2" t="str">
        <f aca="false">CONCATENATE($C$1,B60,$D$1)</f>
        <v>C:\LabSolutions\Data\Tom\CRISPRi\27-08-2024\F2.lcd</v>
      </c>
      <c r="D60" s="2" t="s">
        <v>92</v>
      </c>
    </row>
    <row r="61" customFormat="false" ht="15.75" hidden="false" customHeight="true" outlineLevel="0" collapsed="false">
      <c r="B61" s="2" t="s">
        <v>235</v>
      </c>
      <c r="C61" s="2" t="str">
        <f aca="false">CONCATENATE($C$1,B61,$D$1)</f>
        <v>C:\LabSolutions\Data\Tom\CRISPRi\27-08-2024\F3.lcd</v>
      </c>
      <c r="D61" s="2" t="s">
        <v>92</v>
      </c>
    </row>
    <row r="62" customFormat="false" ht="15.75" hidden="false" customHeight="true" outlineLevel="0" collapsed="false">
      <c r="B62" s="2" t="s">
        <v>236</v>
      </c>
      <c r="C62" s="2" t="str">
        <f aca="false">CONCATENATE($C$1,B62,$D$1)</f>
        <v>C:\LabSolutions\Data\Tom\CRISPRi\27-08-2024\F4.lcd</v>
      </c>
      <c r="D62" s="2" t="s">
        <v>92</v>
      </c>
    </row>
    <row r="63" customFormat="false" ht="15.75" hidden="false" customHeight="true" outlineLevel="0" collapsed="false">
      <c r="B63" s="2" t="s">
        <v>237</v>
      </c>
      <c r="C63" s="2" t="str">
        <f aca="false">CONCATENATE($C$1,B63,$D$1)</f>
        <v>C:\LabSolutions\Data\Tom\CRISPRi\27-08-2024\F5.lcd</v>
      </c>
      <c r="D63" s="2" t="s">
        <v>92</v>
      </c>
    </row>
    <row r="64" customFormat="false" ht="15.75" hidden="false" customHeight="true" outlineLevel="0" collapsed="false">
      <c r="B64" s="2" t="s">
        <v>238</v>
      </c>
      <c r="C64" s="2" t="str">
        <f aca="false">CONCATENATE($C$1,B64,$D$1)</f>
        <v>C:\LabSolutions\Data\Tom\CRISPRi\27-08-2024\F6.lcd</v>
      </c>
      <c r="D64" s="2" t="s">
        <v>92</v>
      </c>
    </row>
    <row r="65" customFormat="false" ht="15.75" hidden="false" customHeight="true" outlineLevel="0" collapsed="false">
      <c r="B65" s="2" t="s">
        <v>239</v>
      </c>
      <c r="C65" s="2" t="str">
        <f aca="false">CONCATENATE($C$1,B65,$D$1)</f>
        <v>C:\LabSolutions\Data\Tom\CRISPRi\27-08-2024\H2SO4-11.lcd</v>
      </c>
    </row>
    <row r="66" customFormat="false" ht="15.75" hidden="false" customHeight="true" outlineLevel="0" collapsed="false">
      <c r="B66" s="2" t="s">
        <v>240</v>
      </c>
      <c r="C66" s="2" t="str">
        <f aca="false">CONCATENATE($C$1,B66,$D$1)</f>
        <v>C:\LabSolutions\Data\Tom\CRISPRi\27-08-2024\F7.lcd</v>
      </c>
      <c r="D66" s="2" t="s">
        <v>100</v>
      </c>
    </row>
    <row r="67" customFormat="false" ht="15.75" hidden="false" customHeight="true" outlineLevel="0" collapsed="false">
      <c r="B67" s="2" t="s">
        <v>241</v>
      </c>
      <c r="C67" s="2" t="str">
        <f aca="false">CONCATENATE($C$1,B67,$D$1)</f>
        <v>C:\LabSolutions\Data\Tom\CRISPRi\27-08-2024\F8.lcd</v>
      </c>
      <c r="D67" s="2" t="s">
        <v>100</v>
      </c>
    </row>
    <row r="68" customFormat="false" ht="15.75" hidden="false" customHeight="true" outlineLevel="0" collapsed="false">
      <c r="B68" s="2" t="s">
        <v>242</v>
      </c>
      <c r="C68" s="2" t="str">
        <f aca="false">CONCATENATE($C$1,B68,$D$1)</f>
        <v>C:\LabSolutions\Data\Tom\CRISPRi\27-08-2024\F9.lcd</v>
      </c>
      <c r="D68" s="2" t="s">
        <v>100</v>
      </c>
    </row>
    <row r="69" customFormat="false" ht="15.75" hidden="false" customHeight="true" outlineLevel="0" collapsed="false">
      <c r="B69" s="2" t="s">
        <v>243</v>
      </c>
      <c r="C69" s="2" t="str">
        <f aca="false">CONCATENATE($C$1,B69,$D$1)</f>
        <v>C:\LabSolutions\Data\Tom\CRISPRi\27-08-2024\F10.lcd</v>
      </c>
      <c r="D69" s="2" t="s">
        <v>100</v>
      </c>
    </row>
    <row r="70" customFormat="false" ht="15.75" hidden="false" customHeight="true" outlineLevel="0" collapsed="false">
      <c r="B70" s="2" t="s">
        <v>244</v>
      </c>
      <c r="C70" s="2" t="str">
        <f aca="false">CONCATENATE($C$1,B70,$D$1)</f>
        <v>C:\LabSolutions\Data\Tom\CRISPRi\27-08-2024\F11.lcd</v>
      </c>
      <c r="D70" s="2" t="s">
        <v>100</v>
      </c>
    </row>
    <row r="71" customFormat="false" ht="15.75" hidden="false" customHeight="true" outlineLevel="0" collapsed="false">
      <c r="B71" s="2" t="s">
        <v>245</v>
      </c>
      <c r="C71" s="2" t="str">
        <f aca="false">CONCATENATE($C$1,B71,$D$1)</f>
        <v>C:\LabSolutions\Data\Tom\CRISPRi\27-08-2024\F12.lcd</v>
      </c>
      <c r="D71" s="2" t="s">
        <v>100</v>
      </c>
    </row>
    <row r="72" customFormat="false" ht="15.75" hidden="false" customHeight="true" outlineLevel="0" collapsed="false">
      <c r="B72" s="2" t="s">
        <v>246</v>
      </c>
      <c r="C72" s="2" t="str">
        <f aca="false">CONCATENATE($C$1,B72,$D$1)</f>
        <v>C:\LabSolutions\Data\Tom\CRISPRi\27-08-2024\H2SO4-12.lcd</v>
      </c>
    </row>
    <row r="73" customFormat="false" ht="15.75" hidden="false" customHeight="true" outlineLevel="0" collapsed="false">
      <c r="B73" s="2" t="s">
        <v>247</v>
      </c>
      <c r="C73" s="2" t="str">
        <f aca="false">CONCATENATE($C$1,B73,$D$1)</f>
        <v>C:\LabSolutions\Data\Tom\CRISPRi\27-08-2024\G1.lcd</v>
      </c>
      <c r="D73" s="2" t="s">
        <v>108</v>
      </c>
    </row>
    <row r="74" customFormat="false" ht="15.75" hidden="false" customHeight="true" outlineLevel="0" collapsed="false">
      <c r="B74" s="2" t="s">
        <v>248</v>
      </c>
      <c r="C74" s="2" t="str">
        <f aca="false">CONCATENATE($C$1,B74,$D$1)</f>
        <v>C:\LabSolutions\Data\Tom\CRISPRi\27-08-2024\G2.lcd</v>
      </c>
      <c r="D74" s="2" t="s">
        <v>108</v>
      </c>
    </row>
    <row r="75" customFormat="false" ht="15.75" hidden="false" customHeight="true" outlineLevel="0" collapsed="false">
      <c r="B75" s="2" t="s">
        <v>249</v>
      </c>
      <c r="C75" s="2" t="str">
        <f aca="false">CONCATENATE($C$1,B75,$D$1)</f>
        <v>C:\LabSolutions\Data\Tom\CRISPRi\27-08-2024\G3.lcd</v>
      </c>
      <c r="D75" s="2" t="s">
        <v>108</v>
      </c>
    </row>
    <row r="76" customFormat="false" ht="15.75" hidden="false" customHeight="true" outlineLevel="0" collapsed="false">
      <c r="B76" s="2" t="s">
        <v>250</v>
      </c>
      <c r="C76" s="2" t="str">
        <f aca="false">CONCATENATE($C$1,B76,$D$1)</f>
        <v>C:\LabSolutions\Data\Tom\CRISPRi\27-08-2024\G4.lcd</v>
      </c>
      <c r="D76" s="2" t="s">
        <v>108</v>
      </c>
    </row>
    <row r="77" customFormat="false" ht="15.75" hidden="false" customHeight="true" outlineLevel="0" collapsed="false">
      <c r="B77" s="2" t="s">
        <v>251</v>
      </c>
      <c r="C77" s="2" t="str">
        <f aca="false">CONCATENATE($C$1,B77,$D$1)</f>
        <v>C:\LabSolutions\Data\Tom\CRISPRi\27-08-2024\G5.lcd</v>
      </c>
      <c r="D77" s="2" t="s">
        <v>108</v>
      </c>
    </row>
    <row r="78" customFormat="false" ht="15.75" hidden="false" customHeight="true" outlineLevel="0" collapsed="false">
      <c r="B78" s="2" t="s">
        <v>252</v>
      </c>
      <c r="C78" s="2" t="str">
        <f aca="false">CONCATENATE($C$1,B78,$D$1)</f>
        <v>C:\LabSolutions\Data\Tom\CRISPRi\27-08-2024\G6.lcd</v>
      </c>
      <c r="D78" s="2" t="s">
        <v>108</v>
      </c>
    </row>
    <row r="79" customFormat="false" ht="15.75" hidden="false" customHeight="true" outlineLevel="0" collapsed="false">
      <c r="B79" s="2" t="s">
        <v>253</v>
      </c>
      <c r="C79" s="2" t="str">
        <f aca="false">CONCATENATE($C$1,B79,$D$1)</f>
        <v>C:\LabSolutions\Data\Tom\CRISPRi\27-08-2024\H2SO4-13.lcd</v>
      </c>
    </row>
    <row r="80" customFormat="false" ht="15.75" hidden="false" customHeight="true" outlineLevel="0" collapsed="false">
      <c r="B80" s="2" t="s">
        <v>254</v>
      </c>
      <c r="C80" s="2" t="str">
        <f aca="false">CONCATENATE($C$1,B80,$D$1)</f>
        <v>C:\LabSolutions\Data\Tom\CRISPRi\27-08-2024\G7.lcd</v>
      </c>
      <c r="D80" s="2" t="s">
        <v>116</v>
      </c>
    </row>
    <row r="81" customFormat="false" ht="15.75" hidden="false" customHeight="true" outlineLevel="0" collapsed="false">
      <c r="B81" s="2" t="s">
        <v>255</v>
      </c>
      <c r="C81" s="2" t="str">
        <f aca="false">CONCATENATE($C$1,B81,$D$1)</f>
        <v>C:\LabSolutions\Data\Tom\CRISPRi\27-08-2024\G8.lcd</v>
      </c>
      <c r="D81" s="2" t="s">
        <v>116</v>
      </c>
    </row>
    <row r="82" customFormat="false" ht="15.75" hidden="false" customHeight="true" outlineLevel="0" collapsed="false">
      <c r="B82" s="2" t="s">
        <v>256</v>
      </c>
      <c r="C82" s="2" t="str">
        <f aca="false">CONCATENATE($C$1,B82,$D$1)</f>
        <v>C:\LabSolutions\Data\Tom\CRISPRi\27-08-2024\G9.lcd</v>
      </c>
      <c r="D82" s="2" t="s">
        <v>116</v>
      </c>
    </row>
    <row r="83" customFormat="false" ht="15.75" hidden="false" customHeight="true" outlineLevel="0" collapsed="false">
      <c r="B83" s="2" t="s">
        <v>257</v>
      </c>
      <c r="C83" s="2" t="str">
        <f aca="false">CONCATENATE($C$1,B83,$D$1)</f>
        <v>C:\LabSolutions\Data\Tom\CRISPRi\27-08-2024\G10.lcd</v>
      </c>
      <c r="D83" s="2" t="s">
        <v>116</v>
      </c>
    </row>
    <row r="84" customFormat="false" ht="15.75" hidden="false" customHeight="true" outlineLevel="0" collapsed="false">
      <c r="B84" s="2" t="s">
        <v>258</v>
      </c>
      <c r="C84" s="2" t="str">
        <f aca="false">CONCATENATE($C$1,B84,$D$1)</f>
        <v>C:\LabSolutions\Data\Tom\CRISPRi\27-08-2024\G11.lcd</v>
      </c>
      <c r="D84" s="2" t="s">
        <v>116</v>
      </c>
    </row>
    <row r="85" customFormat="false" ht="15.75" hidden="false" customHeight="true" outlineLevel="0" collapsed="false">
      <c r="B85" s="2" t="s">
        <v>259</v>
      </c>
      <c r="C85" s="2" t="str">
        <f aca="false">CONCATENATE($C$1,B85,$D$1)</f>
        <v>C:\LabSolutions\Data\Tom\CRISPRi\27-08-2024\G12.lcd</v>
      </c>
      <c r="D85" s="2" t="s">
        <v>116</v>
      </c>
    </row>
    <row r="86" customFormat="false" ht="15.75" hidden="false" customHeight="true" outlineLevel="0" collapsed="false">
      <c r="B86" s="2" t="s">
        <v>260</v>
      </c>
      <c r="C86" s="2" t="str">
        <f aca="false">CONCATENATE($C$1,B86,$D$1)</f>
        <v>C:\LabSolutions\Data\Tom\CRISPRi\27-08-2024\H2SO4-14.lcd</v>
      </c>
    </row>
    <row r="87" customFormat="false" ht="15.75" hidden="false" customHeight="true" outlineLevel="0" collapsed="false">
      <c r="B87" s="2" t="s">
        <v>261</v>
      </c>
      <c r="C87" s="2" t="str">
        <f aca="false">CONCATENATE($C$1,B87,$D$1)</f>
        <v>C:\LabSolutions\Data\Tom\CRISPRi\27-08-2024\H1.lcd</v>
      </c>
      <c r="D87" s="2" t="s">
        <v>124</v>
      </c>
    </row>
    <row r="88" customFormat="false" ht="15.75" hidden="false" customHeight="true" outlineLevel="0" collapsed="false">
      <c r="B88" s="2" t="s">
        <v>262</v>
      </c>
      <c r="C88" s="2" t="str">
        <f aca="false">CONCATENATE($C$1,B88,$D$1)</f>
        <v>C:\LabSolutions\Data\Tom\CRISPRi\27-08-2024\H2.lcd</v>
      </c>
      <c r="D88" s="2" t="s">
        <v>124</v>
      </c>
    </row>
    <row r="89" customFormat="false" ht="15.75" hidden="false" customHeight="true" outlineLevel="0" collapsed="false">
      <c r="B89" s="2" t="s">
        <v>263</v>
      </c>
      <c r="C89" s="2" t="str">
        <f aca="false">CONCATENATE($C$1,B89,$D$1)</f>
        <v>C:\LabSolutions\Data\Tom\CRISPRi\27-08-2024\H3.lcd</v>
      </c>
      <c r="D89" s="2" t="s">
        <v>124</v>
      </c>
    </row>
    <row r="90" customFormat="false" ht="15.75" hidden="false" customHeight="true" outlineLevel="0" collapsed="false">
      <c r="B90" s="2" t="s">
        <v>264</v>
      </c>
      <c r="C90" s="2" t="str">
        <f aca="false">CONCATENATE($C$1,B90,$D$1)</f>
        <v>C:\LabSolutions\Data\Tom\CRISPRi\27-08-2024\H4.lcd</v>
      </c>
      <c r="D90" s="2" t="s">
        <v>124</v>
      </c>
    </row>
    <row r="91" customFormat="false" ht="15.75" hidden="false" customHeight="true" outlineLevel="0" collapsed="false">
      <c r="B91" s="2" t="s">
        <v>265</v>
      </c>
      <c r="C91" s="2" t="str">
        <f aca="false">CONCATENATE($C$1,B91,$D$1)</f>
        <v>C:\LabSolutions\Data\Tom\CRISPRi\27-08-2024\H5.lcd</v>
      </c>
      <c r="D91" s="2" t="s">
        <v>124</v>
      </c>
    </row>
    <row r="92" customFormat="false" ht="15.75" hidden="false" customHeight="true" outlineLevel="0" collapsed="false">
      <c r="B92" s="2" t="s">
        <v>266</v>
      </c>
      <c r="C92" s="2" t="str">
        <f aca="false">CONCATENATE($C$1,B92,$D$1)</f>
        <v>C:\LabSolutions\Data\Tom\CRISPRi\27-08-2024\H6.lcd</v>
      </c>
      <c r="D92" s="2" t="s">
        <v>124</v>
      </c>
    </row>
    <row r="93" customFormat="false" ht="15.75" hidden="false" customHeight="true" outlineLevel="0" collapsed="false">
      <c r="B93" s="2" t="s">
        <v>267</v>
      </c>
      <c r="C93" s="2" t="str">
        <f aca="false">CONCATENATE($C$1,B93,$D$1)</f>
        <v>C:\LabSolutions\Data\Tom\CRISPRi\27-08-2024\H2SO4-15.lcd</v>
      </c>
    </row>
    <row r="94" customFormat="false" ht="15.75" hidden="false" customHeight="true" outlineLevel="0" collapsed="false">
      <c r="B94" s="2" t="s">
        <v>268</v>
      </c>
      <c r="C94" s="2" t="str">
        <f aca="false">CONCATENATE($C$1,B94,$D$1)</f>
        <v>C:\LabSolutions\Data\Tom\CRISPRi\27-08-2024\H7.lcd</v>
      </c>
      <c r="D94" s="2" t="s">
        <v>132</v>
      </c>
    </row>
    <row r="95" customFormat="false" ht="15.75" hidden="false" customHeight="true" outlineLevel="0" collapsed="false">
      <c r="B95" s="2" t="s">
        <v>269</v>
      </c>
      <c r="C95" s="2" t="str">
        <f aca="false">CONCATENATE($C$1,B95,$D$1)</f>
        <v>C:\LabSolutions\Data\Tom\CRISPRi\27-08-2024\H8.lcd</v>
      </c>
      <c r="D95" s="2" t="s">
        <v>132</v>
      </c>
    </row>
    <row r="96" customFormat="false" ht="15.75" hidden="false" customHeight="true" outlineLevel="0" collapsed="false">
      <c r="B96" s="2" t="s">
        <v>270</v>
      </c>
      <c r="C96" s="2" t="str">
        <f aca="false">CONCATENATE($C$1,B96,$D$1)</f>
        <v>C:\LabSolutions\Data\Tom\CRISPRi\27-08-2024\H9.lcd</v>
      </c>
      <c r="D96" s="2" t="s">
        <v>132</v>
      </c>
    </row>
    <row r="97" customFormat="false" ht="15.75" hidden="false" customHeight="true" outlineLevel="0" collapsed="false">
      <c r="B97" s="2" t="s">
        <v>271</v>
      </c>
      <c r="C97" s="2" t="str">
        <f aca="false">CONCATENATE($C$1,B97,$D$1)</f>
        <v>C:\LabSolutions\Data\Tom\CRISPRi\27-08-2024\H10.lcd</v>
      </c>
      <c r="D97" s="2" t="s">
        <v>132</v>
      </c>
    </row>
    <row r="98" customFormat="false" ht="15.75" hidden="false" customHeight="true" outlineLevel="0" collapsed="false">
      <c r="B98" s="2" t="s">
        <v>272</v>
      </c>
      <c r="C98" s="2" t="str">
        <f aca="false">CONCATENATE($C$1,B98,$D$1)</f>
        <v>C:\LabSolutions\Data\Tom\CRISPRi\27-08-2024\H11.lcd</v>
      </c>
      <c r="D98" s="2" t="s">
        <v>132</v>
      </c>
    </row>
    <row r="99" customFormat="false" ht="15.75" hidden="false" customHeight="true" outlineLevel="0" collapsed="false">
      <c r="B99" s="2" t="s">
        <v>273</v>
      </c>
      <c r="C99" s="2" t="str">
        <f aca="false">CONCATENATE($C$1,B99,$D$1)</f>
        <v>C:\LabSolutions\Data\Tom\CRISPRi\27-08-2024\H12.lcd</v>
      </c>
      <c r="D99" s="2" t="s">
        <v>132</v>
      </c>
    </row>
    <row r="100" customFormat="false" ht="15.75" hidden="false" customHeight="true" outlineLevel="0" collapsed="false">
      <c r="B100" s="2" t="s">
        <v>274</v>
      </c>
      <c r="C100" s="2" t="str">
        <f aca="false">CONCATENATE($C$1,B100,$D$1)</f>
        <v>C:\LabSolutions\Data\Tom\CRISPRi\27-08-2024\H2SO4-16.lcd</v>
      </c>
    </row>
    <row r="101" customFormat="false" ht="15.75" hidden="false" customHeight="true" outlineLevel="0" collapsed="false">
      <c r="B101" s="2" t="s">
        <v>140</v>
      </c>
      <c r="C101" s="2" t="str">
        <f aca="false">CONCATENATE($C$1,B101,$D$1)</f>
        <v>C:\LabSolutions\Data\Tom\CRISPRi\27-08-2024\PHY24 7j 1.lcd</v>
      </c>
      <c r="D101" s="2" t="s">
        <v>140</v>
      </c>
    </row>
    <row r="102" customFormat="false" ht="15.75" hidden="false" customHeight="true" outlineLevel="0" collapsed="false">
      <c r="B102" s="2" t="s">
        <v>142</v>
      </c>
      <c r="C102" s="2" t="str">
        <f aca="false">CONCATENATE($C$1,B102,$D$1)</f>
        <v>C:\LabSolutions\Data\Tom\CRISPRi\27-08-2024\PHY24 7j 2.lcd</v>
      </c>
      <c r="D102" s="2" t="s">
        <v>142</v>
      </c>
    </row>
    <row r="103" customFormat="false" ht="15.75" hidden="false" customHeight="true" outlineLevel="0" collapsed="false">
      <c r="B103" s="2" t="s">
        <v>142</v>
      </c>
      <c r="C103" s="2" t="str">
        <f aca="false">CONCATENATE($C$1,B103,$D$1)</f>
        <v>C:\LabSolutions\Data\Tom\CRISPRi\27-08-2024\PHY24 7j 2.lcd</v>
      </c>
      <c r="D103" s="2" t="s">
        <v>142</v>
      </c>
    </row>
    <row r="104" customFormat="false" ht="15.75" hidden="false" customHeight="true" outlineLevel="0" collapsed="false">
      <c r="B104" s="2" t="s">
        <v>145</v>
      </c>
      <c r="C104" s="2" t="str">
        <f aca="false">CONCATENATE($C$1,B104,$D$1)</f>
        <v>C:\LabSolutions\Data\Tom\CRISPRi\27-08-2024\PHY24 14j 1.lcd</v>
      </c>
      <c r="D104" s="2" t="s">
        <v>145</v>
      </c>
    </row>
    <row r="105" customFormat="false" ht="15.75" hidden="false" customHeight="true" outlineLevel="0" collapsed="false">
      <c r="B105" s="2" t="s">
        <v>147</v>
      </c>
      <c r="C105" s="2" t="str">
        <f aca="false">CONCATENATE($C$1,B105,$D$1)</f>
        <v>C:\LabSolutions\Data\Tom\CRISPRi\27-08-2024\PHY24 14j 2.lcd</v>
      </c>
      <c r="D105" s="2" t="s">
        <v>147</v>
      </c>
    </row>
    <row r="106" customFormat="false" ht="15.75" hidden="false" customHeight="true" outlineLevel="0" collapsed="false">
      <c r="B106" s="2" t="s">
        <v>149</v>
      </c>
      <c r="C106" s="2" t="str">
        <f aca="false">CONCATENATE($C$1,B106,$D$1)</f>
        <v>C:\LabSolutions\Data\Tom\CRISPRi\27-08-2024\PHY24 14j 3.lcd</v>
      </c>
      <c r="D106" s="2" t="s">
        <v>149</v>
      </c>
    </row>
    <row r="107" customFormat="false" ht="15.75" hidden="false" customHeight="true" outlineLevel="0" collapsed="false">
      <c r="B107" s="2" t="s">
        <v>151</v>
      </c>
      <c r="C107" s="2" t="str">
        <f aca="false">CONCATENATE($C$1,B107,$D$1)</f>
        <v>C:\LabSolutions\Data\Tom\CRISPRi\27-08-2024\H2SO4-17.lcd</v>
      </c>
      <c r="D107" s="2" t="s">
        <v>151</v>
      </c>
    </row>
    <row r="108" customFormat="false" ht="15.75" hidden="false" customHeight="true" outlineLevel="0" collapsed="false">
      <c r="B108" s="2" t="s">
        <v>153</v>
      </c>
      <c r="C108" s="2" t="str">
        <f aca="false">CONCATENATE($C$1,B108,$D$1)</f>
        <v>C:\LabSolutions\Data\Tom\CRISPRi\27-08-2024\PHY24 21j 1.lcd</v>
      </c>
      <c r="D108" s="2" t="s">
        <v>153</v>
      </c>
    </row>
    <row r="109" customFormat="false" ht="15.75" hidden="false" customHeight="true" outlineLevel="0" collapsed="false">
      <c r="B109" s="2" t="s">
        <v>155</v>
      </c>
      <c r="C109" s="2" t="str">
        <f aca="false">CONCATENATE($C$1,B109,$D$1)</f>
        <v>C:\LabSolutions\Data\Tom\CRISPRi\27-08-2024\PHY24 21j 2.lcd</v>
      </c>
      <c r="D109" s="2" t="s">
        <v>155</v>
      </c>
    </row>
    <row r="110" customFormat="false" ht="15.75" hidden="false" customHeight="true" outlineLevel="0" collapsed="false">
      <c r="B110" s="2" t="s">
        <v>157</v>
      </c>
      <c r="C110" s="2" t="str">
        <f aca="false">CONCATENATE($C$1,B110,$D$1)</f>
        <v>C:\LabSolutions\Data\Tom\CRISPRi\27-08-2024\PHY24 21j 3.lcd</v>
      </c>
      <c r="D110" s="2" t="s">
        <v>157</v>
      </c>
    </row>
    <row r="111" customFormat="false" ht="15.75" hidden="false" customHeight="true" outlineLevel="0" collapsed="false">
      <c r="B111" s="2" t="s">
        <v>159</v>
      </c>
      <c r="C111" s="2" t="str">
        <f aca="false">CONCATENATE($C$1,B111,$D$1)</f>
        <v>C:\LabSolutions\Data\Tom\CRISPRi\27-08-2024\PHY24 28j 1.lcd</v>
      </c>
      <c r="D111" s="2" t="s">
        <v>159</v>
      </c>
    </row>
    <row r="112" customFormat="false" ht="15.75" hidden="false" customHeight="true" outlineLevel="0" collapsed="false">
      <c r="B112" s="2" t="s">
        <v>161</v>
      </c>
      <c r="C112" s="2" t="str">
        <f aca="false">CONCATENATE($C$1,B112,$D$1)</f>
        <v>C:\LabSolutions\Data\Tom\CRISPRi\27-08-2024\PHY24 28j 2.lcd</v>
      </c>
      <c r="D112" s="2" t="s">
        <v>161</v>
      </c>
    </row>
    <row r="113" customFormat="false" ht="15.75" hidden="false" customHeight="true" outlineLevel="0" collapsed="false">
      <c r="B113" s="2" t="s">
        <v>163</v>
      </c>
      <c r="C113" s="2" t="str">
        <f aca="false">CONCATENATE($C$1,B113,$D$1)</f>
        <v>C:\LabSolutions\Data\Tom\CRISPRi\27-08-2024\PHY24 28j 3.lcd</v>
      </c>
      <c r="D113" s="2" t="s">
        <v>163</v>
      </c>
    </row>
    <row r="114" customFormat="false" ht="15.75" hidden="false" customHeight="true" outlineLevel="0" collapsed="false">
      <c r="B114" s="2" t="s">
        <v>165</v>
      </c>
      <c r="C114" s="2" t="str">
        <f aca="false">CONCATENATE($C$1,B114,$D$1)</f>
        <v>C:\LabSolutions\Data\Tom\CRISPRi\27-08-2024\PHY24 35j 1.lcd</v>
      </c>
      <c r="D114" s="2" t="s">
        <v>165</v>
      </c>
    </row>
    <row r="115" customFormat="false" ht="15.75" hidden="false" customHeight="true" outlineLevel="0" collapsed="false">
      <c r="B115" s="2" t="s">
        <v>167</v>
      </c>
      <c r="C115" s="2" t="str">
        <f aca="false">CONCATENATE($C$1,B115,$D$1)</f>
        <v>C:\LabSolutions\Data\Tom\CRISPRi\27-08-2024\PHY24 35j 2.lcd</v>
      </c>
      <c r="D115" s="2" t="s">
        <v>167</v>
      </c>
    </row>
    <row r="116" customFormat="false" ht="15.75" hidden="false" customHeight="true" outlineLevel="0" collapsed="false">
      <c r="B116" s="2" t="s">
        <v>169</v>
      </c>
      <c r="C116" s="2" t="str">
        <f aca="false">CONCATENATE($C$1,B116,$D$1)</f>
        <v>C:\LabSolutions\Data\Tom\CRISPRi\27-08-2024\PHY24 35j 3.lcd</v>
      </c>
      <c r="D116" s="2" t="s">
        <v>169</v>
      </c>
    </row>
    <row r="117" customFormat="false" ht="15.75" hidden="false" customHeight="true" outlineLevel="0" collapsed="false">
      <c r="B117" s="2" t="s">
        <v>275</v>
      </c>
      <c r="C117" s="2" t="str">
        <f aca="false">CONCATENATE($C$1,B117,$D$1)</f>
        <v>C:\LabSolutions\Data\Tom\CRISPRi\27-08-2024\STD1.lcd</v>
      </c>
      <c r="D117" s="2" t="s">
        <v>275</v>
      </c>
    </row>
    <row r="118" customFormat="false" ht="15.75" hidden="false" customHeight="true" outlineLevel="0" collapsed="false">
      <c r="B118" s="2" t="s">
        <v>276</v>
      </c>
      <c r="C118" s="2" t="str">
        <f aca="false">CONCATENATE($C$1,B118,$D$1)</f>
        <v>C:\LabSolutions\Data\Tom\CRISPRi\27-08-2024\STD2.lcd</v>
      </c>
      <c r="D118" s="2" t="s">
        <v>276</v>
      </c>
    </row>
    <row r="119" customFormat="false" ht="15.75" hidden="false" customHeight="true" outlineLevel="0" collapsed="false">
      <c r="B119" s="2" t="s">
        <v>277</v>
      </c>
      <c r="C119" s="2" t="str">
        <f aca="false">CONCATENATE($C$1,B119,$D$1)</f>
        <v>C:\LabSolutions\Data\Tom\CRISPRi\27-08-2024\STD3.lcd</v>
      </c>
      <c r="D119" s="2" t="s">
        <v>277</v>
      </c>
    </row>
    <row r="120" customFormat="false" ht="15.75" hidden="false" customHeight="true" outlineLevel="0" collapsed="false">
      <c r="B120" s="2" t="s">
        <v>278</v>
      </c>
      <c r="C120" s="2" t="str">
        <f aca="false">CONCATENATE($C$1,B120,$D$1)</f>
        <v>C:\LabSolutions\Data\Tom\CRISPRi\27-08-2024\STD4.lcd</v>
      </c>
      <c r="D120" s="2" t="s">
        <v>278</v>
      </c>
    </row>
    <row r="121" customFormat="false" ht="15.75" hidden="false" customHeight="true" outlineLevel="0" collapsed="false">
      <c r="B121" s="2" t="s">
        <v>279</v>
      </c>
      <c r="C121" s="2" t="str">
        <f aca="false">CONCATENATE($C$1,B121,$D$1)</f>
        <v>C:\LabSolutions\Data\Tom\CRISPRi\27-08-2024\STD5.lcd</v>
      </c>
      <c r="D121" s="2" t="s">
        <v>279</v>
      </c>
    </row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5" t="s">
        <v>280</v>
      </c>
      <c r="B1" s="5" t="s">
        <v>281</v>
      </c>
      <c r="C1" s="5" t="s">
        <v>282</v>
      </c>
      <c r="D1" s="6"/>
      <c r="E1" s="6"/>
      <c r="F1" s="7" t="s">
        <v>283</v>
      </c>
      <c r="G1" s="7" t="s">
        <v>282</v>
      </c>
      <c r="H1" s="8"/>
      <c r="I1" s="6"/>
      <c r="J1" s="9" t="s">
        <v>284</v>
      </c>
      <c r="K1" s="9" t="s">
        <v>282</v>
      </c>
      <c r="L1" s="10"/>
      <c r="M1" s="6"/>
    </row>
    <row r="2" customFormat="false" ht="15" hidden="false" customHeight="false" outlineLevel="0" collapsed="false">
      <c r="A2" s="6" t="s">
        <v>285</v>
      </c>
      <c r="B2" s="11" t="n">
        <v>10.94</v>
      </c>
      <c r="C2" s="11"/>
      <c r="D2" s="6"/>
      <c r="E2" s="6"/>
      <c r="F2" s="12" t="n">
        <v>27.775</v>
      </c>
      <c r="G2" s="13" t="n">
        <f aca="false">AVERAGE(G31,M31)</f>
        <v>919418.5</v>
      </c>
      <c r="H2" s="8"/>
      <c r="I2" s="6"/>
      <c r="J2" s="14" t="n">
        <v>50</v>
      </c>
      <c r="K2" s="13" t="n">
        <f aca="false">AVERAGE(G32,M32)</f>
        <v>424255.5</v>
      </c>
      <c r="L2" s="10"/>
      <c r="M2" s="6"/>
    </row>
    <row r="3" customFormat="false" ht="15" hidden="false" customHeight="false" outlineLevel="0" collapsed="false">
      <c r="A3" s="6" t="s">
        <v>286</v>
      </c>
      <c r="B3" s="11" t="n">
        <v>15.29</v>
      </c>
      <c r="C3" s="11"/>
      <c r="D3" s="6"/>
      <c r="E3" s="6"/>
      <c r="F3" s="12" t="n">
        <f aca="false">F2/2</f>
        <v>13.8875</v>
      </c>
      <c r="G3" s="13" t="n">
        <f aca="false">AVERAGE(H31,N31)</f>
        <v>426724</v>
      </c>
      <c r="H3" s="8"/>
      <c r="I3" s="6"/>
      <c r="J3" s="14" t="n">
        <f aca="false">J2/2</f>
        <v>25</v>
      </c>
      <c r="K3" s="13" t="n">
        <f aca="false">AVERAGE(H32,N32)</f>
        <v>200845</v>
      </c>
      <c r="L3" s="10"/>
      <c r="M3" s="6"/>
    </row>
    <row r="4" customFormat="false" ht="15" hidden="false" customHeight="false" outlineLevel="0" collapsed="false">
      <c r="A4" s="6" t="s">
        <v>287</v>
      </c>
      <c r="B4" s="11" t="n">
        <v>18.156</v>
      </c>
      <c r="C4" s="11"/>
      <c r="D4" s="6"/>
      <c r="E4" s="6"/>
      <c r="F4" s="12" t="n">
        <f aca="false">F3/2</f>
        <v>6.94375</v>
      </c>
      <c r="G4" s="13" t="n">
        <f aca="false">AVERAGE(I31,O31)</f>
        <v>189770</v>
      </c>
      <c r="H4" s="8"/>
      <c r="I4" s="6"/>
      <c r="J4" s="14" t="n">
        <f aca="false">J3/2</f>
        <v>12.5</v>
      </c>
      <c r="K4" s="13" t="n">
        <f aca="false">AVERAGE(I32,O32)</f>
        <v>88596</v>
      </c>
      <c r="L4" s="10"/>
      <c r="M4" s="6"/>
    </row>
    <row r="5" customFormat="false" ht="15" hidden="false" customHeight="false" outlineLevel="0" collapsed="false">
      <c r="A5" s="6" t="s">
        <v>288</v>
      </c>
      <c r="B5" s="11" t="n">
        <v>26.676</v>
      </c>
      <c r="C5" s="11"/>
      <c r="D5" s="6"/>
      <c r="E5" s="6"/>
      <c r="F5" s="12" t="n">
        <f aca="false">F4/2</f>
        <v>3.471875</v>
      </c>
      <c r="G5" s="13" t="n">
        <f aca="false">AVERAGE(J31,P31)</f>
        <v>72312</v>
      </c>
      <c r="H5" s="8"/>
      <c r="I5" s="6"/>
      <c r="J5" s="14" t="n">
        <f aca="false">J4/2</f>
        <v>6.25</v>
      </c>
      <c r="K5" s="13" t="n">
        <f aca="false">AVERAGE(J32,P32)</f>
        <v>34024</v>
      </c>
      <c r="L5" s="10"/>
      <c r="M5" s="6"/>
    </row>
    <row r="6" customFormat="false" ht="15" hidden="false" customHeight="false" outlineLevel="0" collapsed="false">
      <c r="A6" s="6"/>
      <c r="B6" s="6"/>
      <c r="C6" s="6"/>
      <c r="D6" s="6"/>
      <c r="E6" s="6"/>
      <c r="F6" s="12" t="n">
        <f aca="false">F5/2</f>
        <v>1.7359375</v>
      </c>
      <c r="G6" s="13" t="n">
        <f aca="false">AVERAGE(K31,Q31)</f>
        <v>34062</v>
      </c>
      <c r="H6" s="7" t="s">
        <v>289</v>
      </c>
      <c r="I6" s="6"/>
      <c r="J6" s="14" t="n">
        <f aca="false">J5/2</f>
        <v>3.125</v>
      </c>
      <c r="K6" s="13" t="n">
        <f aca="false">AVERAGE(K32,Q32)</f>
        <v>21199</v>
      </c>
      <c r="L6" s="9" t="s">
        <v>289</v>
      </c>
      <c r="M6" s="6"/>
    </row>
    <row r="7" customFormat="false" ht="15" hidden="false" customHeight="false" outlineLevel="0" collapsed="false">
      <c r="A7" s="5" t="s">
        <v>290</v>
      </c>
      <c r="B7" s="5" t="s">
        <v>281</v>
      </c>
      <c r="C7" s="5" t="s">
        <v>282</v>
      </c>
      <c r="D7" s="6"/>
      <c r="E7" s="6"/>
      <c r="F7" s="12" t="n">
        <v>0</v>
      </c>
      <c r="G7" s="13" t="n">
        <v>0</v>
      </c>
      <c r="H7" s="12" t="n">
        <f aca="false" t="array" ref="H7:I7">LINEST(F2:F7,G2:G7, FALSE())</f>
        <v>3.09310976068123E-005</v>
      </c>
      <c r="I7" s="11" t="n">
        <v>0</v>
      </c>
      <c r="J7" s="14" t="n">
        <v>0</v>
      </c>
      <c r="K7" s="13" t="n">
        <v>0</v>
      </c>
      <c r="L7" s="14" t="n">
        <f aca="false" t="array" ref="L7:M7">LINEST(J2:J7,K2:K7, FALSE())</f>
        <v>0.000120198965855422</v>
      </c>
      <c r="M7" s="13" t="n">
        <v>0</v>
      </c>
    </row>
    <row r="8" customFormat="false" ht="15" hidden="false" customHeight="false" outlineLevel="0" collapsed="false">
      <c r="A8" s="6" t="s">
        <v>285</v>
      </c>
      <c r="B8" s="11" t="n">
        <v>10.941</v>
      </c>
      <c r="C8" s="11"/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 t="s">
        <v>286</v>
      </c>
      <c r="B9" s="11" t="n">
        <v>15.29</v>
      </c>
      <c r="C9" s="11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 t="s">
        <v>287</v>
      </c>
      <c r="B10" s="11" t="n">
        <v>18.157</v>
      </c>
      <c r="C10" s="11"/>
      <c r="D10" s="6"/>
      <c r="E10" s="6"/>
      <c r="F10" s="15" t="s">
        <v>291</v>
      </c>
      <c r="G10" s="15" t="s">
        <v>282</v>
      </c>
      <c r="H10" s="16"/>
      <c r="I10" s="6"/>
      <c r="J10" s="17" t="s">
        <v>292</v>
      </c>
      <c r="K10" s="17" t="s">
        <v>282</v>
      </c>
      <c r="L10" s="18"/>
      <c r="M10" s="6"/>
    </row>
    <row r="11" customFormat="false" ht="15" hidden="false" customHeight="false" outlineLevel="0" collapsed="false">
      <c r="A11" s="6" t="s">
        <v>288</v>
      </c>
      <c r="B11" s="11" t="n">
        <v>26.671</v>
      </c>
      <c r="C11" s="11"/>
      <c r="D11" s="6"/>
      <c r="E11" s="6"/>
      <c r="F11" s="19" t="n">
        <v>342.5</v>
      </c>
      <c r="G11" s="13" t="n">
        <f aca="false">AVERAGE(G34,M34)</f>
        <v>1127985.5</v>
      </c>
      <c r="H11" s="16"/>
      <c r="I11" s="6"/>
      <c r="J11" s="20" t="n">
        <v>50</v>
      </c>
      <c r="K11" s="13" t="n">
        <f aca="false">AVERAGE(G33,M33)</f>
        <v>250316</v>
      </c>
      <c r="L11" s="18"/>
      <c r="M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19" t="n">
        <f aca="false">F11/2</f>
        <v>171.25</v>
      </c>
      <c r="G12" s="13" t="n">
        <f aca="false">AVERAGE(H34,N34)</f>
        <v>563675.5</v>
      </c>
      <c r="H12" s="16"/>
      <c r="I12" s="6"/>
      <c r="J12" s="20" t="n">
        <f aca="false">J11/2</f>
        <v>25</v>
      </c>
      <c r="K12" s="13" t="n">
        <f aca="false">AVERAGE(H33,N33)</f>
        <v>124363</v>
      </c>
      <c r="L12" s="18"/>
      <c r="M12" s="6"/>
    </row>
    <row r="13" customFormat="false" ht="15" hidden="false" customHeight="false" outlineLevel="0" collapsed="false">
      <c r="A13" s="5" t="s">
        <v>293</v>
      </c>
      <c r="B13" s="5" t="s">
        <v>281</v>
      </c>
      <c r="C13" s="5" t="s">
        <v>282</v>
      </c>
      <c r="D13" s="6"/>
      <c r="E13" s="6"/>
      <c r="F13" s="19" t="n">
        <f aca="false">F12/2</f>
        <v>85.625</v>
      </c>
      <c r="G13" s="13" t="n">
        <f aca="false">AVERAGE(I34,O34)</f>
        <v>274532.5</v>
      </c>
      <c r="H13" s="16"/>
      <c r="I13" s="6"/>
      <c r="J13" s="20" t="n">
        <f aca="false">J12/2</f>
        <v>12.5</v>
      </c>
      <c r="K13" s="13" t="n">
        <f aca="false">AVERAGE(I33,O33)</f>
        <v>59979</v>
      </c>
      <c r="L13" s="18"/>
      <c r="M13" s="6"/>
    </row>
    <row r="14" customFormat="false" ht="15" hidden="false" customHeight="false" outlineLevel="0" collapsed="false">
      <c r="A14" s="6" t="s">
        <v>285</v>
      </c>
      <c r="B14" s="11" t="n">
        <v>10.973</v>
      </c>
      <c r="C14" s="11"/>
      <c r="D14" s="6"/>
      <c r="E14" s="21"/>
      <c r="F14" s="19" t="n">
        <f aca="false">F13/2</f>
        <v>42.8125</v>
      </c>
      <c r="G14" s="13" t="n">
        <f aca="false">AVERAGE(J34,P34)</f>
        <v>96530.5</v>
      </c>
      <c r="H14" s="16"/>
      <c r="I14" s="6"/>
      <c r="J14" s="20" t="n">
        <f aca="false">J13/2</f>
        <v>6.25</v>
      </c>
      <c r="K14" s="13" t="n">
        <f aca="false">AVERAGE(J33,P33)</f>
        <v>20653</v>
      </c>
      <c r="L14" s="18"/>
      <c r="M14" s="6"/>
    </row>
    <row r="15" customFormat="false" ht="15" hidden="false" customHeight="false" outlineLevel="0" collapsed="false">
      <c r="A15" s="6" t="s">
        <v>286</v>
      </c>
      <c r="B15" s="11" t="n">
        <v>15.292</v>
      </c>
      <c r="C15" s="11"/>
      <c r="D15" s="6"/>
      <c r="E15" s="21"/>
      <c r="F15" s="19" t="n">
        <f aca="false">F14/2</f>
        <v>21.40625</v>
      </c>
      <c r="G15" s="13" t="n">
        <f aca="false">AVERAGE(K34,Q34)</f>
        <v>49429</v>
      </c>
      <c r="H15" s="15" t="s">
        <v>289</v>
      </c>
      <c r="I15" s="6"/>
      <c r="J15" s="20" t="n">
        <f aca="false">J14/2</f>
        <v>3.125</v>
      </c>
      <c r="K15" s="13" t="n">
        <f aca="false">AVERAGE(K33,Q33)</f>
        <v>10303.5</v>
      </c>
      <c r="L15" s="17" t="s">
        <v>289</v>
      </c>
      <c r="M15" s="6"/>
    </row>
    <row r="16" customFormat="false" ht="15" hidden="false" customHeight="false" outlineLevel="0" collapsed="false">
      <c r="A16" s="6" t="s">
        <v>287</v>
      </c>
      <c r="B16" s="11" t="n">
        <v>18.142</v>
      </c>
      <c r="C16" s="11"/>
      <c r="D16" s="6"/>
      <c r="E16" s="22"/>
      <c r="F16" s="19" t="n">
        <v>0</v>
      </c>
      <c r="G16" s="13" t="n">
        <v>0</v>
      </c>
      <c r="H16" s="19" t="n">
        <f aca="false" t="array" ref="H16:I16">LINEST(F11:F16,G11:G16, FALSE())</f>
        <v>0.000305007638613941</v>
      </c>
      <c r="I16" s="13" t="n">
        <v>0</v>
      </c>
      <c r="J16" s="20" t="n">
        <v>0</v>
      </c>
      <c r="K16" s="13" t="n">
        <v>0</v>
      </c>
      <c r="L16" s="20" t="n">
        <f aca="false" t="array" ref="L16:M16">LINEST(J11:J16,K11:K16, FALSE())</f>
        <v>0.000201033418564511</v>
      </c>
      <c r="M16" s="13" t="n">
        <v>0</v>
      </c>
    </row>
    <row r="17" customFormat="false" ht="15" hidden="false" customHeight="false" outlineLevel="0" collapsed="false">
      <c r="A17" s="6" t="s">
        <v>288</v>
      </c>
      <c r="B17" s="11" t="n">
        <v>26.721</v>
      </c>
      <c r="C17" s="11"/>
      <c r="D17" s="6"/>
      <c r="E17" s="22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23" t="s">
        <v>294</v>
      </c>
      <c r="B19" s="23" t="s">
        <v>281</v>
      </c>
      <c r="C19" s="23" t="s">
        <v>282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 t="s">
        <v>285</v>
      </c>
      <c r="B20" s="11" t="n">
        <v>10.942</v>
      </c>
      <c r="C20" s="11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" hidden="false" customHeight="false" outlineLevel="0" collapsed="false">
      <c r="A21" s="6" t="s">
        <v>286</v>
      </c>
      <c r="B21" s="11" t="n">
        <v>15.29</v>
      </c>
      <c r="C21" s="11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" hidden="false" customHeight="false" outlineLevel="0" collapsed="false">
      <c r="A22" s="6" t="s">
        <v>287</v>
      </c>
      <c r="B22" s="11" t="n">
        <v>18.152</v>
      </c>
      <c r="C22" s="11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" hidden="false" customHeight="false" outlineLevel="0" collapsed="false">
      <c r="A23" s="6" t="s">
        <v>288</v>
      </c>
      <c r="B23" s="11" t="n">
        <v>26.637</v>
      </c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" hidden="false" customHeight="false" outlineLevel="0" collapsed="false">
      <c r="A25" s="5" t="s">
        <v>295</v>
      </c>
      <c r="B25" s="5" t="s">
        <v>281</v>
      </c>
      <c r="C25" s="5" t="s">
        <v>282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" hidden="false" customHeight="false" outlineLevel="0" collapsed="false">
      <c r="A26" s="6" t="s">
        <v>285</v>
      </c>
      <c r="B26" s="11" t="n">
        <v>10.943</v>
      </c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" hidden="false" customHeight="false" outlineLevel="0" collapsed="false">
      <c r="A27" s="6" t="s">
        <v>286</v>
      </c>
      <c r="B27" s="11" t="n">
        <v>15.29</v>
      </c>
      <c r="C27" s="11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" hidden="false" customHeight="false" outlineLevel="0" collapsed="false">
      <c r="A28" s="6" t="s">
        <v>287</v>
      </c>
      <c r="B28" s="11" t="n">
        <v>18.145</v>
      </c>
      <c r="C28" s="11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" hidden="false" customHeight="false" outlineLevel="0" collapsed="false">
      <c r="A29" s="6" t="s">
        <v>288</v>
      </c>
      <c r="B29" s="11" t="n">
        <v>26.592</v>
      </c>
      <c r="C29" s="11"/>
      <c r="D29" s="6"/>
      <c r="E29" s="6"/>
      <c r="F29" s="2" t="s">
        <v>296</v>
      </c>
      <c r="G29" s="2" t="s">
        <v>297</v>
      </c>
      <c r="H29" s="2" t="s">
        <v>298</v>
      </c>
      <c r="I29" s="2" t="s">
        <v>299</v>
      </c>
      <c r="J29" s="2" t="s">
        <v>300</v>
      </c>
      <c r="K29" s="2" t="s">
        <v>301</v>
      </c>
      <c r="L29" s="6"/>
      <c r="M29" s="2" t="s">
        <v>302</v>
      </c>
      <c r="N29" s="2" t="s">
        <v>303</v>
      </c>
      <c r="O29" s="2" t="s">
        <v>304</v>
      </c>
      <c r="P29" s="2" t="s">
        <v>305</v>
      </c>
      <c r="Q29" s="2" t="s">
        <v>306</v>
      </c>
    </row>
    <row r="30" customFormat="false" ht="15" hidden="false" customHeight="false" outlineLevel="0" collapsed="false"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5" hidden="false" customHeight="false" outlineLevel="0" collapsed="false">
      <c r="F31" s="6" t="s">
        <v>285</v>
      </c>
      <c r="G31" s="6" t="n">
        <v>939233</v>
      </c>
      <c r="H31" s="6" t="n">
        <v>428068</v>
      </c>
      <c r="I31" s="6" t="n">
        <v>191427</v>
      </c>
      <c r="J31" s="6" t="n">
        <v>73462</v>
      </c>
      <c r="K31" s="6" t="n">
        <v>34237</v>
      </c>
      <c r="L31" s="6"/>
      <c r="M31" s="2" t="n">
        <v>899604</v>
      </c>
      <c r="N31" s="2" t="n">
        <v>425380</v>
      </c>
      <c r="O31" s="2" t="n">
        <v>188113</v>
      </c>
      <c r="P31" s="2" t="n">
        <v>71162</v>
      </c>
      <c r="Q31" s="2" t="n">
        <v>33887</v>
      </c>
    </row>
    <row r="32" customFormat="false" ht="15" hidden="false" customHeight="false" outlineLevel="0" collapsed="false">
      <c r="F32" s="2" t="s">
        <v>286</v>
      </c>
      <c r="G32" s="11" t="n">
        <v>425450</v>
      </c>
      <c r="H32" s="11" t="n">
        <v>202277</v>
      </c>
      <c r="I32" s="11" t="n">
        <v>89646</v>
      </c>
      <c r="J32" s="11" t="n">
        <v>34746</v>
      </c>
      <c r="K32" s="11" t="n">
        <v>14824</v>
      </c>
      <c r="L32" s="6"/>
      <c r="M32" s="2" t="n">
        <v>423061</v>
      </c>
      <c r="N32" s="2" t="n">
        <v>199413</v>
      </c>
      <c r="O32" s="2" t="n">
        <v>87546</v>
      </c>
      <c r="P32" s="2" t="n">
        <v>33302</v>
      </c>
      <c r="Q32" s="2" t="n">
        <v>27574</v>
      </c>
    </row>
    <row r="33" customFormat="false" ht="15" hidden="false" customHeight="false" outlineLevel="0" collapsed="false">
      <c r="F33" s="2" t="s">
        <v>287</v>
      </c>
      <c r="G33" s="11" t="n">
        <v>251683</v>
      </c>
      <c r="H33" s="11" t="n">
        <v>125162</v>
      </c>
      <c r="I33" s="11" t="n">
        <v>60328</v>
      </c>
      <c r="J33" s="11" t="n">
        <v>20529</v>
      </c>
      <c r="K33" s="11" t="n">
        <v>10709</v>
      </c>
      <c r="L33" s="6"/>
      <c r="M33" s="2" t="n">
        <v>248949</v>
      </c>
      <c r="N33" s="2" t="n">
        <v>123564</v>
      </c>
      <c r="O33" s="2" t="n">
        <v>59630</v>
      </c>
      <c r="P33" s="2" t="n">
        <v>20777</v>
      </c>
      <c r="Q33" s="2" t="n">
        <v>9898</v>
      </c>
    </row>
    <row r="34" customFormat="false" ht="15" hidden="false" customHeight="false" outlineLevel="0" collapsed="false">
      <c r="F34" s="2" t="s">
        <v>288</v>
      </c>
      <c r="G34" s="11" t="n">
        <v>1128706</v>
      </c>
      <c r="H34" s="11" t="n">
        <v>565072</v>
      </c>
      <c r="I34" s="11" t="n">
        <v>272866</v>
      </c>
      <c r="J34" s="11" t="n">
        <v>96629</v>
      </c>
      <c r="K34" s="11" t="n">
        <v>48056</v>
      </c>
      <c r="L34" s="6"/>
      <c r="M34" s="2" t="n">
        <v>1127265</v>
      </c>
      <c r="N34" s="2" t="n">
        <v>562279</v>
      </c>
      <c r="O34" s="2" t="n">
        <v>276199</v>
      </c>
      <c r="P34" s="2" t="n">
        <v>96432</v>
      </c>
      <c r="Q34" s="2" t="n">
        <v>50802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3"/>
  </cols>
  <sheetData>
    <row r="1" customFormat="false" ht="15" hidden="false" customHeight="false" outlineLevel="0" collapsed="false">
      <c r="A1" s="24" t="s">
        <v>307</v>
      </c>
      <c r="B1" s="25"/>
      <c r="C1" s="24" t="s">
        <v>282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</row>
    <row r="2" customFormat="false" ht="15" hidden="false" customHeight="false" outlineLevel="0" collapsed="false">
      <c r="A2" s="2" t="s">
        <v>296</v>
      </c>
      <c r="B2" s="2" t="s">
        <v>177</v>
      </c>
      <c r="C2" s="2" t="s">
        <v>178</v>
      </c>
      <c r="D2" s="2" t="s">
        <v>179</v>
      </c>
      <c r="E2" s="2" t="s">
        <v>180</v>
      </c>
      <c r="F2" s="2" t="s">
        <v>181</v>
      </c>
      <c r="G2" s="2" t="s">
        <v>182</v>
      </c>
      <c r="H2" s="2" t="s">
        <v>184</v>
      </c>
      <c r="I2" s="2" t="s">
        <v>185</v>
      </c>
      <c r="J2" s="2" t="s">
        <v>186</v>
      </c>
      <c r="K2" s="2" t="s">
        <v>187</v>
      </c>
      <c r="L2" s="2" t="s">
        <v>188</v>
      </c>
      <c r="M2" s="2" t="s">
        <v>189</v>
      </c>
      <c r="N2" s="2" t="s">
        <v>191</v>
      </c>
      <c r="O2" s="2" t="s">
        <v>192</v>
      </c>
      <c r="P2" s="2" t="s">
        <v>193</v>
      </c>
      <c r="Q2" s="2" t="s">
        <v>194</v>
      </c>
      <c r="R2" s="2" t="s">
        <v>195</v>
      </c>
      <c r="S2" s="2" t="s">
        <v>196</v>
      </c>
      <c r="T2" s="2" t="s">
        <v>198</v>
      </c>
      <c r="U2" s="2" t="s">
        <v>199</v>
      </c>
      <c r="V2" s="2" t="s">
        <v>200</v>
      </c>
      <c r="W2" s="2" t="s">
        <v>201</v>
      </c>
      <c r="X2" s="2" t="s">
        <v>202</v>
      </c>
      <c r="Y2" s="2" t="s">
        <v>203</v>
      </c>
      <c r="Z2" s="2" t="s">
        <v>205</v>
      </c>
      <c r="AA2" s="2" t="s">
        <v>206</v>
      </c>
      <c r="AB2" s="2" t="s">
        <v>207</v>
      </c>
      <c r="AC2" s="2" t="s">
        <v>208</v>
      </c>
      <c r="AD2" s="2" t="s">
        <v>209</v>
      </c>
      <c r="AE2" s="2" t="s">
        <v>210</v>
      </c>
      <c r="AF2" s="2" t="s">
        <v>212</v>
      </c>
      <c r="AG2" s="2" t="s">
        <v>213</v>
      </c>
      <c r="AH2" s="2" t="s">
        <v>214</v>
      </c>
      <c r="AI2" s="2" t="s">
        <v>215</v>
      </c>
      <c r="AJ2" s="2" t="s">
        <v>216</v>
      </c>
      <c r="AK2" s="2" t="s">
        <v>217</v>
      </c>
      <c r="AL2" s="2" t="s">
        <v>219</v>
      </c>
      <c r="AM2" s="2" t="s">
        <v>220</v>
      </c>
      <c r="AN2" s="2" t="s">
        <v>221</v>
      </c>
      <c r="AO2" s="2" t="s">
        <v>222</v>
      </c>
      <c r="AP2" s="2" t="s">
        <v>223</v>
      </c>
      <c r="AQ2" s="2" t="s">
        <v>224</v>
      </c>
      <c r="AR2" s="2" t="s">
        <v>226</v>
      </c>
      <c r="AS2" s="2" t="s">
        <v>227</v>
      </c>
      <c r="AT2" s="2" t="s">
        <v>228</v>
      </c>
      <c r="AU2" s="2" t="s">
        <v>229</v>
      </c>
      <c r="AV2" s="2" t="s">
        <v>230</v>
      </c>
      <c r="AW2" s="2" t="s">
        <v>231</v>
      </c>
      <c r="AX2" s="2" t="s">
        <v>233</v>
      </c>
      <c r="AY2" s="2" t="s">
        <v>234</v>
      </c>
      <c r="AZ2" s="2" t="s">
        <v>235</v>
      </c>
      <c r="BA2" s="2" t="s">
        <v>236</v>
      </c>
      <c r="BB2" s="2" t="s">
        <v>237</v>
      </c>
      <c r="BC2" s="2" t="s">
        <v>238</v>
      </c>
      <c r="BD2" s="2" t="s">
        <v>240</v>
      </c>
      <c r="BE2" s="2" t="s">
        <v>241</v>
      </c>
      <c r="BF2" s="2" t="s">
        <v>242</v>
      </c>
      <c r="BG2" s="2" t="s">
        <v>243</v>
      </c>
      <c r="BH2" s="2" t="s">
        <v>244</v>
      </c>
      <c r="BI2" s="2" t="s">
        <v>245</v>
      </c>
      <c r="BJ2" s="2" t="s">
        <v>247</v>
      </c>
      <c r="BK2" s="2" t="s">
        <v>248</v>
      </c>
      <c r="BL2" s="2" t="s">
        <v>249</v>
      </c>
      <c r="BM2" s="2" t="s">
        <v>250</v>
      </c>
      <c r="BN2" s="2" t="s">
        <v>251</v>
      </c>
      <c r="BO2" s="2" t="s">
        <v>252</v>
      </c>
      <c r="BP2" s="2" t="s">
        <v>254</v>
      </c>
      <c r="BQ2" s="2" t="s">
        <v>255</v>
      </c>
      <c r="BR2" s="2" t="s">
        <v>256</v>
      </c>
      <c r="BS2" s="2" t="s">
        <v>257</v>
      </c>
      <c r="BT2" s="2" t="s">
        <v>258</v>
      </c>
      <c r="BU2" s="2" t="s">
        <v>259</v>
      </c>
    </row>
    <row r="3" customFormat="false" ht="15" hidden="false" customHeight="false" outlineLevel="0" collapsed="false">
      <c r="A3" s="2" t="s">
        <v>285</v>
      </c>
      <c r="AM3" s="2" t="n">
        <v>1921</v>
      </c>
      <c r="AN3" s="2" t="n">
        <v>1713</v>
      </c>
      <c r="AO3" s="2" t="n">
        <v>1774</v>
      </c>
      <c r="AP3" s="2" t="n">
        <v>1707</v>
      </c>
      <c r="AQ3" s="2" t="n">
        <v>1692</v>
      </c>
      <c r="AR3" s="2" t="n">
        <v>260739</v>
      </c>
      <c r="AS3" s="2" t="n">
        <v>214698</v>
      </c>
      <c r="AT3" s="2" t="n">
        <v>200619</v>
      </c>
      <c r="AU3" s="2" t="n">
        <v>265293</v>
      </c>
      <c r="AV3" s="2" t="n">
        <v>326508</v>
      </c>
      <c r="AW3" s="2" t="n">
        <v>830694</v>
      </c>
      <c r="AX3" s="2" t="n">
        <v>653967</v>
      </c>
      <c r="AZ3" s="2" t="n">
        <v>1648</v>
      </c>
      <c r="BA3" s="2" t="n">
        <v>1475</v>
      </c>
      <c r="BC3" s="2" t="n">
        <v>1472</v>
      </c>
      <c r="BD3" s="2" t="n">
        <v>76378</v>
      </c>
      <c r="BE3" s="2" t="n">
        <v>70408</v>
      </c>
      <c r="BF3" s="2" t="n">
        <v>112855</v>
      </c>
      <c r="BG3" s="2" t="n">
        <v>463167</v>
      </c>
      <c r="BH3" s="2" t="n">
        <v>527559</v>
      </c>
      <c r="BI3" s="2" t="n">
        <v>823483</v>
      </c>
      <c r="BJ3" s="2" t="n">
        <v>837425</v>
      </c>
      <c r="BK3" s="2" t="n">
        <v>106132</v>
      </c>
      <c r="BL3" s="2" t="n">
        <v>75323</v>
      </c>
      <c r="BM3" s="2" t="n">
        <v>1966</v>
      </c>
      <c r="BP3" s="2" t="n">
        <v>600435</v>
      </c>
      <c r="BQ3" s="2" t="n">
        <v>429637</v>
      </c>
      <c r="BR3" s="2" t="n">
        <v>771392</v>
      </c>
    </row>
    <row r="4" customFormat="false" ht="15" hidden="false" customHeight="false" outlineLevel="0" collapsed="false">
      <c r="A4" s="2" t="s">
        <v>286</v>
      </c>
      <c r="B4" s="2" t="n">
        <v>4451</v>
      </c>
      <c r="C4" s="2" t="n">
        <v>6145</v>
      </c>
      <c r="D4" s="2" t="n">
        <v>10954</v>
      </c>
      <c r="E4" s="2" t="n">
        <v>9782</v>
      </c>
      <c r="F4" s="2" t="n">
        <v>9211</v>
      </c>
      <c r="G4" s="2" t="n">
        <v>9637</v>
      </c>
      <c r="H4" s="2" t="n">
        <v>2581</v>
      </c>
      <c r="I4" s="2" t="n">
        <v>9638</v>
      </c>
      <c r="J4" s="2" t="n">
        <v>7945</v>
      </c>
      <c r="K4" s="2" t="n">
        <v>8006</v>
      </c>
      <c r="L4" s="2" t="n">
        <v>8258</v>
      </c>
      <c r="M4" s="2" t="n">
        <v>9472</v>
      </c>
      <c r="N4" s="2" t="n">
        <v>6319</v>
      </c>
      <c r="O4" s="2" t="n">
        <v>6785</v>
      </c>
      <c r="P4" s="2" t="n">
        <v>9876</v>
      </c>
      <c r="Q4" s="2" t="n">
        <v>8164</v>
      </c>
      <c r="R4" s="2" t="n">
        <v>9576</v>
      </c>
      <c r="S4" s="2" t="n">
        <v>9364</v>
      </c>
      <c r="T4" s="2" t="n">
        <v>16410</v>
      </c>
      <c r="U4" s="2" t="n">
        <v>25469</v>
      </c>
      <c r="V4" s="2" t="n">
        <v>24589</v>
      </c>
      <c r="W4" s="2" t="n">
        <v>21989</v>
      </c>
      <c r="X4" s="2" t="n">
        <v>23143</v>
      </c>
      <c r="Y4" s="2" t="n">
        <v>28436</v>
      </c>
      <c r="Z4" s="2" t="n">
        <v>2736</v>
      </c>
      <c r="AA4" s="2" t="n">
        <v>9228</v>
      </c>
      <c r="AB4" s="2" t="n">
        <v>7238</v>
      </c>
      <c r="AC4" s="2" t="n">
        <v>6722</v>
      </c>
      <c r="AD4" s="2" t="n">
        <v>6989</v>
      </c>
      <c r="AE4" s="2" t="n">
        <v>6347</v>
      </c>
      <c r="AF4" s="2" t="n">
        <v>8452</v>
      </c>
      <c r="AG4" s="2" t="n">
        <v>15312</v>
      </c>
      <c r="AH4" s="2" t="n">
        <v>14883</v>
      </c>
      <c r="AI4" s="2" t="n">
        <v>14407</v>
      </c>
      <c r="AJ4" s="2" t="n">
        <v>15866</v>
      </c>
      <c r="AK4" s="2" t="n">
        <v>13896</v>
      </c>
      <c r="AL4" s="2" t="n">
        <v>843983</v>
      </c>
      <c r="AM4" s="2" t="n">
        <v>14328</v>
      </c>
      <c r="AN4" s="2" t="n">
        <v>3373</v>
      </c>
      <c r="AO4" s="2" t="n">
        <v>13662</v>
      </c>
      <c r="AP4" s="2" t="n">
        <v>12337</v>
      </c>
      <c r="AQ4" s="2" t="n">
        <v>6365</v>
      </c>
      <c r="AR4" s="2" t="n">
        <v>4148</v>
      </c>
      <c r="AS4" s="2" t="n">
        <v>9148</v>
      </c>
      <c r="AT4" s="2" t="n">
        <v>8859</v>
      </c>
      <c r="AU4" s="2" t="n">
        <v>18797</v>
      </c>
      <c r="AV4" s="2" t="n">
        <v>6646</v>
      </c>
      <c r="AW4" s="2" t="n">
        <v>4888</v>
      </c>
      <c r="AX4" s="2" t="n">
        <v>115527</v>
      </c>
      <c r="AY4" s="2" t="n">
        <v>15651</v>
      </c>
      <c r="AZ4" s="2" t="n">
        <v>6108</v>
      </c>
      <c r="BA4" s="2" t="n">
        <v>13243</v>
      </c>
      <c r="BB4" s="2" t="n">
        <v>7347</v>
      </c>
      <c r="BC4" s="2" t="n">
        <v>5112</v>
      </c>
      <c r="BD4" s="2" t="n">
        <v>8447</v>
      </c>
      <c r="BE4" s="2" t="n">
        <v>11846</v>
      </c>
      <c r="BF4" s="2" t="n">
        <v>12380</v>
      </c>
      <c r="BG4" s="2" t="n">
        <v>14263</v>
      </c>
      <c r="BH4" s="2" t="n">
        <v>14094</v>
      </c>
      <c r="BI4" s="2" t="n">
        <v>41481</v>
      </c>
      <c r="BJ4" s="2" t="n">
        <v>8702</v>
      </c>
      <c r="BK4" s="2" t="n">
        <v>5229</v>
      </c>
      <c r="BL4" s="2" t="n">
        <v>6194</v>
      </c>
      <c r="BM4" s="2" t="n">
        <v>19699</v>
      </c>
      <c r="BN4" s="2" t="n">
        <v>14947</v>
      </c>
      <c r="BO4" s="2" t="n">
        <v>15643</v>
      </c>
      <c r="BP4" s="2" t="n">
        <v>7785</v>
      </c>
      <c r="BQ4" s="2" t="n">
        <v>1969</v>
      </c>
      <c r="BR4" s="2" t="n">
        <v>2502</v>
      </c>
      <c r="BS4" s="2" t="n">
        <v>21910</v>
      </c>
      <c r="BT4" s="2" t="n">
        <v>21911</v>
      </c>
      <c r="BU4" s="2" t="n">
        <v>52547</v>
      </c>
    </row>
    <row r="5" customFormat="false" ht="15" hidden="false" customHeight="false" outlineLevel="0" collapsed="false">
      <c r="A5" s="2" t="s">
        <v>287</v>
      </c>
      <c r="B5" s="2" t="n">
        <v>86716</v>
      </c>
      <c r="C5" s="2" t="n">
        <v>77827</v>
      </c>
      <c r="D5" s="2" t="n">
        <v>75436</v>
      </c>
      <c r="E5" s="2" t="n">
        <v>77508</v>
      </c>
      <c r="F5" s="2" t="n">
        <v>71359</v>
      </c>
      <c r="G5" s="2" t="n">
        <v>76867</v>
      </c>
      <c r="H5" s="2" t="n">
        <v>78297</v>
      </c>
      <c r="I5" s="2" t="n">
        <v>78379</v>
      </c>
      <c r="J5" s="2" t="n">
        <v>85696</v>
      </c>
      <c r="K5" s="2" t="n">
        <v>79312</v>
      </c>
      <c r="L5" s="2" t="n">
        <v>78656</v>
      </c>
      <c r="M5" s="2" t="n">
        <v>98364</v>
      </c>
      <c r="N5" s="2" t="n">
        <v>98722</v>
      </c>
      <c r="O5" s="2" t="n">
        <v>84705</v>
      </c>
      <c r="P5" s="2" t="n">
        <v>78264</v>
      </c>
      <c r="Q5" s="2" t="n">
        <v>79706</v>
      </c>
      <c r="R5" s="2" t="n">
        <v>81706</v>
      </c>
      <c r="S5" s="2" t="n">
        <v>81474</v>
      </c>
      <c r="T5" s="2" t="n">
        <v>57265</v>
      </c>
      <c r="U5" s="2" t="n">
        <v>59317</v>
      </c>
      <c r="V5" s="2" t="n">
        <v>57506</v>
      </c>
      <c r="W5" s="2" t="n">
        <v>62120</v>
      </c>
      <c r="X5" s="2" t="n">
        <v>59620</v>
      </c>
      <c r="Y5" s="2" t="n">
        <v>34993</v>
      </c>
      <c r="Z5" s="2" t="n">
        <v>92968</v>
      </c>
      <c r="AA5" s="2" t="n">
        <v>79085</v>
      </c>
      <c r="AB5" s="2" t="n">
        <v>78661</v>
      </c>
      <c r="AC5" s="2" t="n">
        <v>78254</v>
      </c>
      <c r="AD5" s="2" t="n">
        <v>78366</v>
      </c>
      <c r="AE5" s="2" t="n">
        <v>77318</v>
      </c>
      <c r="AF5" s="2" t="n">
        <v>102372</v>
      </c>
      <c r="AG5" s="2" t="n">
        <v>98589</v>
      </c>
      <c r="AH5" s="2" t="n">
        <v>98725</v>
      </c>
      <c r="AI5" s="2" t="n">
        <v>102391</v>
      </c>
      <c r="AJ5" s="2" t="n">
        <v>103965</v>
      </c>
      <c r="AK5" s="2" t="n">
        <v>112706</v>
      </c>
      <c r="AL5" s="2" t="n">
        <v>4919</v>
      </c>
      <c r="AM5" s="2" t="n">
        <v>89989</v>
      </c>
      <c r="AN5" s="2" t="n">
        <v>88036</v>
      </c>
      <c r="AO5" s="2" t="n">
        <v>90796</v>
      </c>
      <c r="AP5" s="2" t="n">
        <v>90969</v>
      </c>
      <c r="AQ5" s="2" t="n">
        <v>90816</v>
      </c>
      <c r="AR5" s="2" t="n">
        <v>70267</v>
      </c>
      <c r="AS5" s="2" t="n">
        <v>73810</v>
      </c>
      <c r="AT5" s="2" t="n">
        <v>73762</v>
      </c>
      <c r="AU5" s="2" t="n">
        <v>71545</v>
      </c>
      <c r="AV5" s="2" t="n">
        <v>62827</v>
      </c>
      <c r="AW5" s="2" t="n">
        <v>4553</v>
      </c>
      <c r="AX5" s="2" t="n">
        <v>8493</v>
      </c>
      <c r="AY5" s="2" t="n">
        <v>90511</v>
      </c>
      <c r="AZ5" s="2" t="n">
        <v>90136</v>
      </c>
      <c r="BA5" s="2" t="n">
        <v>89630</v>
      </c>
      <c r="BB5" s="2" t="n">
        <v>93429</v>
      </c>
      <c r="BC5" s="2" t="n">
        <v>90455</v>
      </c>
      <c r="BD5" s="2" t="n">
        <v>87128</v>
      </c>
      <c r="BE5" s="2" t="n">
        <v>86238</v>
      </c>
      <c r="BF5" s="2" t="n">
        <v>82495</v>
      </c>
      <c r="BG5" s="2" t="n">
        <v>54218</v>
      </c>
      <c r="BH5" s="2" t="n">
        <v>48863</v>
      </c>
      <c r="BI5" s="2" t="n">
        <v>7823</v>
      </c>
      <c r="BJ5" s="2" t="n">
        <v>4649</v>
      </c>
      <c r="BK5" s="2" t="n">
        <v>80694</v>
      </c>
      <c r="BL5" s="2" t="n">
        <v>84314</v>
      </c>
      <c r="BM5" s="2" t="n">
        <v>128428</v>
      </c>
      <c r="BN5" s="2" t="n">
        <v>125542</v>
      </c>
      <c r="BO5" s="2" t="n">
        <v>125025</v>
      </c>
      <c r="BP5" s="2" t="n">
        <v>38909</v>
      </c>
      <c r="BQ5" s="2" t="n">
        <v>51625</v>
      </c>
      <c r="BR5" s="2" t="n">
        <v>14566</v>
      </c>
      <c r="BS5" s="2" t="n">
        <v>124303</v>
      </c>
      <c r="BT5" s="2" t="n">
        <v>126094</v>
      </c>
      <c r="BU5" s="2" t="n">
        <v>126809</v>
      </c>
    </row>
    <row r="6" customFormat="false" ht="15" hidden="false" customHeight="false" outlineLevel="0" collapsed="false">
      <c r="A6" s="2" t="s">
        <v>288</v>
      </c>
      <c r="B6" s="2" t="n">
        <v>44326</v>
      </c>
      <c r="C6" s="2" t="n">
        <v>37241</v>
      </c>
      <c r="D6" s="2" t="n">
        <v>45438</v>
      </c>
      <c r="E6" s="2" t="n">
        <v>35099</v>
      </c>
      <c r="F6" s="2" t="n">
        <v>57507</v>
      </c>
      <c r="G6" s="2" t="n">
        <v>39214</v>
      </c>
      <c r="H6" s="2" t="n">
        <v>57888</v>
      </c>
      <c r="I6" s="2" t="n">
        <v>52960</v>
      </c>
      <c r="J6" s="2" t="n">
        <v>41422</v>
      </c>
      <c r="K6" s="2" t="n">
        <v>40787</v>
      </c>
      <c r="L6" s="2" t="n">
        <v>45790</v>
      </c>
      <c r="M6" s="2" t="n">
        <v>34688</v>
      </c>
      <c r="N6" s="2" t="n">
        <v>12212</v>
      </c>
      <c r="O6" s="2" t="n">
        <v>37580</v>
      </c>
      <c r="P6" s="2" t="n">
        <v>39819</v>
      </c>
      <c r="Q6" s="2" t="n">
        <v>35857</v>
      </c>
      <c r="R6" s="2" t="n">
        <v>33674</v>
      </c>
      <c r="S6" s="2" t="n">
        <v>32591</v>
      </c>
      <c r="T6" s="2" t="n">
        <v>37001</v>
      </c>
      <c r="U6" s="2" t="n">
        <v>45144</v>
      </c>
      <c r="V6" s="2" t="n">
        <v>40318</v>
      </c>
      <c r="W6" s="2" t="n">
        <v>40258</v>
      </c>
      <c r="X6" s="2" t="n">
        <v>42700</v>
      </c>
      <c r="Y6" s="2" t="n">
        <v>36282</v>
      </c>
      <c r="Z6" s="2" t="n">
        <v>30501</v>
      </c>
      <c r="AA6" s="2" t="n">
        <v>34721</v>
      </c>
      <c r="AB6" s="2" t="n">
        <v>36682</v>
      </c>
      <c r="AC6" s="2" t="n">
        <v>37748</v>
      </c>
      <c r="AD6" s="2" t="n">
        <v>39399</v>
      </c>
      <c r="AE6" s="2" t="n">
        <v>43330</v>
      </c>
      <c r="AF6" s="2" t="n">
        <v>40549</v>
      </c>
      <c r="AG6" s="2" t="n">
        <v>43238</v>
      </c>
      <c r="AH6" s="2" t="n">
        <v>46672</v>
      </c>
      <c r="AI6" s="2" t="n">
        <v>43670</v>
      </c>
      <c r="AJ6" s="2" t="n">
        <v>38982</v>
      </c>
      <c r="AK6" s="2" t="n">
        <v>36490</v>
      </c>
      <c r="AL6" s="2" t="n">
        <v>8603</v>
      </c>
      <c r="AM6" s="2" t="n">
        <v>57351</v>
      </c>
      <c r="AN6" s="2" t="n">
        <v>58013</v>
      </c>
      <c r="AO6" s="2" t="n">
        <v>49961</v>
      </c>
      <c r="AP6" s="2" t="n">
        <v>48803</v>
      </c>
      <c r="AQ6" s="2" t="n">
        <v>52776</v>
      </c>
      <c r="AR6" s="2" t="n">
        <v>39323</v>
      </c>
      <c r="AS6" s="2" t="n">
        <v>39956</v>
      </c>
      <c r="AT6" s="2" t="n">
        <v>37642</v>
      </c>
      <c r="AU6" s="2" t="n">
        <v>39966</v>
      </c>
      <c r="AV6" s="2" t="n">
        <v>33606</v>
      </c>
      <c r="AW6" s="2" t="n">
        <v>20127</v>
      </c>
      <c r="AX6" s="2" t="n">
        <v>7192</v>
      </c>
      <c r="AY6" s="2" t="n">
        <v>59564</v>
      </c>
      <c r="AZ6" s="2" t="n">
        <v>54534</v>
      </c>
      <c r="BA6" s="2" t="n">
        <v>53517</v>
      </c>
      <c r="BB6" s="2" t="n">
        <v>46433</v>
      </c>
      <c r="BC6" s="2" t="n">
        <v>49979</v>
      </c>
      <c r="BD6" s="2" t="n">
        <v>43088</v>
      </c>
      <c r="BE6" s="2" t="n">
        <v>48584</v>
      </c>
      <c r="BF6" s="2" t="n">
        <v>41812</v>
      </c>
      <c r="BG6" s="2" t="n">
        <v>44283</v>
      </c>
      <c r="BH6" s="2" t="n">
        <v>39866</v>
      </c>
      <c r="BI6" s="2" t="n">
        <v>34645</v>
      </c>
      <c r="BJ6" s="2" t="n">
        <v>10347</v>
      </c>
      <c r="BK6" s="2" t="n">
        <v>34813</v>
      </c>
      <c r="BL6" s="2" t="n">
        <v>37944</v>
      </c>
      <c r="BM6" s="2" t="n">
        <v>46445</v>
      </c>
      <c r="BN6" s="2" t="n">
        <v>49636</v>
      </c>
      <c r="BO6" s="2" t="n">
        <v>49851</v>
      </c>
      <c r="BP6" s="2" t="n">
        <v>33149</v>
      </c>
      <c r="BQ6" s="2" t="n">
        <v>39747</v>
      </c>
      <c r="BR6" s="2" t="n">
        <v>40501</v>
      </c>
      <c r="BS6" s="2" t="n">
        <v>45554</v>
      </c>
      <c r="BT6" s="2" t="n">
        <v>45348</v>
      </c>
      <c r="BU6" s="2" t="n">
        <v>38470</v>
      </c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customFormat="false" ht="15" hidden="false" customHeight="false" outlineLevel="0" collapsed="false">
      <c r="A8" s="24" t="s">
        <v>308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</row>
    <row r="9" customFormat="false" ht="15" hidden="false" customHeight="false" outlineLevel="0" collapsed="false">
      <c r="A9" s="6"/>
      <c r="B9" s="27" t="str">
        <f aca="false">B$2</f>
        <v>B1</v>
      </c>
      <c r="C9" s="27" t="str">
        <f aca="false">C$2</f>
        <v>B2</v>
      </c>
      <c r="D9" s="27" t="str">
        <f aca="false">D$2</f>
        <v>B3</v>
      </c>
      <c r="E9" s="27" t="str">
        <f aca="false">E$2</f>
        <v>B4</v>
      </c>
      <c r="F9" s="27" t="str">
        <f aca="false">F$2</f>
        <v>B5</v>
      </c>
      <c r="G9" s="27" t="str">
        <f aca="false">G$2</f>
        <v>B6</v>
      </c>
      <c r="H9" s="6" t="str">
        <f aca="false">H$2</f>
        <v>B7</v>
      </c>
      <c r="I9" s="6" t="str">
        <f aca="false">I$2</f>
        <v>B8</v>
      </c>
      <c r="J9" s="6" t="str">
        <f aca="false">J$2</f>
        <v>B9</v>
      </c>
      <c r="K9" s="6" t="str">
        <f aca="false">K$2</f>
        <v>B10</v>
      </c>
      <c r="L9" s="6" t="str">
        <f aca="false">L$2</f>
        <v>B11</v>
      </c>
      <c r="M9" s="6" t="str">
        <f aca="false">M$2</f>
        <v>B12</v>
      </c>
      <c r="N9" s="6" t="str">
        <f aca="false">N$2</f>
        <v>C1</v>
      </c>
      <c r="O9" s="6" t="str">
        <f aca="false">O$2</f>
        <v>C2</v>
      </c>
      <c r="P9" s="6" t="str">
        <f aca="false">P$2</f>
        <v>C3</v>
      </c>
      <c r="Q9" s="6" t="str">
        <f aca="false">Q$2</f>
        <v>C4</v>
      </c>
      <c r="R9" s="6" t="str">
        <f aca="false">R$2</f>
        <v>C5</v>
      </c>
      <c r="S9" s="6" t="str">
        <f aca="false">S$2</f>
        <v>C6</v>
      </c>
      <c r="T9" s="6" t="str">
        <f aca="false">T$2</f>
        <v>C7</v>
      </c>
      <c r="U9" s="6" t="str">
        <f aca="false">U$2</f>
        <v>C8</v>
      </c>
      <c r="V9" s="6" t="str">
        <f aca="false">V$2</f>
        <v>C9</v>
      </c>
      <c r="W9" s="6" t="str">
        <f aca="false">W$2</f>
        <v>C10</v>
      </c>
      <c r="X9" s="6" t="str">
        <f aca="false">X$2</f>
        <v>C11</v>
      </c>
      <c r="Y9" s="6" t="str">
        <f aca="false">Y$2</f>
        <v>C12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customFormat="false" ht="15" hidden="false" customHeight="false" outlineLevel="0" collapsed="false">
      <c r="A10" s="6" t="s">
        <v>309</v>
      </c>
      <c r="B10" s="13" t="n">
        <f aca="false">27.775-B3*Standards!$H$7</f>
        <v>27.775</v>
      </c>
      <c r="C10" s="13" t="n">
        <f aca="false">27.775-C3*Standards!$H$7</f>
        <v>27.775</v>
      </c>
      <c r="D10" s="13" t="n">
        <f aca="false">27.775-D3*Standards!$H$7</f>
        <v>27.775</v>
      </c>
      <c r="E10" s="13" t="n">
        <f aca="false">27.775-E3*Standards!$H$7</f>
        <v>27.775</v>
      </c>
      <c r="F10" s="13" t="n">
        <f aca="false">27.775-F3*Standards!$H$7</f>
        <v>27.775</v>
      </c>
      <c r="G10" s="13" t="n">
        <f aca="false">27.775-G3*Standards!$H$7</f>
        <v>27.775</v>
      </c>
      <c r="H10" s="13" t="n">
        <f aca="false">27.775-H3*Standards!$H$7</f>
        <v>27.775</v>
      </c>
      <c r="I10" s="13" t="n">
        <f aca="false">27.775-I3*Standards!$H$7</f>
        <v>27.775</v>
      </c>
      <c r="J10" s="13" t="n">
        <f aca="false">27.775-J3*Standards!$H$7</f>
        <v>27.775</v>
      </c>
      <c r="K10" s="13" t="n">
        <f aca="false">27.775-K3*Standards!$H$7</f>
        <v>27.775</v>
      </c>
      <c r="L10" s="13" t="n">
        <f aca="false">27.775-L3*Standards!$H$7</f>
        <v>27.775</v>
      </c>
      <c r="M10" s="13" t="n">
        <f aca="false">27.775-M3*Standards!$H$7</f>
        <v>27.775</v>
      </c>
      <c r="N10" s="13" t="n">
        <f aca="false">27.775-N3*Standards!$H$7</f>
        <v>27.775</v>
      </c>
      <c r="O10" s="13" t="n">
        <f aca="false">27.775-O3*Standards!$H$7</f>
        <v>27.775</v>
      </c>
      <c r="P10" s="13" t="n">
        <f aca="false">27.775-P3*Standards!$H$7</f>
        <v>27.775</v>
      </c>
      <c r="Q10" s="13" t="n">
        <f aca="false">27.775-Q3*Standards!$H$7</f>
        <v>27.775</v>
      </c>
      <c r="R10" s="13" t="n">
        <f aca="false">27.775-R3*Standards!$H$7</f>
        <v>27.775</v>
      </c>
      <c r="S10" s="13" t="n">
        <f aca="false">27.775-S3*Standards!$H$7</f>
        <v>27.775</v>
      </c>
      <c r="T10" s="13" t="n">
        <f aca="false">27.775-T3*Standards!$H$7</f>
        <v>27.775</v>
      </c>
      <c r="U10" s="13" t="n">
        <f aca="false">27.775-U3*Standards!$H$7</f>
        <v>27.775</v>
      </c>
      <c r="V10" s="13" t="n">
        <f aca="false">27.775-V3*Standards!$H$7</f>
        <v>27.775</v>
      </c>
      <c r="W10" s="13" t="n">
        <f aca="false">27.775-W3*Standards!$H$7</f>
        <v>27.775</v>
      </c>
      <c r="X10" s="13" t="n">
        <f aca="false">27.775-X3*Standards!$H$7</f>
        <v>27.775</v>
      </c>
      <c r="Y10" s="13" t="n">
        <f aca="false">27.775-Y3*Standards!$H$7</f>
        <v>27.775</v>
      </c>
      <c r="Z10" s="13" t="n">
        <f aca="false">27.775-Z3*Standards!$H$7</f>
        <v>27.775</v>
      </c>
      <c r="AA10" s="13" t="n">
        <f aca="false">27.775-AA3*Standards!$H$7</f>
        <v>27.775</v>
      </c>
      <c r="AB10" s="13" t="n">
        <f aca="false">27.775-AB3*Standards!$H$7</f>
        <v>27.775</v>
      </c>
      <c r="AC10" s="13" t="n">
        <f aca="false">27.775-AC3*Standards!$H$7</f>
        <v>27.775</v>
      </c>
      <c r="AD10" s="13" t="n">
        <f aca="false">27.775-AD3*Standards!$H$7</f>
        <v>27.775</v>
      </c>
      <c r="AE10" s="13" t="n">
        <f aca="false">27.775-AE3*Standards!$H$7</f>
        <v>27.775</v>
      </c>
      <c r="AF10" s="13" t="n">
        <f aca="false">27.775-AF3*Standards!$H$7</f>
        <v>27.775</v>
      </c>
      <c r="AG10" s="13" t="n">
        <f aca="false">27.775-AG3*Standards!$H$7</f>
        <v>27.775</v>
      </c>
      <c r="AH10" s="13" t="n">
        <f aca="false">27.775-AH3*Standards!$H$7</f>
        <v>27.775</v>
      </c>
      <c r="AI10" s="13" t="n">
        <f aca="false">27.775-AI3*Standards!$H$7</f>
        <v>27.775</v>
      </c>
      <c r="AJ10" s="13" t="n">
        <f aca="false">27.775-AJ3*Standards!$H$7</f>
        <v>27.775</v>
      </c>
      <c r="AK10" s="13" t="n">
        <f aca="false">27.775-AK3*Standards!$H$7</f>
        <v>27.775</v>
      </c>
      <c r="AL10" s="13" t="n">
        <f aca="false">27.775-AL3*Standards!$H$7</f>
        <v>27.775</v>
      </c>
      <c r="AM10" s="13" t="n">
        <f aca="false">27.775-AM3*Standards!$H$7</f>
        <v>27.7155813614973</v>
      </c>
      <c r="AN10" s="13" t="n">
        <f aca="false">27.775-AN3*Standards!$H$7</f>
        <v>27.7220150297995</v>
      </c>
      <c r="AO10" s="13" t="n">
        <f aca="false">27.775-AO3*Standards!$H$7</f>
        <v>27.7201282328455</v>
      </c>
      <c r="AP10" s="13" t="n">
        <f aca="false">27.775-AP3*Standards!$H$7</f>
        <v>27.7222006163852</v>
      </c>
      <c r="AQ10" s="13" t="n">
        <f aca="false">27.775-AQ3*Standards!$H$7</f>
        <v>27.7226645828493</v>
      </c>
      <c r="AR10" s="13" t="n">
        <f aca="false">27.775-AR3*Standards!$H$7</f>
        <v>19.7100565410974</v>
      </c>
      <c r="AS10" s="13" t="n">
        <f aca="false">27.775-AS3*Standards!$H$7</f>
        <v>21.1341552060126</v>
      </c>
      <c r="AT10" s="13" t="n">
        <f aca="false">27.775-AT3*Standards!$H$7</f>
        <v>21.5696341292189</v>
      </c>
      <c r="AU10" s="13" t="n">
        <f aca="false">27.775-AU3*Standards!$H$7</f>
        <v>19.5691963225959</v>
      </c>
      <c r="AV10" s="13" t="n">
        <f aca="false">27.775-AV3*Standards!$H$7</f>
        <v>17.6757491825949</v>
      </c>
      <c r="AW10" s="13" t="n">
        <f aca="false">27.775-AW3*Standards!$H$7</f>
        <v>2.08072280460664</v>
      </c>
      <c r="AX10" s="13" t="n">
        <f aca="false">27.775-AX3*Standards!$H$7</f>
        <v>7.54708289136577</v>
      </c>
      <c r="AY10" s="13" t="n">
        <f aca="false">27.775-AY3*Standards!$H$7</f>
        <v>27.775</v>
      </c>
      <c r="AZ10" s="13" t="n">
        <f aca="false">27.775-AZ3*Standards!$H$7</f>
        <v>27.724025551144</v>
      </c>
      <c r="BA10" s="13" t="n">
        <f aca="false">27.775-BA3*Standards!$H$7</f>
        <v>27.72937663103</v>
      </c>
      <c r="BB10" s="13" t="n">
        <f aca="false">27.775-BB3*Standards!$H$7</f>
        <v>27.775</v>
      </c>
      <c r="BC10" s="13" t="n">
        <f aca="false">27.775-BC3*Standards!$H$7</f>
        <v>27.7294694243228</v>
      </c>
      <c r="BD10" s="13" t="n">
        <f aca="false">27.775-BD3*Standards!$H$7</f>
        <v>25.4125446269869</v>
      </c>
      <c r="BE10" s="13" t="n">
        <f aca="false">27.775-BE3*Standards!$H$7</f>
        <v>25.5972032796996</v>
      </c>
      <c r="BF10" s="13" t="n">
        <f aca="false">27.775-BF3*Standards!$H$7</f>
        <v>24.2842709795832</v>
      </c>
      <c r="BG10" s="13" t="n">
        <f aca="false">27.775-BG3*Standards!$H$7</f>
        <v>13.4487363147456</v>
      </c>
      <c r="BH10" s="13" t="n">
        <f aca="false">27.775-BH3*Standards!$H$7</f>
        <v>11.4570210776477</v>
      </c>
      <c r="BI10" s="13" t="n">
        <f aca="false">27.775-BI3*Standards!$H$7</f>
        <v>2.30376694944937</v>
      </c>
      <c r="BJ10" s="13" t="n">
        <f aca="false">27.775-BJ3*Standards!$H$7</f>
        <v>1.87252558661519</v>
      </c>
      <c r="BK10" s="13" t="n">
        <f aca="false">27.775-BK3*Standards!$H$7</f>
        <v>24.4922207487938</v>
      </c>
      <c r="BL10" s="13" t="n">
        <f aca="false">27.775-BL3*Standards!$H$7</f>
        <v>25.4451769349621</v>
      </c>
      <c r="BM10" s="13" t="n">
        <f aca="false">27.775-BM3*Standards!$H$7</f>
        <v>27.714189462105</v>
      </c>
      <c r="BN10" s="13" t="n">
        <f aca="false">27.775-BN3*Standards!$H$7</f>
        <v>27.775</v>
      </c>
      <c r="BO10" s="13" t="n">
        <f aca="false">27.775-BO3*Standards!$H$7</f>
        <v>27.775</v>
      </c>
      <c r="BP10" s="13" t="n">
        <f aca="false">27.775-BP3*Standards!$H$7</f>
        <v>9.20288640845364</v>
      </c>
      <c r="BQ10" s="13" t="n">
        <f aca="false">27.775-BQ3*Standards!$H$7</f>
        <v>14.485856017502</v>
      </c>
      <c r="BR10" s="13" t="n">
        <f aca="false">27.775-BR3*Standards!$H$7</f>
        <v>3.91499875488583</v>
      </c>
      <c r="BS10" s="13" t="n">
        <f aca="false">27.775-BS3*Standards!$H$7</f>
        <v>27.775</v>
      </c>
      <c r="BT10" s="13" t="n">
        <f aca="false">27.775-BT3*Standards!$H$7</f>
        <v>27.775</v>
      </c>
      <c r="BU10" s="13" t="n">
        <f aca="false">27.775-BU3*Standards!$H$7</f>
        <v>27.775</v>
      </c>
    </row>
    <row r="11" customFormat="false" ht="15" hidden="false" customHeight="false" outlineLevel="0" collapsed="false">
      <c r="A11" s="6" t="str">
        <f aca="false">$A$4</f>
        <v>Lactate</v>
      </c>
      <c r="B11" s="13" t="n">
        <f aca="false">B4*Standards!$L$7</f>
        <v>0.535005597022482</v>
      </c>
      <c r="C11" s="13" t="n">
        <f aca="false">C4*Standards!$L$7</f>
        <v>0.738622645181567</v>
      </c>
      <c r="D11" s="13" t="n">
        <f aca="false">D4*Standards!$L$7</f>
        <v>1.31665947198029</v>
      </c>
      <c r="E11" s="13" t="n">
        <f aca="false">E4*Standards!$L$7</f>
        <v>1.17578628399774</v>
      </c>
      <c r="F11" s="13" t="n">
        <f aca="false">F4*Standards!$L$7</f>
        <v>1.10715267449429</v>
      </c>
      <c r="G11" s="13" t="n">
        <f aca="false">G4*Standards!$L$7</f>
        <v>1.1583574339487</v>
      </c>
      <c r="H11" s="13" t="n">
        <f aca="false">H4*Standards!$L$7</f>
        <v>0.310233530872844</v>
      </c>
      <c r="I11" s="13" t="n">
        <f aca="false">I4*Standards!$L$7</f>
        <v>1.15847763291455</v>
      </c>
      <c r="J11" s="13" t="n">
        <f aca="false">J4*Standards!$L$7</f>
        <v>0.954980783721326</v>
      </c>
      <c r="K11" s="13" t="n">
        <f aca="false">K4*Standards!$L$7</f>
        <v>0.962312920638506</v>
      </c>
      <c r="L11" s="13" t="n">
        <f aca="false">L4*Standards!$L$7</f>
        <v>0.992603060034073</v>
      </c>
      <c r="M11" s="13" t="n">
        <f aca="false">M4*Standards!$L$7</f>
        <v>1.13852460458255</v>
      </c>
      <c r="N11" s="13" t="n">
        <f aca="false">N4*Standards!$L$7</f>
        <v>0.75953726524041</v>
      </c>
      <c r="O11" s="13" t="n">
        <f aca="false">O4*Standards!$L$7</f>
        <v>0.815549983329036</v>
      </c>
      <c r="P11" s="13" t="n">
        <f aca="false">P4*Standards!$L$7</f>
        <v>1.18708498678815</v>
      </c>
      <c r="Q11" s="13" t="n">
        <f aca="false">Q4*Standards!$L$7</f>
        <v>0.981304357243663</v>
      </c>
      <c r="R11" s="13" t="n">
        <f aca="false">R4*Standards!$L$7</f>
        <v>1.15102529703152</v>
      </c>
      <c r="S11" s="13" t="n">
        <f aca="false">S4*Standards!$L$7</f>
        <v>1.12554311627017</v>
      </c>
      <c r="T11" s="13" t="n">
        <f aca="false">T4*Standards!$L$7</f>
        <v>1.97246502968747</v>
      </c>
      <c r="U11" s="13" t="n">
        <f aca="false">U4*Standards!$L$7</f>
        <v>3.06134746137174</v>
      </c>
      <c r="V11" s="13" t="n">
        <f aca="false">V4*Standards!$L$7</f>
        <v>2.95557237141897</v>
      </c>
      <c r="W11" s="13" t="n">
        <f aca="false">W4*Standards!$L$7</f>
        <v>2.64305506019487</v>
      </c>
      <c r="X11" s="13" t="n">
        <f aca="false">X4*Standards!$L$7</f>
        <v>2.78176466679203</v>
      </c>
      <c r="Y11" s="13" t="n">
        <f aca="false">Y4*Standards!$L$7</f>
        <v>3.41797779306477</v>
      </c>
      <c r="Z11" s="13" t="n">
        <f aca="false">Z4*Standards!$L$7</f>
        <v>0.328864370580434</v>
      </c>
      <c r="AA11" s="13" t="n">
        <f aca="false">AA4*Standards!$L$7</f>
        <v>1.10919605691383</v>
      </c>
      <c r="AB11" s="13" t="n">
        <f aca="false">AB4*Standards!$L$7</f>
        <v>0.870000114861543</v>
      </c>
      <c r="AC11" s="13" t="n">
        <f aca="false">AC4*Standards!$L$7</f>
        <v>0.807977448480145</v>
      </c>
      <c r="AD11" s="13" t="n">
        <f aca="false">AD4*Standards!$L$7</f>
        <v>0.840070572363542</v>
      </c>
      <c r="AE11" s="13" t="n">
        <f aca="false">AE4*Standards!$L$7</f>
        <v>0.762902836284362</v>
      </c>
      <c r="AF11" s="13" t="n">
        <f aca="false">AF4*Standards!$L$7</f>
        <v>1.01592165941002</v>
      </c>
      <c r="AG11" s="13" t="n">
        <f aca="false">AG4*Standards!$L$7</f>
        <v>1.84048656517822</v>
      </c>
      <c r="AH11" s="13" t="n">
        <f aca="false">AH4*Standards!$L$7</f>
        <v>1.78892120882624</v>
      </c>
      <c r="AI11" s="13" t="n">
        <f aca="false">AI4*Standards!$L$7</f>
        <v>1.73170650107906</v>
      </c>
      <c r="AJ11" s="13" t="n">
        <f aca="false">AJ4*Standards!$L$7</f>
        <v>1.90707679226212</v>
      </c>
      <c r="AK11" s="13" t="n">
        <f aca="false">AK4*Standards!$L$7</f>
        <v>1.67028482952694</v>
      </c>
      <c r="AL11" s="13" t="n">
        <f aca="false">AL4*Standards!$L$7</f>
        <v>101.445883799556</v>
      </c>
      <c r="AM11" s="13" t="n">
        <f aca="false">AM4*Standards!$L$7</f>
        <v>1.72221078277648</v>
      </c>
      <c r="AN11" s="13" t="n">
        <f aca="false">AN4*Standards!$L$7</f>
        <v>0.405431111830338</v>
      </c>
      <c r="AO11" s="13" t="n">
        <f aca="false">AO4*Standards!$L$7</f>
        <v>1.64215827151677</v>
      </c>
      <c r="AP11" s="13" t="n">
        <f aca="false">AP4*Standards!$L$7</f>
        <v>1.48289464175834</v>
      </c>
      <c r="AQ11" s="13" t="n">
        <f aca="false">AQ4*Standards!$L$7</f>
        <v>0.765066417669759</v>
      </c>
      <c r="AR11" s="13" t="n">
        <f aca="false">AR4*Standards!$L$7</f>
        <v>0.498585310368289</v>
      </c>
      <c r="AS11" s="13" t="n">
        <f aca="false">AS4*Standards!$L$7</f>
        <v>1.0995801396454</v>
      </c>
      <c r="AT11" s="13" t="n">
        <f aca="false">AT4*Standards!$L$7</f>
        <v>1.06484263851318</v>
      </c>
      <c r="AU11" s="13" t="n">
        <f aca="false">AU4*Standards!$L$7</f>
        <v>2.25937996118436</v>
      </c>
      <c r="AV11" s="13" t="n">
        <f aca="false">AV4*Standards!$L$7</f>
        <v>0.798842327075133</v>
      </c>
      <c r="AW11" s="13" t="n">
        <f aca="false">AW4*Standards!$L$7</f>
        <v>0.587532545101301</v>
      </c>
      <c r="AX11" s="13" t="n">
        <f aca="false">AX4*Standards!$L$7</f>
        <v>13.8862259283793</v>
      </c>
      <c r="AY11" s="13" t="n">
        <f aca="false">AY4*Standards!$L$7</f>
        <v>1.88123401460321</v>
      </c>
      <c r="AZ11" s="13" t="n">
        <f aca="false">AZ4*Standards!$L$7</f>
        <v>0.734175283444916</v>
      </c>
      <c r="BA11" s="13" t="n">
        <f aca="false">BA4*Standards!$L$7</f>
        <v>1.59179490482335</v>
      </c>
      <c r="BB11" s="13" t="n">
        <f aca="false">BB4*Standards!$L$7</f>
        <v>0.883101802139783</v>
      </c>
      <c r="BC11" s="13" t="n">
        <f aca="false">BC4*Standards!$L$7</f>
        <v>0.614457113452916</v>
      </c>
      <c r="BD11" s="13" t="n">
        <f aca="false">BD4*Standards!$L$7</f>
        <v>1.01532066458075</v>
      </c>
      <c r="BE11" s="13" t="n">
        <f aca="false">BE4*Standards!$L$7</f>
        <v>1.42387694952333</v>
      </c>
      <c r="BF11" s="13" t="n">
        <f aca="false">BF4*Standards!$L$7</f>
        <v>1.48806319729012</v>
      </c>
      <c r="BG11" s="13" t="n">
        <f aca="false">BG4*Standards!$L$7</f>
        <v>1.71439784999588</v>
      </c>
      <c r="BH11" s="13" t="n">
        <f aca="false">BH4*Standards!$L$7</f>
        <v>1.69408422476631</v>
      </c>
      <c r="BI11" s="13" t="n">
        <f aca="false">BI4*Standards!$L$7</f>
        <v>4.98597330264875</v>
      </c>
      <c r="BJ11" s="13" t="n">
        <f aca="false">BJ4*Standards!$L$7</f>
        <v>1.04597140087388</v>
      </c>
      <c r="BK11" s="13" t="n">
        <f aca="false">BK4*Standards!$L$7</f>
        <v>0.628520392458</v>
      </c>
      <c r="BL11" s="13" t="n">
        <f aca="false">BL4*Standards!$L$7</f>
        <v>0.744512394508482</v>
      </c>
      <c r="BM11" s="13" t="n">
        <f aca="false">BM4*Standards!$L$7</f>
        <v>2.36779942838595</v>
      </c>
      <c r="BN11" s="13" t="n">
        <f aca="false">BN4*Standards!$L$7</f>
        <v>1.79661394264099</v>
      </c>
      <c r="BO11" s="13" t="n">
        <f aca="false">BO4*Standards!$L$7</f>
        <v>1.88027242287636</v>
      </c>
      <c r="BP11" s="13" t="n">
        <f aca="false">BP4*Standards!$L$7</f>
        <v>0.935748949184458</v>
      </c>
      <c r="BQ11" s="13" t="n">
        <f aca="false">BQ4*Standards!$L$7</f>
        <v>0.236671763769325</v>
      </c>
      <c r="BR11" s="13" t="n">
        <f aca="false">BR4*Standards!$L$7</f>
        <v>0.300737812570265</v>
      </c>
      <c r="BS11" s="13" t="n">
        <f aca="false">BS4*Standards!$L$7</f>
        <v>2.63355934189229</v>
      </c>
      <c r="BT11" s="13" t="n">
        <f aca="false">BT4*Standards!$L$7</f>
        <v>2.63367954085815</v>
      </c>
      <c r="BU11" s="13" t="n">
        <f aca="false">BU4*Standards!$L$7</f>
        <v>6.31609505880485</v>
      </c>
    </row>
    <row r="12" customFormat="false" ht="15" hidden="false" customHeight="false" outlineLevel="0" collapsed="false">
      <c r="A12" s="6" t="str">
        <f aca="false">$A$5</f>
        <v>Acetate</v>
      </c>
      <c r="B12" s="13" t="n">
        <f aca="false">B5*Standards!$L$16</f>
        <v>17.4328139242401</v>
      </c>
      <c r="C12" s="13" t="n">
        <f aca="false">C5*Standards!$L$16</f>
        <v>15.6458278666202</v>
      </c>
      <c r="D12" s="13" t="n">
        <f aca="false">D5*Standards!$L$16</f>
        <v>15.1651569628324</v>
      </c>
      <c r="E12" s="13" t="n">
        <f aca="false">E5*Standards!$L$16</f>
        <v>15.5816982060981</v>
      </c>
      <c r="F12" s="13" t="n">
        <f aca="false">F5*Standards!$L$16</f>
        <v>14.3455437153449</v>
      </c>
      <c r="G12" s="13" t="n">
        <f aca="false">G5*Standards!$L$16</f>
        <v>15.4528357847983</v>
      </c>
      <c r="H12" s="13" t="n">
        <f aca="false">H5*Standards!$L$16</f>
        <v>15.7403135733455</v>
      </c>
      <c r="I12" s="13" t="n">
        <f aca="false">I5*Standards!$L$16</f>
        <v>15.7567983136678</v>
      </c>
      <c r="J12" s="13" t="n">
        <f aca="false">J5*Standards!$L$16</f>
        <v>17.2277598373043</v>
      </c>
      <c r="K12" s="13" t="n">
        <f aca="false">K5*Standards!$L$16</f>
        <v>15.9443624931885</v>
      </c>
      <c r="L12" s="13" t="n">
        <f aca="false">L5*Standards!$L$16</f>
        <v>15.8124845706102</v>
      </c>
      <c r="M12" s="13" t="n">
        <f aca="false">M5*Standards!$L$16</f>
        <v>19.7744511836796</v>
      </c>
      <c r="N12" s="13" t="n">
        <f aca="false">N5*Standards!$L$16</f>
        <v>19.8464211475257</v>
      </c>
      <c r="O12" s="13" t="n">
        <f aca="false">O5*Standards!$L$16</f>
        <v>17.0285357195069</v>
      </c>
      <c r="P12" s="13" t="n">
        <f aca="false">P5*Standards!$L$16</f>
        <v>15.7336794705329</v>
      </c>
      <c r="Q12" s="13" t="n">
        <f aca="false">Q5*Standards!$L$16</f>
        <v>16.0235696601029</v>
      </c>
      <c r="R12" s="13" t="n">
        <f aca="false">R5*Standards!$L$16</f>
        <v>16.4256364972319</v>
      </c>
      <c r="S12" s="13" t="n">
        <f aca="false">S5*Standards!$L$16</f>
        <v>16.378996744125</v>
      </c>
      <c r="T12" s="13" t="n">
        <f aca="false">T5*Standards!$L$16</f>
        <v>11.5121787140967</v>
      </c>
      <c r="U12" s="13" t="n">
        <f aca="false">U5*Standards!$L$16</f>
        <v>11.9246992889911</v>
      </c>
      <c r="V12" s="13" t="n">
        <f aca="false">V5*Standards!$L$16</f>
        <v>11.5606277679708</v>
      </c>
      <c r="W12" s="13" t="n">
        <f aca="false">W5*Standards!$L$16</f>
        <v>12.4881959612274</v>
      </c>
      <c r="X12" s="13" t="n">
        <f aca="false">X5*Standards!$L$16</f>
        <v>11.9856124148161</v>
      </c>
      <c r="Y12" s="13" t="n">
        <f aca="false">Y5*Standards!$L$16</f>
        <v>7.03476241582793</v>
      </c>
      <c r="Z12" s="13" t="n">
        <f aca="false">Z5*Standards!$L$16</f>
        <v>18.6896748571055</v>
      </c>
      <c r="AA12" s="13" t="n">
        <f aca="false">AA5*Standards!$L$16</f>
        <v>15.8987279071743</v>
      </c>
      <c r="AB12" s="13" t="n">
        <f aca="false">AB5*Standards!$L$16</f>
        <v>15.813489737703</v>
      </c>
      <c r="AC12" s="13" t="n">
        <f aca="false">AC5*Standards!$L$16</f>
        <v>15.7316691363472</v>
      </c>
      <c r="AD12" s="13" t="n">
        <f aca="false">AD5*Standards!$L$16</f>
        <v>15.7541848792265</v>
      </c>
      <c r="AE12" s="13" t="n">
        <f aca="false">AE5*Standards!$L$16</f>
        <v>15.5435018565709</v>
      </c>
      <c r="AF12" s="13" t="n">
        <f aca="false">AF5*Standards!$L$16</f>
        <v>20.5801931252861</v>
      </c>
      <c r="AG12" s="13" t="n">
        <f aca="false">AG5*Standards!$L$16</f>
        <v>19.8196837028566</v>
      </c>
      <c r="AH12" s="13" t="n">
        <f aca="false">AH5*Standards!$L$16</f>
        <v>19.8470242477813</v>
      </c>
      <c r="AI12" s="13" t="n">
        <f aca="false">AI5*Standards!$L$16</f>
        <v>20.5840127602388</v>
      </c>
      <c r="AJ12" s="13" t="n">
        <f aca="false">AJ5*Standards!$L$16</f>
        <v>20.9004393610594</v>
      </c>
      <c r="AK12" s="13" t="n">
        <f aca="false">AK5*Standards!$L$16</f>
        <v>22.6576724727318</v>
      </c>
      <c r="AL12" s="13" t="n">
        <f aca="false">AL5*Standards!$L$16</f>
        <v>0.988883385918829</v>
      </c>
      <c r="AM12" s="13" t="n">
        <f aca="false">AM5*Standards!$L$16</f>
        <v>18.0907963032018</v>
      </c>
      <c r="AN12" s="13" t="n">
        <f aca="false">AN5*Standards!$L$16</f>
        <v>17.6981780367453</v>
      </c>
      <c r="AO12" s="13" t="n">
        <f aca="false">AO5*Standards!$L$16</f>
        <v>18.2530302719833</v>
      </c>
      <c r="AP12" s="13" t="n">
        <f aca="false">AP5*Standards!$L$16</f>
        <v>18.287809053395</v>
      </c>
      <c r="AQ12" s="13" t="n">
        <f aca="false">AQ5*Standards!$L$16</f>
        <v>18.2570509403546</v>
      </c>
      <c r="AR12" s="13" t="n">
        <f aca="false">AR5*Standards!$L$16</f>
        <v>14.1260152222725</v>
      </c>
      <c r="AS12" s="13" t="n">
        <f aca="false">AS5*Standards!$L$16</f>
        <v>14.8382766242466</v>
      </c>
      <c r="AT12" s="13" t="n">
        <f aca="false">AT5*Standards!$L$16</f>
        <v>14.8286270201555</v>
      </c>
      <c r="AU12" s="13" t="n">
        <f aca="false">AU5*Standards!$L$16</f>
        <v>14.3829359311979</v>
      </c>
      <c r="AV12" s="13" t="n">
        <f aca="false">AV5*Standards!$L$16</f>
        <v>12.6303265881525</v>
      </c>
      <c r="AW12" s="13" t="n">
        <f aca="false">AW5*Standards!$L$16</f>
        <v>0.915305154724218</v>
      </c>
      <c r="AX12" s="13" t="n">
        <f aca="false">AX5*Standards!$L$16</f>
        <v>1.70737682386839</v>
      </c>
      <c r="AY12" s="13" t="n">
        <f aca="false">AY5*Standards!$L$16</f>
        <v>18.1957357476925</v>
      </c>
      <c r="AZ12" s="13" t="n">
        <f aca="false">AZ5*Standards!$L$16</f>
        <v>18.1203482157308</v>
      </c>
      <c r="BA12" s="13" t="n">
        <f aca="false">BA5*Standards!$L$16</f>
        <v>18.0186253059371</v>
      </c>
      <c r="BB12" s="13" t="n">
        <f aca="false">BB5*Standards!$L$16</f>
        <v>18.7823512630637</v>
      </c>
      <c r="BC12" s="13" t="n">
        <f aca="false">BC5*Standards!$L$16</f>
        <v>18.1844778762528</v>
      </c>
      <c r="BD12" s="13" t="n">
        <f aca="false">BD5*Standards!$L$16</f>
        <v>17.5156396926887</v>
      </c>
      <c r="BE12" s="13" t="n">
        <f aca="false">BE5*Standards!$L$16</f>
        <v>17.3367199501663</v>
      </c>
      <c r="BF12" s="13" t="n">
        <f aca="false">BF5*Standards!$L$16</f>
        <v>16.5842518644793</v>
      </c>
      <c r="BG12" s="13" t="n">
        <f aca="false">BG5*Standards!$L$16</f>
        <v>10.8996298877307</v>
      </c>
      <c r="BH12" s="13" t="n">
        <f aca="false">BH5*Standards!$L$16</f>
        <v>9.8230959313177</v>
      </c>
      <c r="BI12" s="13" t="n">
        <f aca="false">BI5*Standards!$L$16</f>
        <v>1.57268443343017</v>
      </c>
      <c r="BJ12" s="13" t="n">
        <f aca="false">BJ5*Standards!$L$16</f>
        <v>0.934604362906411</v>
      </c>
      <c r="BK12" s="13" t="n">
        <f aca="false">BK5*Standards!$L$16</f>
        <v>16.2221906776446</v>
      </c>
      <c r="BL12" s="13" t="n">
        <f aca="false">BL5*Standards!$L$16</f>
        <v>16.9499316528482</v>
      </c>
      <c r="BM12" s="13" t="n">
        <f aca="false">BM5*Standards!$L$16</f>
        <v>25.818319879403</v>
      </c>
      <c r="BN12" s="13" t="n">
        <f aca="false">BN5*Standards!$L$16</f>
        <v>25.2381374334258</v>
      </c>
      <c r="BO12" s="13" t="n">
        <f aca="false">BO5*Standards!$L$16</f>
        <v>25.134203156028</v>
      </c>
      <c r="BP12" s="13" t="n">
        <f aca="false">BP5*Standards!$L$16</f>
        <v>7.82200928292656</v>
      </c>
      <c r="BQ12" s="13" t="n">
        <f aca="false">BQ5*Standards!$L$16</f>
        <v>10.3783502333929</v>
      </c>
      <c r="BR12" s="13" t="n">
        <f aca="false">BR5*Standards!$L$16</f>
        <v>2.92825277481067</v>
      </c>
      <c r="BS12" s="13" t="n">
        <f aca="false">BS5*Standards!$L$16</f>
        <v>24.9890570278244</v>
      </c>
      <c r="BT12" s="13" t="n">
        <f aca="false">BT5*Standards!$L$16</f>
        <v>25.3491078804734</v>
      </c>
      <c r="BU12" s="13" t="n">
        <f aca="false">BU5*Standards!$L$16</f>
        <v>25.4928467747471</v>
      </c>
    </row>
    <row r="13" customFormat="false" ht="15" hidden="false" customHeight="false" outlineLevel="0" collapsed="false">
      <c r="A13" s="6" t="str">
        <f aca="false">$A$6</f>
        <v>Ethanol</v>
      </c>
      <c r="B13" s="13" t="n">
        <f aca="false">B6*Standards!$H$16</f>
        <v>13.5197685892016</v>
      </c>
      <c r="C13" s="13" t="n">
        <f aca="false">C6*Standards!$H$16</f>
        <v>11.3587894696218</v>
      </c>
      <c r="D13" s="13" t="n">
        <f aca="false">D6*Standards!$H$16</f>
        <v>13.8589370833403</v>
      </c>
      <c r="E13" s="13" t="n">
        <f aca="false">E6*Standards!$H$16</f>
        <v>10.7054631077107</v>
      </c>
      <c r="F13" s="13" t="n">
        <f aca="false">F6*Standards!$H$16</f>
        <v>17.5400742737719</v>
      </c>
      <c r="G13" s="13" t="n">
        <f aca="false">G6*Standards!$H$16</f>
        <v>11.9605695406071</v>
      </c>
      <c r="H13" s="13" t="n">
        <f aca="false">H6*Standards!$H$16</f>
        <v>17.6562821840838</v>
      </c>
      <c r="I13" s="13" t="n">
        <f aca="false">I6*Standards!$H$16</f>
        <v>16.1532045409943</v>
      </c>
      <c r="J13" s="13" t="n">
        <f aca="false">J6*Standards!$H$16</f>
        <v>12.6340264066667</v>
      </c>
      <c r="K13" s="13" t="n">
        <f aca="false">K6*Standards!$H$16</f>
        <v>12.4403465561468</v>
      </c>
      <c r="L13" s="13" t="n">
        <f aca="false">L6*Standards!$H$16</f>
        <v>13.9662997721324</v>
      </c>
      <c r="M13" s="13" t="n">
        <f aca="false">M6*Standards!$H$16</f>
        <v>10.5801049682404</v>
      </c>
      <c r="N13" s="13" t="n">
        <f aca="false">N6*Standards!$H$16</f>
        <v>3.72475328275345</v>
      </c>
      <c r="O13" s="13" t="n">
        <f aca="false">O6*Standards!$H$16</f>
        <v>11.4621870591119</v>
      </c>
      <c r="P13" s="13" t="n">
        <f aca="false">P6*Standards!$H$16</f>
        <v>12.1450991619685</v>
      </c>
      <c r="Q13" s="13" t="n">
        <f aca="false">Q6*Standards!$H$16</f>
        <v>10.9366588977801</v>
      </c>
      <c r="R13" s="13" t="n">
        <f aca="false">R6*Standards!$H$16</f>
        <v>10.2708272226859</v>
      </c>
      <c r="S13" s="13" t="n">
        <f aca="false">S6*Standards!$H$16</f>
        <v>9.94050395006695</v>
      </c>
      <c r="T13" s="13" t="n">
        <f aca="false">T6*Standards!$H$16</f>
        <v>11.2855876363544</v>
      </c>
      <c r="U13" s="13" t="n">
        <f aca="false">U6*Standards!$H$16</f>
        <v>13.7692648375878</v>
      </c>
      <c r="V13" s="13" t="n">
        <f aca="false">V6*Standards!$H$16</f>
        <v>12.2972979736369</v>
      </c>
      <c r="W13" s="13" t="n">
        <f aca="false">W6*Standards!$H$16</f>
        <v>12.27899751532</v>
      </c>
      <c r="X13" s="13" t="n">
        <f aca="false">X6*Standards!$H$16</f>
        <v>13.0238261688153</v>
      </c>
      <c r="Y13" s="13" t="n">
        <f aca="false">Y6*Standards!$H$16</f>
        <v>11.066287144191</v>
      </c>
      <c r="Z13" s="13" t="n">
        <f aca="false">Z6*Standards!$H$16</f>
        <v>9.30303798536382</v>
      </c>
      <c r="AA13" s="13" t="n">
        <f aca="false">AA6*Standards!$H$16</f>
        <v>10.5901702203146</v>
      </c>
      <c r="AB13" s="13" t="n">
        <f aca="false">AB6*Standards!$H$16</f>
        <v>11.1882901996366</v>
      </c>
      <c r="AC13" s="13" t="n">
        <f aca="false">AC6*Standards!$H$16</f>
        <v>11.513428342399</v>
      </c>
      <c r="AD13" s="13" t="n">
        <f aca="false">AD6*Standards!$H$16</f>
        <v>12.0169959537507</v>
      </c>
      <c r="AE13" s="13" t="n">
        <f aca="false">AE6*Standards!$H$16</f>
        <v>13.2159809811421</v>
      </c>
      <c r="AF13" s="13" t="n">
        <f aca="false">AF6*Standards!$H$16</f>
        <v>12.3677547381567</v>
      </c>
      <c r="AG13" s="13" t="n">
        <f aca="false">AG6*Standards!$H$16</f>
        <v>13.1879202783896</v>
      </c>
      <c r="AH13" s="13" t="n">
        <f aca="false">AH6*Standards!$H$16</f>
        <v>14.2353165093899</v>
      </c>
      <c r="AI13" s="13" t="n">
        <f aca="false">AI6*Standards!$H$16</f>
        <v>13.3196835782708</v>
      </c>
      <c r="AJ13" s="13" t="n">
        <f aca="false">AJ6*Standards!$H$16</f>
        <v>11.8898077684487</v>
      </c>
      <c r="AK13" s="13" t="n">
        <f aca="false">AK6*Standards!$H$16</f>
        <v>11.1297287330227</v>
      </c>
      <c r="AL13" s="13" t="n">
        <f aca="false">AL6*Standards!$H$16</f>
        <v>2.62398071499574</v>
      </c>
      <c r="AM13" s="13" t="n">
        <f aca="false">AM6*Standards!$H$16</f>
        <v>17.4924930821481</v>
      </c>
      <c r="AN13" s="13" t="n">
        <f aca="false">AN6*Standards!$H$16</f>
        <v>17.6944081389106</v>
      </c>
      <c r="AO13" s="13" t="n">
        <f aca="false">AO6*Standards!$H$16</f>
        <v>15.2384866327911</v>
      </c>
      <c r="AP13" s="13" t="n">
        <f aca="false">AP6*Standards!$H$16</f>
        <v>14.8852877872762</v>
      </c>
      <c r="AQ13" s="13" t="n">
        <f aca="false">AQ6*Standards!$H$16</f>
        <v>16.0970831354894</v>
      </c>
      <c r="AR13" s="13" t="n">
        <f aca="false">AR6*Standards!$H$16</f>
        <v>11.993815373216</v>
      </c>
      <c r="AS13" s="13" t="n">
        <f aca="false">AS6*Standards!$H$16</f>
        <v>12.1868852084586</v>
      </c>
      <c r="AT13" s="13" t="n">
        <f aca="false">AT6*Standards!$H$16</f>
        <v>11.481097532706</v>
      </c>
      <c r="AU13" s="13" t="n">
        <f aca="false">AU6*Standards!$H$16</f>
        <v>12.1899352848448</v>
      </c>
      <c r="AV13" s="13" t="n">
        <f aca="false">AV6*Standards!$H$16</f>
        <v>10.2500867032601</v>
      </c>
      <c r="AW13" s="13" t="n">
        <f aca="false">AW6*Standards!$H$16</f>
        <v>6.13888874238279</v>
      </c>
      <c r="AX13" s="13" t="n">
        <f aca="false">AX6*Standards!$H$16</f>
        <v>2.19361493691146</v>
      </c>
      <c r="AY13" s="13" t="n">
        <f aca="false">AY6*Standards!$H$16</f>
        <v>18.1674749864008</v>
      </c>
      <c r="AZ13" s="13" t="n">
        <f aca="false">AZ6*Standards!$H$16</f>
        <v>16.6332865641727</v>
      </c>
      <c r="BA13" s="13" t="n">
        <f aca="false">BA6*Standards!$H$16</f>
        <v>16.3230937957023</v>
      </c>
      <c r="BB13" s="13" t="n">
        <f aca="false">BB6*Standards!$H$16</f>
        <v>14.1624196837611</v>
      </c>
      <c r="BC13" s="13" t="n">
        <f aca="false">BC6*Standards!$H$16</f>
        <v>15.2439767702862</v>
      </c>
      <c r="BD13" s="13" t="n">
        <f aca="false">BD6*Standards!$H$16</f>
        <v>13.1421691325975</v>
      </c>
      <c r="BE13" s="13" t="n">
        <f aca="false">BE6*Standards!$H$16</f>
        <v>14.8184911144197</v>
      </c>
      <c r="BF13" s="13" t="n">
        <f aca="false">BF6*Standards!$H$16</f>
        <v>12.7529793857261</v>
      </c>
      <c r="BG13" s="13" t="n">
        <f aca="false">BG6*Standards!$H$16</f>
        <v>13.5066532607412</v>
      </c>
      <c r="BH13" s="13" t="n">
        <f aca="false">BH6*Standards!$H$16</f>
        <v>12.1594345209834</v>
      </c>
      <c r="BI13" s="13" t="n">
        <f aca="false">BI6*Standards!$H$16</f>
        <v>10.56698963978</v>
      </c>
      <c r="BJ13" s="13" t="n">
        <f aca="false">BJ6*Standards!$H$16</f>
        <v>3.15591403673845</v>
      </c>
      <c r="BK13" s="13" t="n">
        <f aca="false">BK6*Standards!$H$16</f>
        <v>10.6182309230671</v>
      </c>
      <c r="BL13" s="13" t="n">
        <f aca="false">BL6*Standards!$H$16</f>
        <v>11.5732098395674</v>
      </c>
      <c r="BM13" s="13" t="n">
        <f aca="false">BM6*Standards!$H$16</f>
        <v>14.1660797754245</v>
      </c>
      <c r="BN13" s="13" t="n">
        <f aca="false">BN6*Standards!$H$16</f>
        <v>15.1393591502416</v>
      </c>
      <c r="BO13" s="13" t="n">
        <f aca="false">BO6*Standards!$H$16</f>
        <v>15.2049357925436</v>
      </c>
      <c r="BP13" s="13" t="n">
        <f aca="false">BP6*Standards!$H$16</f>
        <v>10.1106982124135</v>
      </c>
      <c r="BQ13" s="13" t="n">
        <f aca="false">BQ6*Standards!$H$16</f>
        <v>12.1231386119883</v>
      </c>
      <c r="BR13" s="13" t="n">
        <f aca="false">BR6*Standards!$H$16</f>
        <v>12.3531143715032</v>
      </c>
      <c r="BS13" s="13" t="n">
        <f aca="false">BS6*Standards!$H$16</f>
        <v>13.8943179694195</v>
      </c>
      <c r="BT13" s="13" t="n">
        <f aca="false">BT6*Standards!$H$16</f>
        <v>13.831486395865</v>
      </c>
      <c r="BU13" s="13" t="n">
        <f aca="false">BU6*Standards!$H$16</f>
        <v>11.7336438574783</v>
      </c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customFormat="false" ht="15" hidden="false" customHeight="false" outlineLevel="0" collapsed="false">
      <c r="A15" s="24" t="s">
        <v>310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</row>
    <row r="16" customFormat="false" ht="15" hidden="false" customHeight="false" outlineLevel="0" collapsed="false">
      <c r="A16" s="6"/>
      <c r="B16" s="27" t="str">
        <f aca="false">B$2</f>
        <v>B1</v>
      </c>
      <c r="C16" s="27" t="str">
        <f aca="false">C$2</f>
        <v>B2</v>
      </c>
      <c r="D16" s="27" t="str">
        <f aca="false">D$2</f>
        <v>B3</v>
      </c>
      <c r="E16" s="27" t="str">
        <f aca="false">E$2</f>
        <v>B4</v>
      </c>
      <c r="F16" s="27" t="str">
        <f aca="false">F$2</f>
        <v>B5</v>
      </c>
      <c r="G16" s="27" t="str">
        <f aca="false">G$2</f>
        <v>B6</v>
      </c>
      <c r="H16" s="6" t="str">
        <f aca="false">H$2</f>
        <v>B7</v>
      </c>
      <c r="I16" s="6" t="str">
        <f aca="false">I$2</f>
        <v>B8</v>
      </c>
      <c r="J16" s="6" t="str">
        <f aca="false">J$2</f>
        <v>B9</v>
      </c>
      <c r="K16" s="6" t="str">
        <f aca="false">K$2</f>
        <v>B10</v>
      </c>
      <c r="L16" s="6" t="str">
        <f aca="false">L$2</f>
        <v>B11</v>
      </c>
      <c r="M16" s="6" t="str">
        <f aca="false">M$2</f>
        <v>B12</v>
      </c>
      <c r="N16" s="6" t="str">
        <f aca="false">N$2</f>
        <v>C1</v>
      </c>
      <c r="O16" s="6" t="str">
        <f aca="false">O$2</f>
        <v>C2</v>
      </c>
      <c r="P16" s="6" t="str">
        <f aca="false">P$2</f>
        <v>C3</v>
      </c>
      <c r="Q16" s="6" t="str">
        <f aca="false">Q$2</f>
        <v>C4</v>
      </c>
      <c r="R16" s="6" t="str">
        <f aca="false">R$2</f>
        <v>C5</v>
      </c>
      <c r="S16" s="6" t="str">
        <f aca="false">S$2</f>
        <v>C6</v>
      </c>
      <c r="T16" s="6" t="str">
        <f aca="false">T$2</f>
        <v>C7</v>
      </c>
      <c r="U16" s="6" t="str">
        <f aca="false">U$2</f>
        <v>C8</v>
      </c>
      <c r="V16" s="6" t="str">
        <f aca="false">V$2</f>
        <v>C9</v>
      </c>
      <c r="W16" s="6" t="str">
        <f aca="false">W$2</f>
        <v>C10</v>
      </c>
      <c r="X16" s="6" t="str">
        <f aca="false">X$2</f>
        <v>C11</v>
      </c>
      <c r="Y16" s="6" t="str">
        <f aca="false">Y$2</f>
        <v>C12</v>
      </c>
      <c r="Z16" s="6" t="str">
        <f aca="false">Z$2</f>
        <v>D1</v>
      </c>
      <c r="AA16" s="6" t="str">
        <f aca="false">AA$2</f>
        <v>D2</v>
      </c>
      <c r="AB16" s="6" t="str">
        <f aca="false">AB$2</f>
        <v>D3</v>
      </c>
      <c r="AC16" s="6" t="str">
        <f aca="false">AC$2</f>
        <v>D4</v>
      </c>
      <c r="AD16" s="6" t="str">
        <f aca="false">AD$2</f>
        <v>D5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customFormat="false" ht="15" hidden="false" customHeight="false" outlineLevel="0" collapsed="false">
      <c r="A17" s="2" t="s">
        <v>311</v>
      </c>
      <c r="B17" s="13" t="n">
        <f aca="false">(B10/27.775)*100</f>
        <v>100</v>
      </c>
      <c r="C17" s="13" t="n">
        <f aca="false">(C10/27.775)*100</f>
        <v>100</v>
      </c>
      <c r="D17" s="13" t="n">
        <f aca="false">(D10/27.775)*100</f>
        <v>100</v>
      </c>
      <c r="E17" s="13" t="n">
        <f aca="false">(E10/27.775)*100</f>
        <v>100</v>
      </c>
      <c r="F17" s="13" t="n">
        <f aca="false">(F10/27.775)*100</f>
        <v>100</v>
      </c>
      <c r="G17" s="13" t="n">
        <f aca="false">(G10/27.775)*100</f>
        <v>100</v>
      </c>
      <c r="H17" s="13" t="n">
        <f aca="false">(H10/27.775)*100</f>
        <v>100</v>
      </c>
      <c r="I17" s="13" t="n">
        <f aca="false">(I10/27.775)*100</f>
        <v>100</v>
      </c>
      <c r="J17" s="13" t="n">
        <f aca="false">(J10/27.775)*100</f>
        <v>100</v>
      </c>
      <c r="K17" s="13" t="n">
        <f aca="false">(K10/27.775)*100</f>
        <v>100</v>
      </c>
      <c r="L17" s="13" t="n">
        <f aca="false">(L10/27.775)*100</f>
        <v>100</v>
      </c>
      <c r="M17" s="13" t="n">
        <f aca="false">(M10/27.775)*100</f>
        <v>100</v>
      </c>
      <c r="N17" s="13" t="n">
        <f aca="false">(N10/27.775)*100</f>
        <v>100</v>
      </c>
      <c r="O17" s="13" t="n">
        <f aca="false">(O10/27.775)*100</f>
        <v>100</v>
      </c>
      <c r="P17" s="13" t="n">
        <f aca="false">(P10/27.775)*100</f>
        <v>100</v>
      </c>
      <c r="Q17" s="13" t="n">
        <f aca="false">(Q10/27.775)*100</f>
        <v>100</v>
      </c>
      <c r="R17" s="13" t="n">
        <f aca="false">(R10/27.775)*100</f>
        <v>100</v>
      </c>
      <c r="S17" s="13" t="n">
        <f aca="false">(S10/27.775)*100</f>
        <v>100</v>
      </c>
      <c r="T17" s="13" t="n">
        <f aca="false">(T10/27.775)*100</f>
        <v>100</v>
      </c>
      <c r="U17" s="13" t="n">
        <f aca="false">(U10/27.775)*100</f>
        <v>100</v>
      </c>
      <c r="V17" s="13" t="n">
        <f aca="false">(V10/27.775)*100</f>
        <v>100</v>
      </c>
      <c r="W17" s="13" t="n">
        <f aca="false">(W10/27.775)*100</f>
        <v>100</v>
      </c>
      <c r="X17" s="13" t="n">
        <f aca="false">(X10/27.775)*100</f>
        <v>100</v>
      </c>
      <c r="Y17" s="13" t="n">
        <f aca="false">(Y10/27.775)*100</f>
        <v>100</v>
      </c>
      <c r="Z17" s="13" t="n">
        <f aca="false">(Z10/27.775)*100</f>
        <v>100</v>
      </c>
      <c r="AA17" s="13" t="n">
        <f aca="false">(AA10/27.775)*100</f>
        <v>100</v>
      </c>
      <c r="AB17" s="13" t="n">
        <f aca="false">(AB10/27.775)*100</f>
        <v>100</v>
      </c>
      <c r="AC17" s="13" t="n">
        <f aca="false">(AC10/27.775)*100</f>
        <v>100</v>
      </c>
      <c r="AD17" s="13" t="n">
        <f aca="false">(AD10/27.775)*100</f>
        <v>100</v>
      </c>
      <c r="AE17" s="13" t="n">
        <f aca="false">(AE10/27.775)*100</f>
        <v>100</v>
      </c>
      <c r="AF17" s="13" t="n">
        <f aca="false">(AF10/27.775)*100</f>
        <v>100</v>
      </c>
      <c r="AG17" s="13" t="n">
        <f aca="false">(AG10/27.775)*100</f>
        <v>100</v>
      </c>
      <c r="AH17" s="13" t="n">
        <f aca="false">(AH10/27.775)*100</f>
        <v>100</v>
      </c>
      <c r="AI17" s="13" t="n">
        <f aca="false">(AI10/27.775)*100</f>
        <v>100</v>
      </c>
      <c r="AJ17" s="13" t="n">
        <f aca="false">(AJ10/27.775)*100</f>
        <v>100</v>
      </c>
      <c r="AK17" s="13" t="n">
        <f aca="false">(AK10/27.775)*100</f>
        <v>100</v>
      </c>
      <c r="AL17" s="13" t="n">
        <f aca="false">(AL10/27.775)*100</f>
        <v>100</v>
      </c>
      <c r="AM17" s="13" t="n">
        <f aca="false">(AM10/27.775)*100</f>
        <v>99.7860715085412</v>
      </c>
      <c r="AN17" s="13" t="n">
        <f aca="false">(AN10/27.775)*100</f>
        <v>99.8092350307814</v>
      </c>
      <c r="AO17" s="13" t="n">
        <f aca="false">(AO10/27.775)*100</f>
        <v>99.8024418824321</v>
      </c>
      <c r="AP17" s="13" t="n">
        <f aca="false">(AP10/27.775)*100</f>
        <v>99.8099032093076</v>
      </c>
      <c r="AQ17" s="13" t="n">
        <f aca="false">(AQ10/27.775)*100</f>
        <v>99.811573655623</v>
      </c>
      <c r="AR17" s="13" t="n">
        <f aca="false">(AR10/27.775)*100</f>
        <v>70.9632998779383</v>
      </c>
      <c r="AS17" s="13" t="n">
        <f aca="false">(AS10/27.775)*100</f>
        <v>76.0905677984252</v>
      </c>
      <c r="AT17" s="13" t="n">
        <f aca="false">(AT10/27.775)*100</f>
        <v>77.6584487100591</v>
      </c>
      <c r="AU17" s="13" t="n">
        <f aca="false">(AU10/27.775)*100</f>
        <v>70.456152376583</v>
      </c>
      <c r="AV17" s="13" t="n">
        <f aca="false">(AV10/27.775)*100</f>
        <v>63.6390609634381</v>
      </c>
      <c r="AW17" s="13" t="n">
        <f aca="false">(AW10/27.775)*100</f>
        <v>7.49135123170709</v>
      </c>
      <c r="AX17" s="13" t="n">
        <f aca="false">(AX10/27.775)*100</f>
        <v>27.1722156304798</v>
      </c>
      <c r="AY17" s="13" t="n">
        <f aca="false">(AY10/27.775)*100</f>
        <v>100</v>
      </c>
      <c r="AZ17" s="13" t="n">
        <f aca="false">(AZ10/27.775)*100</f>
        <v>99.8164736314814</v>
      </c>
      <c r="BA17" s="13" t="n">
        <f aca="false">(BA10/27.775)*100</f>
        <v>99.8357394456524</v>
      </c>
      <c r="BB17" s="13" t="n">
        <f aca="false">(BB10/27.775)*100</f>
        <v>100</v>
      </c>
      <c r="BC17" s="13" t="n">
        <f aca="false">(BC10/27.775)*100</f>
        <v>99.8360735349155</v>
      </c>
      <c r="BD17" s="13" t="n">
        <f aca="false">(BD10/27.775)*100</f>
        <v>91.4943100881616</v>
      </c>
      <c r="BE17" s="13" t="n">
        <f aca="false">(BE10/27.775)*100</f>
        <v>92.1591477216906</v>
      </c>
      <c r="BF17" s="13" t="n">
        <f aca="false">(BF10/27.775)*100</f>
        <v>87.4321187383734</v>
      </c>
      <c r="BG17" s="13" t="n">
        <f aca="false">(BG10/27.775)*100</f>
        <v>48.4202927623602</v>
      </c>
      <c r="BH17" s="13" t="n">
        <f aca="false">(BH10/27.775)*100</f>
        <v>41.2494008196137</v>
      </c>
      <c r="BI17" s="13" t="n">
        <f aca="false">(BI10/27.775)*100</f>
        <v>8.29439045706343</v>
      </c>
      <c r="BJ17" s="13" t="n">
        <f aca="false">(BJ10/27.775)*100</f>
        <v>6.74176628844353</v>
      </c>
      <c r="BK17" s="13" t="n">
        <f aca="false">(BK10/27.775)*100</f>
        <v>88.1808127769354</v>
      </c>
      <c r="BL17" s="13" t="n">
        <f aca="false">(BL10/27.775)*100</f>
        <v>91.611798145678</v>
      </c>
      <c r="BM17" s="13" t="n">
        <f aca="false">(BM10/27.775)*100</f>
        <v>99.781060169595</v>
      </c>
      <c r="BN17" s="13" t="n">
        <f aca="false">(BN10/27.775)*100</f>
        <v>100</v>
      </c>
      <c r="BO17" s="13" t="n">
        <f aca="false">(BO10/27.775)*100</f>
        <v>100</v>
      </c>
      <c r="BP17" s="13" t="n">
        <f aca="false">(BP10/27.775)*100</f>
        <v>33.1337044408772</v>
      </c>
      <c r="BQ17" s="13" t="n">
        <f aca="false">(BQ10/27.775)*100</f>
        <v>52.1542970927164</v>
      </c>
      <c r="BR17" s="13" t="n">
        <f aca="false">(BR10/27.775)*100</f>
        <v>14.0954050580948</v>
      </c>
      <c r="BS17" s="13" t="n">
        <f aca="false">(BS10/27.775)*100</f>
        <v>100</v>
      </c>
      <c r="BT17" s="13" t="n">
        <f aca="false">(BT10/27.775)*100</f>
        <v>100</v>
      </c>
      <c r="BU17" s="13" t="n">
        <f aca="false">(BU10/27.775)*100</f>
        <v>100</v>
      </c>
    </row>
    <row r="18" customFormat="false" ht="15" hidden="false" customHeight="false" outlineLevel="0" collapsed="false">
      <c r="A18" s="24" t="s">
        <v>312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</row>
    <row r="19" customFormat="false" ht="15" hidden="false" customHeight="false" outlineLevel="0" collapsed="false">
      <c r="A19" s="6"/>
      <c r="B19" s="27" t="str">
        <f aca="false">B$2</f>
        <v>B1</v>
      </c>
      <c r="C19" s="27" t="str">
        <f aca="false">C$2</f>
        <v>B2</v>
      </c>
      <c r="D19" s="27" t="str">
        <f aca="false">D$2</f>
        <v>B3</v>
      </c>
      <c r="E19" s="27" t="str">
        <f aca="false">E$2</f>
        <v>B4</v>
      </c>
      <c r="F19" s="27" t="str">
        <f aca="false">F$2</f>
        <v>B5</v>
      </c>
      <c r="G19" s="27" t="str">
        <f aca="false">G$2</f>
        <v>B6</v>
      </c>
      <c r="H19" s="6" t="str">
        <f aca="false">H$2</f>
        <v>B7</v>
      </c>
      <c r="I19" s="6" t="str">
        <f aca="false">I$2</f>
        <v>B8</v>
      </c>
      <c r="J19" s="6" t="str">
        <f aca="false">J$2</f>
        <v>B9</v>
      </c>
      <c r="K19" s="6" t="str">
        <f aca="false">K$2</f>
        <v>B10</v>
      </c>
      <c r="L19" s="6" t="str">
        <f aca="false">L$2</f>
        <v>B11</v>
      </c>
      <c r="M19" s="6" t="str">
        <f aca="false">M$2</f>
        <v>B12</v>
      </c>
      <c r="N19" s="6" t="str">
        <f aca="false">N$2</f>
        <v>C1</v>
      </c>
      <c r="O19" s="6" t="str">
        <f aca="false">O$2</f>
        <v>C2</v>
      </c>
      <c r="P19" s="6" t="str">
        <f aca="false">P$2</f>
        <v>C3</v>
      </c>
      <c r="Q19" s="6" t="str">
        <f aca="false">Q$2</f>
        <v>C4</v>
      </c>
      <c r="R19" s="6" t="str">
        <f aca="false">R$2</f>
        <v>C5</v>
      </c>
      <c r="S19" s="6" t="str">
        <f aca="false">S$2</f>
        <v>C6</v>
      </c>
      <c r="T19" s="6" t="str">
        <f aca="false">T$2</f>
        <v>C7</v>
      </c>
      <c r="U19" s="6" t="str">
        <f aca="false">U$2</f>
        <v>C8</v>
      </c>
      <c r="V19" s="6" t="str">
        <f aca="false">V$2</f>
        <v>C9</v>
      </c>
      <c r="W19" s="6" t="str">
        <f aca="false">W$2</f>
        <v>C10</v>
      </c>
      <c r="X19" s="6" t="str">
        <f aca="false">X$2</f>
        <v>C11</v>
      </c>
      <c r="Y19" s="6" t="str">
        <f aca="false">Y$2</f>
        <v>C12</v>
      </c>
      <c r="Z19" s="6" t="str">
        <f aca="false">Z$2</f>
        <v>D1</v>
      </c>
      <c r="AA19" s="6" t="str">
        <f aca="false">AA$2</f>
        <v>D2</v>
      </c>
      <c r="AB19" s="6" t="str">
        <f aca="false">AB$2</f>
        <v>D3</v>
      </c>
      <c r="AC19" s="6" t="str">
        <f aca="false">AC$2</f>
        <v>D4</v>
      </c>
      <c r="AD19" s="6" t="str">
        <f aca="false">AD$2</f>
        <v>D5</v>
      </c>
      <c r="AE19" s="6" t="str">
        <f aca="false">AE$2</f>
        <v>D6</v>
      </c>
      <c r="AF19" s="6" t="str">
        <f aca="false">AF$2</f>
        <v>D7</v>
      </c>
      <c r="AG19" s="6" t="str">
        <f aca="false">AG$2</f>
        <v>D8</v>
      </c>
      <c r="AH19" s="6" t="str">
        <f aca="false">AH$2</f>
        <v>D9</v>
      </c>
      <c r="AI19" s="6" t="str">
        <f aca="false">AI$2</f>
        <v>D10</v>
      </c>
      <c r="AJ19" s="6" t="str">
        <f aca="false">AJ$2</f>
        <v>D11</v>
      </c>
      <c r="AK19" s="6" t="str">
        <f aca="false">AK$2</f>
        <v>D12</v>
      </c>
      <c r="AL19" s="6" t="str">
        <f aca="false">AL$2</f>
        <v>E1</v>
      </c>
      <c r="AM19" s="6" t="str">
        <f aca="false">AM$2</f>
        <v>E2</v>
      </c>
      <c r="AN19" s="6" t="str">
        <f aca="false">AN$2</f>
        <v>E3</v>
      </c>
      <c r="AO19" s="6" t="str">
        <f aca="false">AO$2</f>
        <v>E4</v>
      </c>
      <c r="AP19" s="6" t="str">
        <f aca="false">AP$2</f>
        <v>E5</v>
      </c>
      <c r="AQ19" s="6" t="str">
        <f aca="false">AQ$2</f>
        <v>E6</v>
      </c>
      <c r="AR19" s="6" t="str">
        <f aca="false">AR$2</f>
        <v>E7</v>
      </c>
      <c r="AS19" s="6" t="str">
        <f aca="false">AS$2</f>
        <v>E8</v>
      </c>
      <c r="AT19" s="6" t="str">
        <f aca="false">AT$2</f>
        <v>E9</v>
      </c>
      <c r="AU19" s="6" t="str">
        <f aca="false">AU$2</f>
        <v>E10</v>
      </c>
      <c r="AV19" s="6" t="str">
        <f aca="false">AV$2</f>
        <v>E11</v>
      </c>
      <c r="AW19" s="6"/>
      <c r="AX19" s="6" t="str">
        <f aca="false">AX$2</f>
        <v>F1</v>
      </c>
      <c r="AY19" s="6" t="str">
        <f aca="false">AY$2</f>
        <v>F2</v>
      </c>
      <c r="AZ19" s="6" t="str">
        <f aca="false">AZ$2</f>
        <v>F3</v>
      </c>
      <c r="BA19" s="6" t="str">
        <f aca="false">BA$2</f>
        <v>F4</v>
      </c>
      <c r="BB19" s="6" t="str">
        <f aca="false">BB$2</f>
        <v>F5</v>
      </c>
      <c r="BC19" s="6" t="str">
        <f aca="false">BC$2</f>
        <v>F6</v>
      </c>
      <c r="BD19" s="6" t="str">
        <f aca="false">BD$2</f>
        <v>F7</v>
      </c>
      <c r="BE19" s="6" t="str">
        <f aca="false">BE$2</f>
        <v>F8</v>
      </c>
      <c r="BF19" s="6" t="str">
        <f aca="false">BF$2</f>
        <v>F9</v>
      </c>
      <c r="BG19" s="6" t="str">
        <f aca="false">BG$2</f>
        <v>F10</v>
      </c>
      <c r="BH19" s="6" t="str">
        <f aca="false">BH$2</f>
        <v>F11</v>
      </c>
      <c r="BI19" s="6" t="str">
        <f aca="false">BI$2</f>
        <v>F12</v>
      </c>
      <c r="BJ19" s="6" t="str">
        <f aca="false">BJ$2</f>
        <v>G1</v>
      </c>
      <c r="BK19" s="6" t="str">
        <f aca="false">BK$2</f>
        <v>G2</v>
      </c>
      <c r="BL19" s="6" t="str">
        <f aca="false">BL$2</f>
        <v>G3</v>
      </c>
      <c r="BM19" s="6" t="str">
        <f aca="false">BM$2</f>
        <v>G4</v>
      </c>
      <c r="BN19" s="6" t="str">
        <f aca="false">BN$2</f>
        <v>G5</v>
      </c>
      <c r="BO19" s="6" t="str">
        <f aca="false">BO$2</f>
        <v>G6</v>
      </c>
      <c r="BP19" s="6" t="str">
        <f aca="false">BP$2</f>
        <v>G7</v>
      </c>
      <c r="BQ19" s="6" t="str">
        <f aca="false">BQ$2</f>
        <v>G8</v>
      </c>
      <c r="BR19" s="6" t="str">
        <f aca="false">BR$2</f>
        <v>G9</v>
      </c>
      <c r="BS19" s="6" t="str">
        <f aca="false">BS$2</f>
        <v>G10</v>
      </c>
      <c r="BT19" s="6" t="str">
        <f aca="false">BT$2</f>
        <v>G11</v>
      </c>
      <c r="BU19" s="6" t="str">
        <f aca="false">BU$2</f>
        <v>G12</v>
      </c>
    </row>
    <row r="20" customFormat="false" ht="15" hidden="false" customHeight="false" outlineLevel="0" collapsed="false">
      <c r="A20" s="6" t="str">
        <f aca="false">$A$3</f>
        <v>Glucose</v>
      </c>
      <c r="B20" s="13" t="n">
        <f aca="false">B10*100/B$17</f>
        <v>27.775</v>
      </c>
      <c r="C20" s="13" t="n">
        <f aca="false">C10*100/C$17</f>
        <v>27.775</v>
      </c>
      <c r="D20" s="13" t="n">
        <f aca="false">D10*100/D$17</f>
        <v>27.775</v>
      </c>
      <c r="E20" s="13" t="n">
        <f aca="false">E10*100/E$17</f>
        <v>27.775</v>
      </c>
      <c r="F20" s="13" t="n">
        <f aca="false">F10*100/F$17</f>
        <v>27.775</v>
      </c>
      <c r="G20" s="13" t="n">
        <f aca="false">G10*100/G$17</f>
        <v>27.775</v>
      </c>
      <c r="H20" s="13" t="n">
        <f aca="false">H10*100/H$17</f>
        <v>27.775</v>
      </c>
      <c r="I20" s="13" t="n">
        <f aca="false">I10*100/I$17</f>
        <v>27.775</v>
      </c>
      <c r="J20" s="13" t="n">
        <f aca="false">J10*100/J$17</f>
        <v>27.775</v>
      </c>
      <c r="K20" s="13" t="n">
        <f aca="false">K10*100/K$17</f>
        <v>27.775</v>
      </c>
      <c r="L20" s="13" t="n">
        <f aca="false">L10*100/L$17</f>
        <v>27.775</v>
      </c>
      <c r="M20" s="13" t="n">
        <f aca="false">M10*100/M$17</f>
        <v>27.775</v>
      </c>
      <c r="N20" s="13" t="n">
        <f aca="false">N10*100/N$17</f>
        <v>27.775</v>
      </c>
      <c r="O20" s="13" t="n">
        <f aca="false">O10*100/O$17</f>
        <v>27.775</v>
      </c>
      <c r="P20" s="13" t="n">
        <f aca="false">P10*100/P$17</f>
        <v>27.775</v>
      </c>
      <c r="Q20" s="13" t="n">
        <f aca="false">Q10*100/Q$17</f>
        <v>27.775</v>
      </c>
      <c r="R20" s="13" t="n">
        <f aca="false">R10*100/R$17</f>
        <v>27.775</v>
      </c>
      <c r="S20" s="13" t="n">
        <f aca="false">S10*100/S$17</f>
        <v>27.775</v>
      </c>
      <c r="T20" s="13" t="n">
        <f aca="false">T10*100/T$17</f>
        <v>27.775</v>
      </c>
      <c r="U20" s="13" t="n">
        <f aca="false">U10*100/U$17</f>
        <v>27.775</v>
      </c>
      <c r="V20" s="13" t="n">
        <f aca="false">V10*100/V$17</f>
        <v>27.775</v>
      </c>
      <c r="W20" s="13" t="n">
        <f aca="false">W10*100/W$17</f>
        <v>27.775</v>
      </c>
      <c r="X20" s="13" t="n">
        <f aca="false">X10*100/X$17</f>
        <v>27.775</v>
      </c>
      <c r="Y20" s="13" t="n">
        <f aca="false">Y10*100/Y$17</f>
        <v>27.775</v>
      </c>
      <c r="Z20" s="13" t="n">
        <f aca="false">Z10*100/Z$17</f>
        <v>27.775</v>
      </c>
      <c r="AA20" s="13" t="n">
        <f aca="false">AA10*100/AA$17</f>
        <v>27.775</v>
      </c>
      <c r="AB20" s="13" t="n">
        <f aca="false">AB10*100/AB$17</f>
        <v>27.775</v>
      </c>
      <c r="AC20" s="13" t="n">
        <f aca="false">AC10*100/AC$17</f>
        <v>27.775</v>
      </c>
      <c r="AD20" s="13" t="n">
        <f aca="false">AD10*100/AD$17</f>
        <v>27.775</v>
      </c>
      <c r="AE20" s="13" t="n">
        <f aca="false">AE10*100/AE$17</f>
        <v>27.775</v>
      </c>
      <c r="AF20" s="13" t="n">
        <f aca="false">AF10*100/AF$17</f>
        <v>27.775</v>
      </c>
      <c r="AG20" s="13" t="n">
        <f aca="false">AG10*100/AG$17</f>
        <v>27.775</v>
      </c>
      <c r="AH20" s="13" t="n">
        <f aca="false">AH10*100/AH$17</f>
        <v>27.775</v>
      </c>
      <c r="AI20" s="13" t="n">
        <f aca="false">AI10*100/AI$17</f>
        <v>27.775</v>
      </c>
      <c r="AJ20" s="13" t="n">
        <f aca="false">AJ10*100/AJ$17</f>
        <v>27.775</v>
      </c>
      <c r="AK20" s="13" t="n">
        <f aca="false">AK10*100/AK$17</f>
        <v>27.775</v>
      </c>
      <c r="AL20" s="13" t="n">
        <f aca="false">AL10*100/AL$17</f>
        <v>27.775</v>
      </c>
      <c r="AM20" s="13" t="n">
        <f aca="false">AM10*100/AM$17</f>
        <v>27.775</v>
      </c>
      <c r="AN20" s="13" t="n">
        <f aca="false">AN10*100/AN$17</f>
        <v>27.775</v>
      </c>
      <c r="AO20" s="13" t="n">
        <f aca="false">AO10*100/AO$17</f>
        <v>27.775</v>
      </c>
      <c r="AP20" s="13" t="n">
        <f aca="false">AP10*100/AP$17</f>
        <v>27.775</v>
      </c>
      <c r="AQ20" s="13" t="n">
        <f aca="false">AQ10*100/AQ$17</f>
        <v>27.775</v>
      </c>
      <c r="AR20" s="13" t="n">
        <f aca="false">AR10*100/AR$17</f>
        <v>27.775</v>
      </c>
      <c r="AS20" s="13" t="n">
        <f aca="false">AS10*100/AS$17</f>
        <v>27.775</v>
      </c>
      <c r="AT20" s="13" t="n">
        <f aca="false">AT10*100/AT$17</f>
        <v>27.775</v>
      </c>
      <c r="AU20" s="13" t="n">
        <f aca="false">AU10*100/AU$17</f>
        <v>27.775</v>
      </c>
      <c r="AV20" s="13" t="n">
        <f aca="false">AV10*100/AV$17</f>
        <v>27.775</v>
      </c>
      <c r="AW20" s="13" t="n">
        <f aca="false">AW10*100/AW$17</f>
        <v>27.775</v>
      </c>
      <c r="AX20" s="13" t="n">
        <f aca="false">AX10*100/AX$17</f>
        <v>27.775</v>
      </c>
      <c r="AY20" s="13" t="n">
        <f aca="false">AY10*100/AY$17</f>
        <v>27.775</v>
      </c>
      <c r="AZ20" s="13" t="n">
        <f aca="false">AZ10*100/AZ$17</f>
        <v>27.775</v>
      </c>
      <c r="BA20" s="13" t="n">
        <f aca="false">BA10*100/BA$17</f>
        <v>27.775</v>
      </c>
      <c r="BB20" s="13" t="n">
        <f aca="false">BB10*100/BB$17</f>
        <v>27.775</v>
      </c>
      <c r="BC20" s="13" t="n">
        <f aca="false">BC10*100/BC$17</f>
        <v>27.775</v>
      </c>
      <c r="BD20" s="13" t="n">
        <f aca="false">BD10*100/BD$17</f>
        <v>27.775</v>
      </c>
      <c r="BE20" s="13" t="n">
        <f aca="false">BE10*100/BE$17</f>
        <v>27.775</v>
      </c>
      <c r="BF20" s="13" t="n">
        <f aca="false">BF10*100/BF$17</f>
        <v>27.775</v>
      </c>
      <c r="BG20" s="13" t="n">
        <f aca="false">BG10*100/BG$17</f>
        <v>27.775</v>
      </c>
      <c r="BH20" s="13" t="n">
        <f aca="false">BH10*100/BH$17</f>
        <v>27.775</v>
      </c>
      <c r="BI20" s="13" t="n">
        <f aca="false">BI10*100/BI$17</f>
        <v>27.775</v>
      </c>
      <c r="BJ20" s="13" t="n">
        <f aca="false">BJ10*100/BJ$17</f>
        <v>27.775</v>
      </c>
      <c r="BK20" s="13" t="n">
        <f aca="false">BK10*100/BK$17</f>
        <v>27.775</v>
      </c>
      <c r="BL20" s="13" t="n">
        <f aca="false">BL10*100/BL$17</f>
        <v>27.775</v>
      </c>
      <c r="BM20" s="13" t="n">
        <f aca="false">BM10*100/BM$17</f>
        <v>27.775</v>
      </c>
      <c r="BN20" s="13" t="n">
        <f aca="false">BN10*100/BN$17</f>
        <v>27.775</v>
      </c>
      <c r="BO20" s="13" t="n">
        <f aca="false">BO10*100/BO$17</f>
        <v>27.775</v>
      </c>
      <c r="BP20" s="13" t="n">
        <f aca="false">BP10*100/BP$17</f>
        <v>27.775</v>
      </c>
      <c r="BQ20" s="13" t="n">
        <f aca="false">BQ10*100/BQ$17</f>
        <v>27.775</v>
      </c>
      <c r="BR20" s="13" t="n">
        <f aca="false">BR10*100/BR$17</f>
        <v>27.775</v>
      </c>
      <c r="BS20" s="13" t="n">
        <f aca="false">BS10*100/BS$17</f>
        <v>27.775</v>
      </c>
      <c r="BT20" s="13" t="n">
        <f aca="false">BT10*100/BT$17</f>
        <v>27.775</v>
      </c>
      <c r="BU20" s="13" t="n">
        <f aca="false">BU10*100/BU$17</f>
        <v>27.775</v>
      </c>
    </row>
    <row r="21" customFormat="false" ht="15" hidden="false" customHeight="false" outlineLevel="0" collapsed="false">
      <c r="A21" s="6" t="str">
        <f aca="false">$A$4</f>
        <v>Lactate</v>
      </c>
      <c r="B21" s="13" t="n">
        <f aca="false">B11*100/B$17</f>
        <v>0.535005597022482</v>
      </c>
      <c r="C21" s="13" t="n">
        <f aca="false">C11*100/C$17</f>
        <v>0.738622645181567</v>
      </c>
      <c r="D21" s="13" t="n">
        <f aca="false">D11*100/D$17</f>
        <v>1.31665947198029</v>
      </c>
      <c r="E21" s="13" t="n">
        <f aca="false">E11*100/E$17</f>
        <v>1.17578628399774</v>
      </c>
      <c r="F21" s="13" t="n">
        <f aca="false">F11*100/F$17</f>
        <v>1.10715267449429</v>
      </c>
      <c r="G21" s="13" t="n">
        <f aca="false">G11*100/G$17</f>
        <v>1.1583574339487</v>
      </c>
      <c r="H21" s="13" t="n">
        <f aca="false">H11*100/H$17</f>
        <v>0.310233530872844</v>
      </c>
      <c r="I21" s="13" t="n">
        <f aca="false">I11*100/I$17</f>
        <v>1.15847763291455</v>
      </c>
      <c r="J21" s="13" t="n">
        <f aca="false">J11*100/J$17</f>
        <v>0.954980783721326</v>
      </c>
      <c r="K21" s="13" t="n">
        <f aca="false">K11*100/K$17</f>
        <v>0.962312920638506</v>
      </c>
      <c r="L21" s="13" t="n">
        <f aca="false">L11*100/L$17</f>
        <v>0.992603060034073</v>
      </c>
      <c r="M21" s="13" t="n">
        <f aca="false">M11*100/M$17</f>
        <v>1.13852460458255</v>
      </c>
      <c r="N21" s="13" t="n">
        <f aca="false">N11*100/N$17</f>
        <v>0.75953726524041</v>
      </c>
      <c r="O21" s="13" t="n">
        <f aca="false">O11*100/O$17</f>
        <v>0.815549983329036</v>
      </c>
      <c r="P21" s="13" t="n">
        <f aca="false">P11*100/P$17</f>
        <v>1.18708498678815</v>
      </c>
      <c r="Q21" s="13" t="n">
        <f aca="false">Q11*100/Q$17</f>
        <v>0.981304357243663</v>
      </c>
      <c r="R21" s="13" t="n">
        <f aca="false">R11*100/R$17</f>
        <v>1.15102529703152</v>
      </c>
      <c r="S21" s="13" t="n">
        <f aca="false">S11*100/S$17</f>
        <v>1.12554311627017</v>
      </c>
      <c r="T21" s="13" t="n">
        <f aca="false">T11*100/T$17</f>
        <v>1.97246502968747</v>
      </c>
      <c r="U21" s="13" t="n">
        <f aca="false">U11*100/U$17</f>
        <v>3.06134746137174</v>
      </c>
      <c r="V21" s="13" t="n">
        <f aca="false">V11*100/V$17</f>
        <v>2.95557237141897</v>
      </c>
      <c r="W21" s="13" t="n">
        <f aca="false">W11*100/W$17</f>
        <v>2.64305506019487</v>
      </c>
      <c r="X21" s="13" t="n">
        <f aca="false">X11*100/X$17</f>
        <v>2.78176466679203</v>
      </c>
      <c r="Y21" s="13" t="n">
        <f aca="false">Y11*100/Y$17</f>
        <v>3.41797779306477</v>
      </c>
      <c r="Z21" s="13" t="n">
        <f aca="false">Z11*100/Z$17</f>
        <v>0.328864370580434</v>
      </c>
      <c r="AA21" s="13" t="n">
        <f aca="false">AA11*100/AA$17</f>
        <v>1.10919605691383</v>
      </c>
      <c r="AB21" s="13" t="n">
        <f aca="false">AB11*100/AB$17</f>
        <v>0.870000114861543</v>
      </c>
      <c r="AC21" s="13" t="n">
        <f aca="false">AC11*100/AC$17</f>
        <v>0.807977448480145</v>
      </c>
      <c r="AD21" s="13" t="n">
        <f aca="false">AD11*100/AD$17</f>
        <v>0.840070572363542</v>
      </c>
      <c r="AE21" s="13" t="n">
        <f aca="false">AE11*100/AE$17</f>
        <v>0.762902836284362</v>
      </c>
      <c r="AF21" s="13" t="n">
        <f aca="false">AF11*100/AF$17</f>
        <v>1.01592165941002</v>
      </c>
      <c r="AG21" s="13" t="n">
        <f aca="false">AG11*100/AG$17</f>
        <v>1.84048656517822</v>
      </c>
      <c r="AH21" s="13" t="n">
        <f aca="false">AH11*100/AH$17</f>
        <v>1.78892120882624</v>
      </c>
      <c r="AI21" s="13" t="n">
        <f aca="false">AI11*100/AI$17</f>
        <v>1.73170650107906</v>
      </c>
      <c r="AJ21" s="13" t="n">
        <f aca="false">AJ11*100/AJ$17</f>
        <v>1.90707679226212</v>
      </c>
      <c r="AK21" s="13" t="n">
        <f aca="false">AK11*100/AK$17</f>
        <v>1.67028482952694</v>
      </c>
      <c r="AL21" s="13" t="n">
        <f aca="false">AL11*100/AL$17</f>
        <v>101.445883799556</v>
      </c>
      <c r="AM21" s="13" t="n">
        <f aca="false">AM11*100/AM$17</f>
        <v>1.72590298098775</v>
      </c>
      <c r="AN21" s="13" t="n">
        <f aca="false">AN11*100/AN$17</f>
        <v>0.406206010601425</v>
      </c>
      <c r="AO21" s="13" t="n">
        <f aca="false">AO11*100/AO$17</f>
        <v>1.64540891038643</v>
      </c>
      <c r="AP21" s="13" t="n">
        <f aca="false">AP11*100/AP$17</f>
        <v>1.485718945793</v>
      </c>
      <c r="AQ21" s="13" t="n">
        <f aca="false">AQ11*100/AQ$17</f>
        <v>0.76651072580966</v>
      </c>
      <c r="AR21" s="13" t="n">
        <f aca="false">AR11*100/AR$17</f>
        <v>0.702596005577376</v>
      </c>
      <c r="AS21" s="13" t="n">
        <f aca="false">AS11*100/AS$17</f>
        <v>1.44509388148915</v>
      </c>
      <c r="AT21" s="13" t="n">
        <f aca="false">AT11*100/AT$17</f>
        <v>1.37118710996767</v>
      </c>
      <c r="AU21" s="13" t="n">
        <f aca="false">AU11*100/AU$17</f>
        <v>3.2067887401914</v>
      </c>
      <c r="AV21" s="13" t="n">
        <f aca="false">AV11*100/AV$17</f>
        <v>1.25527045022566</v>
      </c>
      <c r="AW21" s="13" t="n">
        <f aca="false">AW11*100/AW$17</f>
        <v>7.84281135577483</v>
      </c>
      <c r="AX21" s="13" t="n">
        <f aca="false">AX11*100/AX$17</f>
        <v>51.1045036489507</v>
      </c>
      <c r="AY21" s="13" t="n">
        <f aca="false">AY11*100/AY$17</f>
        <v>1.88123401460321</v>
      </c>
      <c r="AZ21" s="13" t="n">
        <f aca="false">AZ11*100/AZ$17</f>
        <v>0.735525166071747</v>
      </c>
      <c r="BA21" s="13" t="n">
        <f aca="false">BA11*100/BA$17</f>
        <v>1.59441389793069</v>
      </c>
      <c r="BB21" s="13" t="n">
        <f aca="false">BB11*100/BB$17</f>
        <v>0.883101802139783</v>
      </c>
      <c r="BC21" s="13" t="n">
        <f aca="false">BC11*100/BC$17</f>
        <v>0.615466025151743</v>
      </c>
      <c r="BD21" s="13" t="n">
        <f aca="false">BD11*100/BD$17</f>
        <v>1.1097090776491</v>
      </c>
      <c r="BE21" s="13" t="n">
        <f aca="false">BE11*100/BE$17</f>
        <v>1.54501965862712</v>
      </c>
      <c r="BF21" s="13" t="n">
        <f aca="false">BF11*100/BF$17</f>
        <v>1.70196401364001</v>
      </c>
      <c r="BG21" s="13" t="n">
        <f aca="false">BG11*100/BG$17</f>
        <v>3.54065981882822</v>
      </c>
      <c r="BH21" s="13" t="n">
        <f aca="false">BH11*100/BH$17</f>
        <v>4.10693050348696</v>
      </c>
      <c r="BI21" s="13" t="n">
        <f aca="false">BI11*100/BI$17</f>
        <v>60.1125945114235</v>
      </c>
      <c r="BJ21" s="13" t="n">
        <f aca="false">BJ11*100/BJ$17</f>
        <v>15.5147976972569</v>
      </c>
      <c r="BK21" s="13" t="n">
        <f aca="false">BK11*100/BK$17</f>
        <v>0.712763210799523</v>
      </c>
      <c r="BL21" s="13" t="n">
        <f aca="false">BL11*100/BL$17</f>
        <v>0.812681782890653</v>
      </c>
      <c r="BM21" s="13" t="n">
        <f aca="false">BM11*100/BM$17</f>
        <v>2.37299485930644</v>
      </c>
      <c r="BN21" s="13" t="n">
        <f aca="false">BN11*100/BN$17</f>
        <v>1.79661394264099</v>
      </c>
      <c r="BO21" s="13" t="n">
        <f aca="false">BO11*100/BO$17</f>
        <v>1.88027242287636</v>
      </c>
      <c r="BP21" s="13" t="n">
        <f aca="false">BP11*100/BP$17</f>
        <v>2.82416036774331</v>
      </c>
      <c r="BQ21" s="13" t="n">
        <f aca="false">BQ11*100/BQ$17</f>
        <v>0.453791493630115</v>
      </c>
      <c r="BR21" s="13" t="n">
        <f aca="false">BR11*100/BR$17</f>
        <v>2.13358758638551</v>
      </c>
      <c r="BS21" s="13" t="n">
        <f aca="false">BS11*100/BS$17</f>
        <v>2.63355934189229</v>
      </c>
      <c r="BT21" s="13" t="n">
        <f aca="false">BT11*100/BT$17</f>
        <v>2.63367954085815</v>
      </c>
      <c r="BU21" s="13" t="n">
        <f aca="false">BU11*100/BU$17</f>
        <v>6.31609505880485</v>
      </c>
    </row>
    <row r="22" customFormat="false" ht="15" hidden="false" customHeight="false" outlineLevel="0" collapsed="false">
      <c r="A22" s="6" t="str">
        <f aca="false">$A$5</f>
        <v>Acetate</v>
      </c>
      <c r="B22" s="13" t="n">
        <f aca="false">B12*100/B$17</f>
        <v>17.4328139242401</v>
      </c>
      <c r="C22" s="13" t="n">
        <f aca="false">C12*100/C$17</f>
        <v>15.6458278666202</v>
      </c>
      <c r="D22" s="13" t="n">
        <f aca="false">D12*100/D$17</f>
        <v>15.1651569628324</v>
      </c>
      <c r="E22" s="13" t="n">
        <f aca="false">E12*100/E$17</f>
        <v>15.5816982060981</v>
      </c>
      <c r="F22" s="13" t="n">
        <f aca="false">F12*100/F$17</f>
        <v>14.3455437153449</v>
      </c>
      <c r="G22" s="13" t="n">
        <f aca="false">G12*100/G$17</f>
        <v>15.4528357847983</v>
      </c>
      <c r="H22" s="13" t="n">
        <f aca="false">H12*100/H$17</f>
        <v>15.7403135733455</v>
      </c>
      <c r="I22" s="13" t="n">
        <f aca="false">I12*100/I$17</f>
        <v>15.7567983136678</v>
      </c>
      <c r="J22" s="13" t="n">
        <f aca="false">J12*100/J$17</f>
        <v>17.2277598373043</v>
      </c>
      <c r="K22" s="13" t="n">
        <f aca="false">K12*100/K$17</f>
        <v>15.9443624931885</v>
      </c>
      <c r="L22" s="13" t="n">
        <f aca="false">L12*100/L$17</f>
        <v>15.8124845706102</v>
      </c>
      <c r="M22" s="13" t="n">
        <f aca="false">M12*100/M$17</f>
        <v>19.7744511836796</v>
      </c>
      <c r="N22" s="13" t="n">
        <f aca="false">N12*100/N$17</f>
        <v>19.8464211475257</v>
      </c>
      <c r="O22" s="13" t="n">
        <f aca="false">O12*100/O$17</f>
        <v>17.0285357195069</v>
      </c>
      <c r="P22" s="13" t="n">
        <f aca="false">P12*100/P$17</f>
        <v>15.7336794705329</v>
      </c>
      <c r="Q22" s="13" t="n">
        <f aca="false">Q12*100/Q$17</f>
        <v>16.0235696601029</v>
      </c>
      <c r="R22" s="13" t="n">
        <f aca="false">R12*100/R$17</f>
        <v>16.4256364972319</v>
      </c>
      <c r="S22" s="13" t="n">
        <f aca="false">S12*100/S$17</f>
        <v>16.378996744125</v>
      </c>
      <c r="T22" s="13" t="n">
        <f aca="false">T12*100/T$17</f>
        <v>11.5121787140967</v>
      </c>
      <c r="U22" s="13" t="n">
        <f aca="false">U12*100/U$17</f>
        <v>11.9246992889911</v>
      </c>
      <c r="V22" s="13" t="n">
        <f aca="false">V12*100/V$17</f>
        <v>11.5606277679708</v>
      </c>
      <c r="W22" s="13" t="n">
        <f aca="false">W12*100/W$17</f>
        <v>12.4881959612274</v>
      </c>
      <c r="X22" s="13" t="n">
        <f aca="false">X12*100/X$17</f>
        <v>11.9856124148161</v>
      </c>
      <c r="Y22" s="13" t="n">
        <f aca="false">Y12*100/Y$17</f>
        <v>7.03476241582793</v>
      </c>
      <c r="Z22" s="13" t="n">
        <f aca="false">Z12*100/Z$17</f>
        <v>18.6896748571055</v>
      </c>
      <c r="AA22" s="13" t="n">
        <f aca="false">AA12*100/AA$17</f>
        <v>15.8987279071743</v>
      </c>
      <c r="AB22" s="13" t="n">
        <f aca="false">AB12*100/AB$17</f>
        <v>15.813489737703</v>
      </c>
      <c r="AC22" s="13" t="n">
        <f aca="false">AC12*100/AC$17</f>
        <v>15.7316691363472</v>
      </c>
      <c r="AD22" s="13" t="n">
        <f aca="false">AD12*100/AD$17</f>
        <v>15.7541848792265</v>
      </c>
      <c r="AE22" s="13" t="n">
        <f aca="false">AE12*100/AE$17</f>
        <v>15.5435018565709</v>
      </c>
      <c r="AF22" s="13" t="n">
        <f aca="false">AF12*100/AF$17</f>
        <v>20.5801931252861</v>
      </c>
      <c r="AG22" s="13" t="n">
        <f aca="false">AG12*100/AG$17</f>
        <v>19.8196837028566</v>
      </c>
      <c r="AH22" s="13" t="n">
        <f aca="false">AH12*100/AH$17</f>
        <v>19.8470242477813</v>
      </c>
      <c r="AI22" s="13" t="n">
        <f aca="false">AI12*100/AI$17</f>
        <v>20.5840127602388</v>
      </c>
      <c r="AJ22" s="13" t="n">
        <f aca="false">AJ12*100/AJ$17</f>
        <v>20.9004393610594</v>
      </c>
      <c r="AK22" s="13" t="n">
        <f aca="false">AK12*100/AK$17</f>
        <v>22.6576724727318</v>
      </c>
      <c r="AL22" s="13" t="n">
        <f aca="false">AL12*100/AL$17</f>
        <v>0.988883385918829</v>
      </c>
      <c r="AM22" s="13" t="n">
        <f aca="false">AM12*100/AM$17</f>
        <v>18.1295806415761</v>
      </c>
      <c r="AN22" s="13" t="n">
        <f aca="false">AN12*100/AN$17</f>
        <v>17.7320044896518</v>
      </c>
      <c r="AO22" s="13" t="n">
        <f aca="false">AO12*100/AO$17</f>
        <v>18.2891619961419</v>
      </c>
      <c r="AP22" s="13" t="n">
        <f aca="false">AP12*100/AP$17</f>
        <v>18.3226398036318</v>
      </c>
      <c r="AQ22" s="13" t="n">
        <f aca="false">AQ12*100/AQ$17</f>
        <v>18.2915169771257</v>
      </c>
      <c r="AR22" s="13" t="n">
        <f aca="false">AR12*100/AR$17</f>
        <v>19.9060856056161</v>
      </c>
      <c r="AS22" s="13" t="n">
        <f aca="false">AS12*100/AS$17</f>
        <v>19.5008094348241</v>
      </c>
      <c r="AT22" s="13" t="n">
        <f aca="false">AT12*100/AT$17</f>
        <v>19.0946732344844</v>
      </c>
      <c r="AU22" s="13" t="n">
        <f aca="false">AU12*100/AU$17</f>
        <v>20.4140241072521</v>
      </c>
      <c r="AV22" s="13" t="n">
        <f aca="false">AV12*100/AV$17</f>
        <v>19.8468148287243</v>
      </c>
      <c r="AW22" s="13" t="n">
        <f aca="false">AW12*100/AW$17</f>
        <v>12.218158332374</v>
      </c>
      <c r="AX22" s="13" t="n">
        <f aca="false">AX12*100/AX$17</f>
        <v>6.28353921184543</v>
      </c>
      <c r="AY22" s="13" t="n">
        <f aca="false">AY12*100/AY$17</f>
        <v>18.1957357476925</v>
      </c>
      <c r="AZ22" s="13" t="n">
        <f aca="false">AZ12*100/AZ$17</f>
        <v>18.1536649778176</v>
      </c>
      <c r="BA22" s="13" t="n">
        <f aca="false">BA12*100/BA$17</f>
        <v>18.0482714967478</v>
      </c>
      <c r="BB22" s="13" t="n">
        <f aca="false">BB12*100/BB$17</f>
        <v>18.7823512630637</v>
      </c>
      <c r="BC22" s="13" t="n">
        <f aca="false">BC12*100/BC$17</f>
        <v>18.2143359933854</v>
      </c>
      <c r="BD22" s="13" t="n">
        <f aca="false">BD12*100/BD$17</f>
        <v>19.143966084679</v>
      </c>
      <c r="BE22" s="13" t="n">
        <f aca="false">BE12*100/BE$17</f>
        <v>18.811719052048</v>
      </c>
      <c r="BF22" s="13" t="n">
        <f aca="false">BF12*100/BF$17</f>
        <v>18.9681459214148</v>
      </c>
      <c r="BG22" s="13" t="n">
        <f aca="false">BG12*100/BG$17</f>
        <v>22.5104584584493</v>
      </c>
      <c r="BH22" s="13" t="n">
        <f aca="false">BH12*100/BH$17</f>
        <v>23.8139118051065</v>
      </c>
      <c r="BI22" s="13" t="n">
        <f aca="false">BI12*100/BI$17</f>
        <v>18.9608198645976</v>
      </c>
      <c r="BJ22" s="13" t="n">
        <f aca="false">BJ12*100/BJ$17</f>
        <v>13.8629006542169</v>
      </c>
      <c r="BK22" s="13" t="n">
        <f aca="false">BK12*100/BK$17</f>
        <v>18.396508454374</v>
      </c>
      <c r="BL22" s="13" t="n">
        <f aca="false">BL12*100/BL$17</f>
        <v>18.5019091382695</v>
      </c>
      <c r="BM22" s="13" t="n">
        <f aca="false">BM12*100/BM$17</f>
        <v>25.8749704959241</v>
      </c>
      <c r="BN22" s="13" t="n">
        <f aca="false">BN12*100/BN$17</f>
        <v>25.2381374334258</v>
      </c>
      <c r="BO22" s="13" t="n">
        <f aca="false">BO12*100/BO$17</f>
        <v>25.134203156028</v>
      </c>
      <c r="BP22" s="13" t="n">
        <f aca="false">BP12*100/BP$17</f>
        <v>23.6074094790213</v>
      </c>
      <c r="BQ22" s="13" t="n">
        <f aca="false">BQ12*100/BQ$17</f>
        <v>19.899319542056</v>
      </c>
      <c r="BR22" s="13" t="n">
        <f aca="false">BR12*100/BR$17</f>
        <v>20.7745202265685</v>
      </c>
      <c r="BS22" s="13" t="n">
        <f aca="false">BS12*100/BS$17</f>
        <v>24.9890570278244</v>
      </c>
      <c r="BT22" s="13" t="n">
        <f aca="false">BT12*100/BT$17</f>
        <v>25.3491078804734</v>
      </c>
      <c r="BU22" s="13" t="n">
        <f aca="false">BU12*100/BU$17</f>
        <v>25.4928467747471</v>
      </c>
    </row>
    <row r="23" customFormat="false" ht="15" hidden="false" customHeight="false" outlineLevel="0" collapsed="false">
      <c r="A23" s="6" t="str">
        <f aca="false">$A$6</f>
        <v>Ethanol</v>
      </c>
      <c r="B23" s="13" t="n">
        <f aca="false">B13*100/B$17</f>
        <v>13.5197685892016</v>
      </c>
      <c r="C23" s="13" t="n">
        <f aca="false">C13*100/C$17</f>
        <v>11.3587894696218</v>
      </c>
      <c r="D23" s="13" t="n">
        <f aca="false">D13*100/D$17</f>
        <v>13.8589370833403</v>
      </c>
      <c r="E23" s="13" t="n">
        <f aca="false">E13*100/E$17</f>
        <v>10.7054631077107</v>
      </c>
      <c r="F23" s="13" t="n">
        <f aca="false">F13*100/F$17</f>
        <v>17.5400742737719</v>
      </c>
      <c r="G23" s="13" t="n">
        <f aca="false">G13*100/G$17</f>
        <v>11.9605695406071</v>
      </c>
      <c r="H23" s="13" t="n">
        <f aca="false">H13*100/H$17</f>
        <v>17.6562821840838</v>
      </c>
      <c r="I23" s="13" t="n">
        <f aca="false">I13*100/I$17</f>
        <v>16.1532045409943</v>
      </c>
      <c r="J23" s="13" t="n">
        <f aca="false">J13*100/J$17</f>
        <v>12.6340264066667</v>
      </c>
      <c r="K23" s="13" t="n">
        <f aca="false">K13*100/K$17</f>
        <v>12.4403465561468</v>
      </c>
      <c r="L23" s="13" t="n">
        <f aca="false">L13*100/L$17</f>
        <v>13.9662997721324</v>
      </c>
      <c r="M23" s="13" t="n">
        <f aca="false">M13*100/M$17</f>
        <v>10.5801049682404</v>
      </c>
      <c r="N23" s="13" t="n">
        <f aca="false">N13*100/N$17</f>
        <v>3.72475328275345</v>
      </c>
      <c r="O23" s="13" t="n">
        <f aca="false">O13*100/O$17</f>
        <v>11.4621870591119</v>
      </c>
      <c r="P23" s="13" t="n">
        <f aca="false">P13*100/P$17</f>
        <v>12.1450991619685</v>
      </c>
      <c r="Q23" s="13" t="n">
        <f aca="false">Q13*100/Q$17</f>
        <v>10.9366588977801</v>
      </c>
      <c r="R23" s="13" t="n">
        <f aca="false">R13*100/R$17</f>
        <v>10.2708272226859</v>
      </c>
      <c r="S23" s="13" t="n">
        <f aca="false">S13*100/S$17</f>
        <v>9.94050395006695</v>
      </c>
      <c r="T23" s="13" t="n">
        <f aca="false">T13*100/T$17</f>
        <v>11.2855876363544</v>
      </c>
      <c r="U23" s="13" t="n">
        <f aca="false">U13*100/U$17</f>
        <v>13.7692648375878</v>
      </c>
      <c r="V23" s="13" t="n">
        <f aca="false">V13*100/V$17</f>
        <v>12.2972979736369</v>
      </c>
      <c r="W23" s="13" t="n">
        <f aca="false">W13*100/W$17</f>
        <v>12.27899751532</v>
      </c>
      <c r="X23" s="13" t="n">
        <f aca="false">X13*100/X$17</f>
        <v>13.0238261688153</v>
      </c>
      <c r="Y23" s="13" t="n">
        <f aca="false">Y13*100/Y$17</f>
        <v>11.066287144191</v>
      </c>
      <c r="Z23" s="13" t="n">
        <f aca="false">Z13*100/Z$17</f>
        <v>9.30303798536382</v>
      </c>
      <c r="AA23" s="13" t="n">
        <f aca="false">AA13*100/AA$17</f>
        <v>10.5901702203146</v>
      </c>
      <c r="AB23" s="13" t="n">
        <f aca="false">AB13*100/AB$17</f>
        <v>11.1882901996366</v>
      </c>
      <c r="AC23" s="13" t="n">
        <f aca="false">AC13*100/AC$17</f>
        <v>11.513428342399</v>
      </c>
      <c r="AD23" s="13" t="n">
        <f aca="false">AD13*100/AD$17</f>
        <v>12.0169959537507</v>
      </c>
      <c r="AE23" s="13" t="n">
        <f aca="false">AE13*100/AE$17</f>
        <v>13.2159809811421</v>
      </c>
      <c r="AF23" s="13" t="n">
        <f aca="false">AF13*100/AF$17</f>
        <v>12.3677547381567</v>
      </c>
      <c r="AG23" s="13" t="n">
        <f aca="false">AG13*100/AG$17</f>
        <v>13.1879202783896</v>
      </c>
      <c r="AH23" s="13" t="n">
        <f aca="false">AH13*100/AH$17</f>
        <v>14.2353165093899</v>
      </c>
      <c r="AI23" s="13" t="n">
        <f aca="false">AI13*100/AI$17</f>
        <v>13.3196835782708</v>
      </c>
      <c r="AJ23" s="13" t="n">
        <f aca="false">AJ13*100/AJ$17</f>
        <v>11.8898077684487</v>
      </c>
      <c r="AK23" s="13" t="n">
        <f aca="false">AK13*100/AK$17</f>
        <v>11.1297287330227</v>
      </c>
      <c r="AL23" s="13" t="n">
        <f aca="false">AL13*100/AL$17</f>
        <v>2.62398071499574</v>
      </c>
      <c r="AM23" s="13" t="n">
        <f aca="false">AM13*100/AM$17</f>
        <v>17.5299947354385</v>
      </c>
      <c r="AN23" s="13" t="n">
        <f aca="false">AN13*100/AN$17</f>
        <v>17.7282273864273</v>
      </c>
      <c r="AO23" s="13" t="n">
        <f aca="false">AO13*100/AO$17</f>
        <v>15.2686510924674</v>
      </c>
      <c r="AP23" s="13" t="n">
        <f aca="false">AP13*100/AP$17</f>
        <v>14.9136381347458</v>
      </c>
      <c r="AQ23" s="13" t="n">
        <f aca="false">AQ13*100/AQ$17</f>
        <v>16.1274715405537</v>
      </c>
      <c r="AR23" s="13" t="n">
        <f aca="false">AR13*100/AR$17</f>
        <v>16.9014341129093</v>
      </c>
      <c r="AS23" s="13" t="n">
        <f aca="false">AS13*100/AS$17</f>
        <v>16.0162889581051</v>
      </c>
      <c r="AT23" s="13" t="n">
        <f aca="false">AT13*100/AT$17</f>
        <v>14.7840933258545</v>
      </c>
      <c r="AU23" s="13" t="n">
        <f aca="false">AU13*100/AU$17</f>
        <v>17.3014490199386</v>
      </c>
      <c r="AV23" s="13" t="n">
        <f aca="false">AV13*100/AV$17</f>
        <v>16.1065964017744</v>
      </c>
      <c r="AW23" s="13" t="n">
        <f aca="false">AW13*100/AW$17</f>
        <v>81.9463478951566</v>
      </c>
      <c r="AX23" s="13" t="n">
        <f aca="false">AX13*100/AX$17</f>
        <v>8.07300724660387</v>
      </c>
      <c r="AY23" s="13" t="n">
        <f aca="false">AY13*100/AY$17</f>
        <v>18.1674749864008</v>
      </c>
      <c r="AZ23" s="13" t="n">
        <f aca="false">AZ13*100/AZ$17</f>
        <v>16.6638691580932</v>
      </c>
      <c r="BA23" s="13" t="n">
        <f aca="false">BA13*100/BA$17</f>
        <v>16.3499503147248</v>
      </c>
      <c r="BB23" s="13" t="n">
        <f aca="false">BB13*100/BB$17</f>
        <v>14.1624196837611</v>
      </c>
      <c r="BC23" s="13" t="n">
        <f aca="false">BC13*100/BC$17</f>
        <v>15.2690067132447</v>
      </c>
      <c r="BD23" s="13" t="n">
        <f aca="false">BD13*100/BD$17</f>
        <v>14.3639195923047</v>
      </c>
      <c r="BE23" s="13" t="n">
        <f aca="false">BE13*100/BE$17</f>
        <v>16.0792406188149</v>
      </c>
      <c r="BF23" s="13" t="n">
        <f aca="false">BF13*100/BF$17</f>
        <v>14.5861493118877</v>
      </c>
      <c r="BG23" s="13" t="n">
        <f aca="false">BG13*100/BG$17</f>
        <v>27.8946129612017</v>
      </c>
      <c r="BH23" s="13" t="n">
        <f aca="false">BH13*100/BH$17</f>
        <v>29.4778452035155</v>
      </c>
      <c r="BI23" s="13" t="n">
        <f aca="false">BI13*100/BI$17</f>
        <v>127.399230775074</v>
      </c>
      <c r="BJ23" s="13" t="n">
        <f aca="false">BJ13*100/BJ$17</f>
        <v>46.8113829776062</v>
      </c>
      <c r="BK23" s="13" t="n">
        <f aca="false">BK13*100/BK$17</f>
        <v>12.0414300897036</v>
      </c>
      <c r="BL23" s="13" t="n">
        <f aca="false">BL13*100/BL$17</f>
        <v>12.632881434293</v>
      </c>
      <c r="BM23" s="13" t="n">
        <f aca="false">BM13*100/BM$17</f>
        <v>14.1971630200629</v>
      </c>
      <c r="BN23" s="13" t="n">
        <f aca="false">BN13*100/BN$17</f>
        <v>15.1393591502416</v>
      </c>
      <c r="BO23" s="13" t="n">
        <f aca="false">BO13*100/BO$17</f>
        <v>15.2049357925436</v>
      </c>
      <c r="BP23" s="13" t="n">
        <f aca="false">BP13*100/BP$17</f>
        <v>30.5148439724111</v>
      </c>
      <c r="BQ23" s="13" t="n">
        <f aca="false">BQ13*100/BQ$17</f>
        <v>23.2447550590829</v>
      </c>
      <c r="BR23" s="13" t="n">
        <f aca="false">BR13*100/BR$17</f>
        <v>87.6393003293581</v>
      </c>
      <c r="BS23" s="13" t="n">
        <f aca="false">BS13*100/BS$17</f>
        <v>13.8943179694195</v>
      </c>
      <c r="BT23" s="13" t="n">
        <f aca="false">BT13*100/BT$17</f>
        <v>13.831486395865</v>
      </c>
      <c r="BU23" s="13" t="n">
        <f aca="false">BU13*100/BU$17</f>
        <v>11.7336438574783</v>
      </c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customFormat="false" ht="15" hidden="false" customHeight="false" outlineLevel="0" collapsed="false">
      <c r="A25" s="24" t="s">
        <v>313</v>
      </c>
      <c r="B25" s="25"/>
      <c r="C25" s="25"/>
      <c r="D25" s="25"/>
      <c r="E25" s="25"/>
      <c r="F25" s="25"/>
      <c r="G25" s="25"/>
      <c r="H25" s="25"/>
      <c r="I25" s="25"/>
      <c r="J25" s="28"/>
      <c r="K25" s="26"/>
      <c r="L25" s="26"/>
      <c r="M25" s="26"/>
      <c r="N25" s="26"/>
      <c r="O25" s="26"/>
      <c r="P25" s="26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</row>
    <row r="26" customFormat="false" ht="15" hidden="false" customHeight="false" outlineLevel="0" collapsed="false">
      <c r="A26" s="6"/>
      <c r="B26" s="27" t="str">
        <f aca="false">B$2</f>
        <v>B1</v>
      </c>
      <c r="C26" s="6"/>
      <c r="D26" s="6"/>
      <c r="E26" s="6"/>
      <c r="F26" s="6"/>
      <c r="G26" s="6"/>
      <c r="H26" s="27" t="str">
        <f aca="false">H$2</f>
        <v>B7</v>
      </c>
      <c r="I26" s="6"/>
      <c r="J26" s="29"/>
      <c r="K26" s="6"/>
      <c r="L26" s="6"/>
      <c r="M26" s="6"/>
      <c r="N26" s="27" t="str">
        <f aca="false">N$2</f>
        <v>C1</v>
      </c>
      <c r="O26" s="6"/>
      <c r="P26" s="6"/>
      <c r="Q26" s="6"/>
      <c r="R26" s="6"/>
      <c r="S26" s="6"/>
      <c r="T26" s="27" t="str">
        <f aca="false">T$2</f>
        <v>C7</v>
      </c>
      <c r="U26" s="6"/>
      <c r="V26" s="6"/>
      <c r="W26" s="6"/>
      <c r="X26" s="6"/>
      <c r="Y26" s="6"/>
      <c r="Z26" s="27" t="str">
        <f aca="false">Z$2</f>
        <v>D1</v>
      </c>
      <c r="AA26" s="6"/>
      <c r="AB26" s="6"/>
      <c r="AC26" s="6"/>
      <c r="AD26" s="6"/>
      <c r="AE26" s="6"/>
      <c r="AF26" s="27" t="str">
        <f aca="false">AF$2</f>
        <v>D7</v>
      </c>
      <c r="AG26" s="6"/>
      <c r="AH26" s="6"/>
      <c r="AI26" s="6"/>
      <c r="AJ26" s="6"/>
      <c r="AK26" s="6"/>
      <c r="AL26" s="27" t="str">
        <f aca="false">AL$2</f>
        <v>E1</v>
      </c>
      <c r="AM26" s="6"/>
      <c r="AN26" s="6"/>
      <c r="AO26" s="6"/>
      <c r="AP26" s="6"/>
      <c r="AQ26" s="6"/>
      <c r="AR26" s="27" t="str">
        <f aca="false">AR$2</f>
        <v>E7</v>
      </c>
      <c r="AS26" s="6"/>
      <c r="AT26" s="6"/>
      <c r="AU26" s="6"/>
      <c r="AV26" s="6"/>
      <c r="AW26" s="6"/>
      <c r="AX26" s="27" t="str">
        <f aca="false">AX$2</f>
        <v>F1</v>
      </c>
      <c r="AY26" s="6"/>
      <c r="AZ26" s="6"/>
      <c r="BA26" s="6"/>
      <c r="BB26" s="6"/>
      <c r="BC26" s="6"/>
      <c r="BD26" s="27" t="str">
        <f aca="false">BD$2</f>
        <v>F7</v>
      </c>
      <c r="BE26" s="6"/>
      <c r="BF26" s="6"/>
      <c r="BG26" s="6"/>
      <c r="BH26" s="6"/>
      <c r="BI26" s="6"/>
      <c r="BJ26" s="27" t="str">
        <f aca="false">BJ$2</f>
        <v>G1</v>
      </c>
      <c r="BK26" s="6"/>
      <c r="BL26" s="6"/>
      <c r="BM26" s="6"/>
      <c r="BN26" s="6"/>
      <c r="BO26" s="6"/>
      <c r="BP26" s="27" t="str">
        <f aca="false">BP$2</f>
        <v>G7</v>
      </c>
      <c r="BQ26" s="6"/>
      <c r="BR26" s="6"/>
      <c r="BS26" s="6"/>
      <c r="BT26" s="6"/>
      <c r="BU26" s="6"/>
    </row>
    <row r="27" customFormat="false" ht="15" hidden="false" customHeight="false" outlineLevel="0" collapsed="false">
      <c r="A27" s="6" t="str">
        <f aca="false">$A$3</f>
        <v>Glucose</v>
      </c>
      <c r="B27" s="13" t="n">
        <f aca="false">AVERAGE(B20:G20)</f>
        <v>27.775</v>
      </c>
      <c r="C27" s="6"/>
      <c r="D27" s="13"/>
      <c r="E27" s="6"/>
      <c r="F27" s="13"/>
      <c r="G27" s="6"/>
      <c r="H27" s="13" t="n">
        <f aca="false">AVERAGE(H20:M20)</f>
        <v>27.775</v>
      </c>
      <c r="I27" s="6"/>
      <c r="J27" s="13"/>
      <c r="K27" s="6"/>
      <c r="L27" s="6"/>
      <c r="M27" s="6"/>
      <c r="N27" s="13" t="n">
        <f aca="false">AVERAGE(N20:S20)</f>
        <v>27.775</v>
      </c>
      <c r="O27" s="6"/>
      <c r="P27" s="6"/>
      <c r="Q27" s="6"/>
      <c r="R27" s="6"/>
      <c r="S27" s="6"/>
      <c r="T27" s="13" t="n">
        <f aca="false">AVERAGE(T20:Y20)</f>
        <v>27.775</v>
      </c>
      <c r="U27" s="6"/>
      <c r="V27" s="6"/>
      <c r="W27" s="6"/>
      <c r="X27" s="6"/>
      <c r="Y27" s="6"/>
      <c r="Z27" s="13" t="n">
        <f aca="false">AVERAGE(Z20:AE20)</f>
        <v>27.775</v>
      </c>
      <c r="AA27" s="6"/>
      <c r="AB27" s="6"/>
      <c r="AC27" s="6"/>
      <c r="AD27" s="6"/>
      <c r="AE27" s="6"/>
      <c r="AF27" s="13" t="n">
        <f aca="false">AVERAGE(AF20:AK20)</f>
        <v>27.775</v>
      </c>
      <c r="AG27" s="6"/>
      <c r="AH27" s="6"/>
      <c r="AI27" s="6"/>
      <c r="AJ27" s="6"/>
      <c r="AK27" s="6"/>
      <c r="AL27" s="13" t="n">
        <f aca="false">AVERAGE(AL20:AQ20)</f>
        <v>27.775</v>
      </c>
      <c r="AM27" s="6"/>
      <c r="AN27" s="6"/>
      <c r="AO27" s="6"/>
      <c r="AP27" s="6"/>
      <c r="AQ27" s="6"/>
      <c r="AR27" s="13" t="n">
        <f aca="false">AVERAGE(AR20:AW20)</f>
        <v>27.775</v>
      </c>
      <c r="AS27" s="6"/>
      <c r="AT27" s="6"/>
      <c r="AU27" s="6"/>
      <c r="AV27" s="6"/>
      <c r="AW27" s="6"/>
      <c r="AX27" s="13" t="n">
        <f aca="false">AVERAGE(AX20:BC20)</f>
        <v>27.775</v>
      </c>
      <c r="AY27" s="6"/>
      <c r="AZ27" s="6"/>
      <c r="BA27" s="6"/>
      <c r="BB27" s="6"/>
      <c r="BC27" s="6"/>
      <c r="BD27" s="13" t="n">
        <f aca="false">AVERAGE(BD20:BI20)</f>
        <v>27.775</v>
      </c>
      <c r="BE27" s="6"/>
      <c r="BF27" s="6"/>
      <c r="BG27" s="6"/>
      <c r="BH27" s="6"/>
      <c r="BI27" s="6"/>
      <c r="BJ27" s="13" t="n">
        <f aca="false">AVERAGE(BJ20:BO20)</f>
        <v>27.775</v>
      </c>
      <c r="BK27" s="6"/>
      <c r="BL27" s="6"/>
      <c r="BM27" s="6"/>
      <c r="BN27" s="6"/>
      <c r="BO27" s="6"/>
      <c r="BP27" s="13" t="n">
        <f aca="false">AVERAGE(BP20:BU20)</f>
        <v>27.775</v>
      </c>
      <c r="BQ27" s="6"/>
      <c r="BR27" s="6"/>
      <c r="BS27" s="6"/>
      <c r="BT27" s="6"/>
      <c r="BU27" s="6"/>
    </row>
    <row r="28" customFormat="false" ht="15" hidden="false" customHeight="false" outlineLevel="0" collapsed="false">
      <c r="A28" s="6" t="str">
        <f aca="false">$A$4</f>
        <v>Lactate</v>
      </c>
      <c r="B28" s="13" t="n">
        <f aca="false">AVERAGE(B21:G21)</f>
        <v>1.00526401777084</v>
      </c>
      <c r="C28" s="6"/>
      <c r="D28" s="13"/>
      <c r="E28" s="6"/>
      <c r="F28" s="13"/>
      <c r="G28" s="6"/>
      <c r="H28" s="13" t="n">
        <f aca="false">AVERAGE(H21:M21)</f>
        <v>0.919522088793976</v>
      </c>
      <c r="I28" s="6"/>
      <c r="J28" s="13"/>
      <c r="K28" s="6"/>
      <c r="L28" s="13"/>
      <c r="M28" s="6"/>
      <c r="N28" s="13" t="n">
        <f aca="false">AVERAGE(N21:S21)</f>
        <v>1.00334083431716</v>
      </c>
      <c r="O28" s="6"/>
      <c r="P28" s="13"/>
      <c r="Q28" s="6"/>
      <c r="R28" s="6"/>
      <c r="S28" s="6"/>
      <c r="T28" s="13" t="n">
        <f aca="false">AVERAGE(T21:Y21)</f>
        <v>2.80536373042164</v>
      </c>
      <c r="U28" s="6"/>
      <c r="V28" s="6"/>
      <c r="W28" s="6"/>
      <c r="X28" s="6"/>
      <c r="Y28" s="6"/>
      <c r="Z28" s="13" t="n">
        <f aca="false">AVERAGE(Z21:AE21)</f>
        <v>0.786501899913976</v>
      </c>
      <c r="AA28" s="6"/>
      <c r="AB28" s="6"/>
      <c r="AC28" s="6"/>
      <c r="AD28" s="6"/>
      <c r="AE28" s="6"/>
      <c r="AF28" s="13" t="n">
        <f aca="false">AVERAGE(AF21:AK21)</f>
        <v>1.65906625938043</v>
      </c>
      <c r="AG28" s="6"/>
      <c r="AH28" s="6"/>
      <c r="AI28" s="6"/>
      <c r="AJ28" s="6"/>
      <c r="AK28" s="6"/>
      <c r="AL28" s="13" t="n">
        <f aca="false">AVERAGE(AL21:AQ21)</f>
        <v>17.9126052288558</v>
      </c>
      <c r="AM28" s="6"/>
      <c r="AN28" s="6"/>
      <c r="AO28" s="6"/>
      <c r="AP28" s="6"/>
      <c r="AQ28" s="6"/>
      <c r="AR28" s="13" t="n">
        <f aca="false">AVERAGE(AR21:AW21)</f>
        <v>2.63729125720435</v>
      </c>
      <c r="AS28" s="6"/>
      <c r="AT28" s="6"/>
      <c r="AU28" s="6"/>
      <c r="AV28" s="6"/>
      <c r="AW28" s="6"/>
      <c r="AX28" s="13" t="n">
        <f aca="false">AVERAGE(AX21:BC21)</f>
        <v>9.46904075914131</v>
      </c>
      <c r="AY28" s="6"/>
      <c r="AZ28" s="6"/>
      <c r="BA28" s="6"/>
      <c r="BB28" s="6"/>
      <c r="BC28" s="6"/>
      <c r="BD28" s="13" t="n">
        <f aca="false">AVERAGE(BD21:BI21)</f>
        <v>12.0194795972758</v>
      </c>
      <c r="BE28" s="6"/>
      <c r="BF28" s="6"/>
      <c r="BG28" s="6"/>
      <c r="BH28" s="6"/>
      <c r="BI28" s="6"/>
      <c r="BJ28" s="13" t="n">
        <f aca="false">AVERAGE(BJ21:BO21)</f>
        <v>3.84835398596181</v>
      </c>
      <c r="BK28" s="6"/>
      <c r="BL28" s="6"/>
      <c r="BM28" s="6"/>
      <c r="BN28" s="6"/>
      <c r="BO28" s="6"/>
      <c r="BP28" s="13" t="n">
        <f aca="false">AVERAGE(BP21:BU21)</f>
        <v>2.83247889821903</v>
      </c>
      <c r="BQ28" s="6"/>
      <c r="BR28" s="6"/>
      <c r="BS28" s="6"/>
      <c r="BT28" s="6"/>
      <c r="BU28" s="6"/>
    </row>
    <row r="29" customFormat="false" ht="15" hidden="false" customHeight="false" outlineLevel="0" collapsed="false">
      <c r="A29" s="6" t="str">
        <f aca="false">$A$5</f>
        <v>Acetate</v>
      </c>
      <c r="B29" s="13" t="n">
        <f aca="false">AVERAGE(B22:G22)</f>
        <v>15.603979409989</v>
      </c>
      <c r="C29" s="6"/>
      <c r="D29" s="13"/>
      <c r="E29" s="6"/>
      <c r="F29" s="13"/>
      <c r="G29" s="6"/>
      <c r="H29" s="13" t="n">
        <f aca="false">AVERAGE(H22:M22)</f>
        <v>16.709361661966</v>
      </c>
      <c r="I29" s="6"/>
      <c r="J29" s="13"/>
      <c r="K29" s="6"/>
      <c r="L29" s="13"/>
      <c r="M29" s="6"/>
      <c r="N29" s="13" t="n">
        <f aca="false">AVERAGE(N22:S22)</f>
        <v>16.9061398731709</v>
      </c>
      <c r="O29" s="6"/>
      <c r="P29" s="13"/>
      <c r="Q29" s="6"/>
      <c r="R29" s="6"/>
      <c r="S29" s="6"/>
      <c r="T29" s="13" t="n">
        <f aca="false">AVERAGE(T22:Y22)</f>
        <v>11.0843460938217</v>
      </c>
      <c r="U29" s="6"/>
      <c r="V29" s="6"/>
      <c r="W29" s="6"/>
      <c r="X29" s="6"/>
      <c r="Y29" s="6"/>
      <c r="Z29" s="13" t="n">
        <f aca="false">AVERAGE(Z22:AE22)</f>
        <v>16.2385413956879</v>
      </c>
      <c r="AA29" s="6"/>
      <c r="AB29" s="6"/>
      <c r="AC29" s="6"/>
      <c r="AD29" s="6"/>
      <c r="AE29" s="6"/>
      <c r="AF29" s="13" t="n">
        <f aca="false">AVERAGE(AF22:AK22)</f>
        <v>20.7315042783257</v>
      </c>
      <c r="AG29" s="6"/>
      <c r="AH29" s="6"/>
      <c r="AI29" s="6"/>
      <c r="AJ29" s="6"/>
      <c r="AK29" s="6"/>
      <c r="AL29" s="13" t="n">
        <f aca="false">AVERAGE(AL22:AQ22)</f>
        <v>15.292297882341</v>
      </c>
      <c r="AM29" s="6"/>
      <c r="AN29" s="6"/>
      <c r="AO29" s="6"/>
      <c r="AP29" s="6"/>
      <c r="AQ29" s="6"/>
      <c r="AR29" s="13" t="n">
        <f aca="false">AVERAGE(AR22:AW22)</f>
        <v>18.4967609238792</v>
      </c>
      <c r="AS29" s="6"/>
      <c r="AT29" s="6"/>
      <c r="AU29" s="6"/>
      <c r="AV29" s="6"/>
      <c r="AW29" s="6"/>
      <c r="AX29" s="13" t="n">
        <f aca="false">AVERAGE(AX22:BC22)</f>
        <v>16.2796497817587</v>
      </c>
      <c r="AY29" s="6"/>
      <c r="AZ29" s="6"/>
      <c r="BA29" s="6"/>
      <c r="BB29" s="6"/>
      <c r="BC29" s="6"/>
      <c r="BD29" s="13" t="n">
        <f aca="false">AVERAGE(BD22:BI22)</f>
        <v>20.3681701977159</v>
      </c>
      <c r="BE29" s="6"/>
      <c r="BF29" s="6"/>
      <c r="BG29" s="6"/>
      <c r="BH29" s="6"/>
      <c r="BI29" s="6"/>
      <c r="BJ29" s="13" t="n">
        <f aca="false">AVERAGE(BJ22:BO22)</f>
        <v>21.1681048887064</v>
      </c>
      <c r="BK29" s="6"/>
      <c r="BL29" s="6"/>
      <c r="BM29" s="6"/>
      <c r="BN29" s="6"/>
      <c r="BO29" s="6"/>
      <c r="BP29" s="13" t="n">
        <f aca="false">AVERAGE(BP22:BU22)</f>
        <v>23.3520434884485</v>
      </c>
      <c r="BQ29" s="6"/>
      <c r="BR29" s="6"/>
      <c r="BS29" s="6"/>
      <c r="BT29" s="6"/>
      <c r="BU29" s="6"/>
    </row>
    <row r="30" customFormat="false" ht="15" hidden="false" customHeight="false" outlineLevel="0" collapsed="false">
      <c r="A30" s="6" t="str">
        <f aca="false">$A$6</f>
        <v>Ethanol</v>
      </c>
      <c r="B30" s="13" t="n">
        <f aca="false">AVERAGE(B23:G23)</f>
        <v>13.1572670107089</v>
      </c>
      <c r="C30" s="6"/>
      <c r="D30" s="13"/>
      <c r="E30" s="6"/>
      <c r="F30" s="13"/>
      <c r="G30" s="6"/>
      <c r="H30" s="13" t="n">
        <f aca="false">AVERAGE(H23:M23)</f>
        <v>13.9050440713774</v>
      </c>
      <c r="I30" s="6"/>
      <c r="J30" s="13"/>
      <c r="K30" s="6"/>
      <c r="L30" s="13"/>
      <c r="M30" s="6"/>
      <c r="N30" s="13" t="n">
        <f aca="false">AVERAGE(N23:S23)</f>
        <v>9.74667159572779</v>
      </c>
      <c r="O30" s="6"/>
      <c r="P30" s="13"/>
      <c r="Q30" s="6"/>
      <c r="R30" s="6"/>
      <c r="S30" s="6"/>
      <c r="T30" s="13" t="n">
        <f aca="false">AVERAGE(T23:Y23)</f>
        <v>12.2868768793176</v>
      </c>
      <c r="U30" s="6"/>
      <c r="V30" s="6"/>
      <c r="W30" s="6"/>
      <c r="X30" s="6"/>
      <c r="Y30" s="6"/>
      <c r="Z30" s="13" t="n">
        <f aca="false">AVERAGE(Z23:AE23)</f>
        <v>11.3046506137678</v>
      </c>
      <c r="AA30" s="6"/>
      <c r="AB30" s="6"/>
      <c r="AC30" s="6"/>
      <c r="AD30" s="6"/>
      <c r="AE30" s="6"/>
      <c r="AF30" s="13" t="n">
        <f aca="false">AVERAGE(AF23:AK23)</f>
        <v>12.6883686009464</v>
      </c>
      <c r="AG30" s="6"/>
      <c r="AH30" s="6"/>
      <c r="AI30" s="6"/>
      <c r="AJ30" s="6"/>
      <c r="AK30" s="6"/>
      <c r="AL30" s="13" t="n">
        <f aca="false">AVERAGE(AL23:AQ23)</f>
        <v>14.0319939341047</v>
      </c>
      <c r="AM30" s="6"/>
      <c r="AN30" s="6"/>
      <c r="AO30" s="6"/>
      <c r="AP30" s="6"/>
      <c r="AQ30" s="6"/>
      <c r="AR30" s="13" t="n">
        <f aca="false">AVERAGE(AR23:AW23)</f>
        <v>27.1760349522897</v>
      </c>
      <c r="AS30" s="6"/>
      <c r="AT30" s="6"/>
      <c r="AU30" s="6"/>
      <c r="AV30" s="6"/>
      <c r="AW30" s="6"/>
      <c r="AX30" s="13" t="n">
        <f aca="false">AVERAGE(AX23:BC23)</f>
        <v>14.7809546838047</v>
      </c>
      <c r="AY30" s="6"/>
      <c r="AZ30" s="6"/>
      <c r="BA30" s="6"/>
      <c r="BB30" s="6"/>
      <c r="BC30" s="6"/>
      <c r="BD30" s="13" t="n">
        <f aca="false">AVERAGE(BD23:BI23)</f>
        <v>38.3001664104665</v>
      </c>
      <c r="BE30" s="6"/>
      <c r="BF30" s="6"/>
      <c r="BG30" s="6"/>
      <c r="BH30" s="6"/>
      <c r="BI30" s="6"/>
      <c r="BJ30" s="13" t="n">
        <f aca="false">AVERAGE(BJ23:BO23)</f>
        <v>19.3378587440752</v>
      </c>
      <c r="BK30" s="6"/>
      <c r="BL30" s="6"/>
      <c r="BM30" s="6"/>
      <c r="BN30" s="6"/>
      <c r="BO30" s="6"/>
      <c r="BP30" s="13" t="n">
        <f aca="false">AVERAGE(BP23:BU23)</f>
        <v>30.1430579306025</v>
      </c>
      <c r="BQ30" s="6"/>
      <c r="BR30" s="6"/>
      <c r="BS30" s="6"/>
      <c r="BT30" s="6"/>
      <c r="BU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customFormat="false" ht="15" hidden="false" customHeight="false" outlineLevel="0" collapsed="false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customFormat="false" ht="15" hidden="false" customHeight="false" outlineLevel="0" collapsed="false">
      <c r="A34" s="6" t="s">
        <v>314</v>
      </c>
      <c r="B34" s="6" t="s">
        <v>315</v>
      </c>
      <c r="C34" s="6" t="s">
        <v>316</v>
      </c>
      <c r="D34" s="6" t="s">
        <v>317</v>
      </c>
      <c r="E34" s="6" t="s">
        <v>291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customFormat="false" ht="15" hidden="false" customHeight="false" outlineLevel="0" collapsed="false">
      <c r="A35" s="6" t="s">
        <v>4</v>
      </c>
      <c r="B35" s="6" t="n">
        <f aca="false">B27</f>
        <v>27.775</v>
      </c>
      <c r="C35" s="6" t="n">
        <f aca="false">B28</f>
        <v>1.00526401777084</v>
      </c>
      <c r="D35" s="6" t="n">
        <f aca="false">B29</f>
        <v>15.603979409989</v>
      </c>
      <c r="E35" s="6" t="n">
        <f aca="false">B30</f>
        <v>13.1572670107089</v>
      </c>
      <c r="F35" s="6"/>
      <c r="G35" s="6"/>
      <c r="H35" s="6" t="s">
        <v>314</v>
      </c>
      <c r="I35" s="6" t="s">
        <v>316</v>
      </c>
      <c r="J35" s="6" t="s">
        <v>317</v>
      </c>
      <c r="K35" s="6" t="s">
        <v>291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N35" s="6"/>
      <c r="BO35" s="6"/>
      <c r="BP35" s="6"/>
      <c r="BQ35" s="6"/>
      <c r="BR35" s="6"/>
      <c r="BS35" s="6"/>
      <c r="BT35" s="6"/>
      <c r="BU35" s="6"/>
    </row>
    <row r="36" customFormat="false" ht="15" hidden="false" customHeight="false" outlineLevel="0" collapsed="false">
      <c r="A36" s="6" t="s">
        <v>5</v>
      </c>
      <c r="B36" s="6" t="n">
        <f aca="false">H27</f>
        <v>27.775</v>
      </c>
      <c r="C36" s="6" t="n">
        <f aca="false">H28</f>
        <v>0.919522088793976</v>
      </c>
      <c r="D36" s="6" t="n">
        <f aca="false">H29</f>
        <v>16.709361661966</v>
      </c>
      <c r="E36" s="6" t="n">
        <f aca="false">H30</f>
        <v>13.9050440713774</v>
      </c>
      <c r="F36" s="6"/>
      <c r="G36" s="6"/>
      <c r="H36" s="6" t="s">
        <v>5</v>
      </c>
      <c r="I36" s="6" t="n">
        <v>0.919522088793976</v>
      </c>
      <c r="J36" s="6" t="n">
        <v>16.709361661966</v>
      </c>
      <c r="K36" s="6" t="n">
        <v>13.9050440713774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N36" s="6"/>
      <c r="BO36" s="6"/>
      <c r="BP36" s="6"/>
      <c r="BQ36" s="6"/>
      <c r="BR36" s="6"/>
      <c r="BS36" s="6"/>
      <c r="BT36" s="6"/>
      <c r="BU36" s="6"/>
    </row>
    <row r="37" customFormat="false" ht="15" hidden="false" customHeight="false" outlineLevel="0" collapsed="false">
      <c r="A37" s="6" t="s">
        <v>7</v>
      </c>
      <c r="B37" s="6" t="n">
        <f aca="false">N27</f>
        <v>27.775</v>
      </c>
      <c r="C37" s="6" t="n">
        <f aca="false">N28</f>
        <v>1.00334083431716</v>
      </c>
      <c r="D37" s="6" t="n">
        <f aca="false">N29</f>
        <v>16.9061398731709</v>
      </c>
      <c r="E37" s="6" t="n">
        <f aca="false">N30</f>
        <v>9.74667159572779</v>
      </c>
      <c r="F37" s="6"/>
      <c r="G37" s="6"/>
      <c r="H37" s="6" t="s">
        <v>8</v>
      </c>
      <c r="I37" s="6" t="n">
        <v>2.80536373042164</v>
      </c>
      <c r="J37" s="6" t="n">
        <v>11.0843460938217</v>
      </c>
      <c r="K37" s="6" t="n">
        <v>12.2868768793176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N37" s="6"/>
      <c r="BO37" s="6"/>
      <c r="BP37" s="6"/>
      <c r="BQ37" s="6"/>
      <c r="BR37" s="6"/>
      <c r="BS37" s="6"/>
      <c r="BT37" s="6"/>
      <c r="BU37" s="6"/>
    </row>
    <row r="38" customFormat="false" ht="15" hidden="false" customHeight="false" outlineLevel="0" collapsed="false">
      <c r="A38" s="6" t="s">
        <v>8</v>
      </c>
      <c r="B38" s="6" t="n">
        <f aca="false">T27</f>
        <v>27.775</v>
      </c>
      <c r="C38" s="6" t="n">
        <f aca="false">T28</f>
        <v>2.80536373042164</v>
      </c>
      <c r="D38" s="6" t="n">
        <f aca="false">T29</f>
        <v>11.0843460938217</v>
      </c>
      <c r="E38" s="6" t="n">
        <f aca="false">T30</f>
        <v>12.2868768793176</v>
      </c>
      <c r="F38" s="6"/>
      <c r="G38" s="6"/>
      <c r="H38" s="6" t="s">
        <v>11</v>
      </c>
      <c r="I38" s="6" t="n">
        <v>1.65906625938043</v>
      </c>
      <c r="J38" s="6" t="n">
        <v>20.7315042783257</v>
      </c>
      <c r="K38" s="6" t="n">
        <v>12.6883686009464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N38" s="6"/>
      <c r="BO38" s="6"/>
      <c r="BP38" s="6"/>
      <c r="BQ38" s="6"/>
      <c r="BR38" s="6"/>
      <c r="BS38" s="6"/>
      <c r="BT38" s="6"/>
      <c r="BU38" s="6"/>
    </row>
    <row r="39" customFormat="false" ht="15" hidden="false" customHeight="false" outlineLevel="0" collapsed="false">
      <c r="A39" s="6" t="s">
        <v>10</v>
      </c>
      <c r="B39" s="6" t="n">
        <f aca="false">Z27</f>
        <v>27.775</v>
      </c>
      <c r="C39" s="6" t="n">
        <f aca="false">Z28</f>
        <v>0.786501899913976</v>
      </c>
      <c r="D39" s="6" t="n">
        <f aca="false">Z29</f>
        <v>16.2385413956879</v>
      </c>
      <c r="E39" s="6" t="n">
        <f aca="false">Z30</f>
        <v>11.3046506137678</v>
      </c>
      <c r="F39" s="6"/>
      <c r="G39" s="6"/>
      <c r="H39" s="6"/>
      <c r="I39" s="6"/>
      <c r="J39" s="6"/>
      <c r="K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N39" s="6"/>
      <c r="BO39" s="6"/>
      <c r="BP39" s="6"/>
      <c r="BQ39" s="6"/>
      <c r="BR39" s="6"/>
      <c r="BS39" s="6"/>
      <c r="BT39" s="6"/>
      <c r="BU39" s="6"/>
    </row>
    <row r="40" customFormat="false" ht="15" hidden="false" customHeight="false" outlineLevel="0" collapsed="false">
      <c r="A40" s="6" t="s">
        <v>11</v>
      </c>
      <c r="B40" s="6" t="n">
        <f aca="false">AF27</f>
        <v>27.775</v>
      </c>
      <c r="C40" s="6" t="n">
        <f aca="false">AF28</f>
        <v>1.65906625938043</v>
      </c>
      <c r="D40" s="6" t="n">
        <f aca="false">AF29</f>
        <v>20.7315042783257</v>
      </c>
      <c r="E40" s="6" t="n">
        <f aca="false">AF30</f>
        <v>12.6883686009464</v>
      </c>
      <c r="F40" s="6"/>
      <c r="G40" s="6"/>
      <c r="H40" s="6"/>
      <c r="I40" s="6"/>
      <c r="J40" s="6"/>
      <c r="K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customFormat="false" ht="15" hidden="false" customHeight="false" outlineLevel="0" collapsed="false">
      <c r="A41" s="6" t="s">
        <v>13</v>
      </c>
      <c r="B41" s="6" t="n">
        <f aca="false">AL27</f>
        <v>27.775</v>
      </c>
      <c r="C41" s="6" t="n">
        <f aca="false">AL28</f>
        <v>17.9126052288558</v>
      </c>
      <c r="D41" s="6" t="n">
        <f aca="false">AL29</f>
        <v>15.292297882341</v>
      </c>
      <c r="E41" s="6" t="n">
        <f aca="false">AL30</f>
        <v>14.0319939341047</v>
      </c>
      <c r="F41" s="6"/>
      <c r="G41" s="6"/>
      <c r="H41" s="6"/>
      <c r="I41" s="6"/>
      <c r="J41" s="6"/>
      <c r="K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customFormat="false" ht="15" hidden="false" customHeight="false" outlineLevel="0" collapsed="false">
      <c r="A42" s="6" t="s">
        <v>14</v>
      </c>
      <c r="B42" s="6" t="n">
        <f aca="false">AR27</f>
        <v>27.775</v>
      </c>
      <c r="C42" s="6" t="n">
        <f aca="false">AR28</f>
        <v>2.63729125720435</v>
      </c>
      <c r="D42" s="6" t="n">
        <f aca="false">AR29</f>
        <v>18.4967609238792</v>
      </c>
      <c r="E42" s="6" t="n">
        <f aca="false">AR30</f>
        <v>27.1760349522897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customFormat="false" ht="15" hidden="false" customHeight="false" outlineLevel="0" collapsed="false">
      <c r="A43" s="6" t="s">
        <v>16</v>
      </c>
      <c r="B43" s="6" t="n">
        <f aca="false">AX27</f>
        <v>27.775</v>
      </c>
      <c r="C43" s="6" t="n">
        <f aca="false">AX28</f>
        <v>9.46904075914131</v>
      </c>
      <c r="D43" s="6" t="n">
        <f aca="false">AX29</f>
        <v>16.2796497817587</v>
      </c>
      <c r="E43" s="6" t="n">
        <f aca="false">AX30</f>
        <v>14.7809546838047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customFormat="false" ht="15" hidden="false" customHeight="false" outlineLevel="0" collapsed="false">
      <c r="A44" s="6" t="s">
        <v>17</v>
      </c>
      <c r="B44" s="6" t="n">
        <f aca="false">BD27</f>
        <v>27.775</v>
      </c>
      <c r="C44" s="6" t="n">
        <f aca="false">BD28</f>
        <v>12.0194795972758</v>
      </c>
      <c r="D44" s="6" t="n">
        <f aca="false">BD29</f>
        <v>20.3681701977159</v>
      </c>
      <c r="E44" s="6" t="n">
        <f aca="false">BD30</f>
        <v>38.3001664104665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customFormat="false" ht="15" hidden="false" customHeight="false" outlineLevel="0" collapsed="false">
      <c r="A45" s="6" t="s">
        <v>19</v>
      </c>
      <c r="B45" s="6" t="n">
        <f aca="false">BJ27</f>
        <v>27.775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customFormat="false" ht="15" hidden="false" customHeight="false" outlineLevel="0" collapsed="false">
      <c r="A46" s="6" t="s">
        <v>20</v>
      </c>
      <c r="B46" s="6" t="n">
        <f aca="false">BP27</f>
        <v>27.775</v>
      </c>
      <c r="C46" s="6" t="n">
        <f aca="false">BP28</f>
        <v>2.83247889821903</v>
      </c>
      <c r="D46" s="6" t="n">
        <f aca="false">BP29</f>
        <v>23.3520434884485</v>
      </c>
      <c r="E46" s="6" t="n">
        <f aca="false">BP30</f>
        <v>30.1430579306025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85" min="1" style="1" width="10.7"/>
  </cols>
  <sheetData>
    <row r="1" customFormat="false" ht="15" hidden="false" customHeight="false" outlineLevel="0" collapsed="false"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184</v>
      </c>
      <c r="I1" s="2" t="s">
        <v>185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191</v>
      </c>
      <c r="O1" s="2" t="s">
        <v>192</v>
      </c>
      <c r="P1" s="2" t="s">
        <v>193</v>
      </c>
      <c r="Q1" s="2" t="s">
        <v>194</v>
      </c>
      <c r="R1" s="2" t="s">
        <v>195</v>
      </c>
      <c r="S1" s="2" t="s">
        <v>196</v>
      </c>
      <c r="T1" s="2" t="s">
        <v>198</v>
      </c>
      <c r="U1" s="2" t="s">
        <v>199</v>
      </c>
      <c r="V1" s="2" t="s">
        <v>200</v>
      </c>
      <c r="W1" s="2" t="s">
        <v>201</v>
      </c>
      <c r="X1" s="2" t="s">
        <v>202</v>
      </c>
      <c r="Y1" s="2" t="s">
        <v>203</v>
      </c>
      <c r="Z1" s="2" t="s">
        <v>205</v>
      </c>
      <c r="AA1" s="2" t="s">
        <v>206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212</v>
      </c>
      <c r="AG1" s="2" t="s">
        <v>213</v>
      </c>
      <c r="AH1" s="2" t="s">
        <v>214</v>
      </c>
      <c r="AI1" s="2" t="s">
        <v>215</v>
      </c>
      <c r="AJ1" s="2" t="s">
        <v>216</v>
      </c>
      <c r="AK1" s="2" t="s">
        <v>217</v>
      </c>
      <c r="AL1" s="2" t="s">
        <v>219</v>
      </c>
      <c r="AM1" s="2" t="s">
        <v>220</v>
      </c>
      <c r="AN1" s="2" t="s">
        <v>221</v>
      </c>
      <c r="AO1" s="2" t="s">
        <v>222</v>
      </c>
      <c r="AP1" s="2" t="s">
        <v>223</v>
      </c>
      <c r="AQ1" s="2" t="s">
        <v>224</v>
      </c>
      <c r="AR1" s="2" t="s">
        <v>226</v>
      </c>
      <c r="AS1" s="2" t="s">
        <v>227</v>
      </c>
      <c r="AT1" s="2" t="s">
        <v>228</v>
      </c>
      <c r="AU1" s="2" t="s">
        <v>229</v>
      </c>
      <c r="AV1" s="2" t="s">
        <v>230</v>
      </c>
      <c r="AW1" s="2" t="s">
        <v>231</v>
      </c>
      <c r="AX1" s="2" t="s">
        <v>233</v>
      </c>
      <c r="AY1" s="2" t="s">
        <v>234</v>
      </c>
      <c r="AZ1" s="2" t="s">
        <v>235</v>
      </c>
      <c r="BA1" s="2" t="s">
        <v>236</v>
      </c>
      <c r="BB1" s="2" t="s">
        <v>237</v>
      </c>
      <c r="BC1" s="2" t="s">
        <v>238</v>
      </c>
      <c r="BD1" s="2" t="s">
        <v>240</v>
      </c>
      <c r="BE1" s="2" t="s">
        <v>241</v>
      </c>
      <c r="BF1" s="2" t="s">
        <v>242</v>
      </c>
      <c r="BG1" s="2" t="s">
        <v>243</v>
      </c>
      <c r="BH1" s="2" t="s">
        <v>244</v>
      </c>
      <c r="BI1" s="2" t="s">
        <v>245</v>
      </c>
      <c r="BJ1" s="2" t="s">
        <v>247</v>
      </c>
      <c r="BK1" s="2" t="s">
        <v>248</v>
      </c>
      <c r="BL1" s="2" t="s">
        <v>249</v>
      </c>
      <c r="BM1" s="2" t="s">
        <v>250</v>
      </c>
      <c r="BN1" s="2" t="s">
        <v>251</v>
      </c>
      <c r="BO1" s="2" t="s">
        <v>252</v>
      </c>
      <c r="BP1" s="2" t="s">
        <v>254</v>
      </c>
      <c r="BQ1" s="2" t="s">
        <v>255</v>
      </c>
      <c r="BR1" s="2" t="s">
        <v>256</v>
      </c>
      <c r="BS1" s="2" t="s">
        <v>257</v>
      </c>
      <c r="BT1" s="2" t="s">
        <v>258</v>
      </c>
      <c r="BU1" s="2" t="s">
        <v>259</v>
      </c>
      <c r="BV1" s="2" t="s">
        <v>261</v>
      </c>
      <c r="BW1" s="2" t="s">
        <v>262</v>
      </c>
      <c r="BX1" s="2" t="s">
        <v>263</v>
      </c>
      <c r="BY1" s="2" t="s">
        <v>264</v>
      </c>
      <c r="BZ1" s="2" t="s">
        <v>265</v>
      </c>
      <c r="CA1" s="2" t="s">
        <v>266</v>
      </c>
      <c r="CB1" s="2" t="s">
        <v>268</v>
      </c>
      <c r="CC1" s="2" t="s">
        <v>269</v>
      </c>
      <c r="CD1" s="2" t="s">
        <v>270</v>
      </c>
      <c r="CE1" s="2" t="s">
        <v>271</v>
      </c>
      <c r="CF1" s="2" t="s">
        <v>272</v>
      </c>
      <c r="CG1" s="2" t="s">
        <v>273</v>
      </c>
    </row>
    <row r="2" customFormat="false" ht="15" hidden="false" customHeight="false" outlineLevel="0" collapsed="false">
      <c r="A2" s="2" t="s">
        <v>285</v>
      </c>
      <c r="Y2" s="2" t="s">
        <v>318</v>
      </c>
      <c r="AM2" s="2" t="n">
        <v>1921</v>
      </c>
      <c r="AN2" s="2" t="n">
        <v>1713</v>
      </c>
      <c r="AO2" s="2" t="n">
        <v>1774</v>
      </c>
      <c r="AP2" s="2" t="n">
        <v>1707</v>
      </c>
      <c r="AQ2" s="2" t="n">
        <v>1692</v>
      </c>
      <c r="AR2" s="2" t="n">
        <v>260739</v>
      </c>
      <c r="AS2" s="2" t="n">
        <v>214698</v>
      </c>
      <c r="AT2" s="2" t="n">
        <v>200619</v>
      </c>
      <c r="AU2" s="2" t="n">
        <v>265293</v>
      </c>
      <c r="AV2" s="2" t="n">
        <v>326508</v>
      </c>
      <c r="AW2" s="2" t="n">
        <v>830694</v>
      </c>
      <c r="AX2" s="2" t="n">
        <v>653967</v>
      </c>
      <c r="AZ2" s="2" t="n">
        <v>1648</v>
      </c>
      <c r="BA2" s="2" t="n">
        <v>1475</v>
      </c>
      <c r="BC2" s="2" t="n">
        <v>1472</v>
      </c>
      <c r="BD2" s="2" t="n">
        <v>76378</v>
      </c>
      <c r="BE2" s="2" t="n">
        <v>70408</v>
      </c>
      <c r="BF2" s="2" t="n">
        <v>112855</v>
      </c>
      <c r="BG2" s="2" t="n">
        <v>463167</v>
      </c>
      <c r="BH2" s="2" t="n">
        <v>527559</v>
      </c>
      <c r="BI2" s="2" t="n">
        <v>823483</v>
      </c>
      <c r="BJ2" s="2" t="n">
        <v>837425</v>
      </c>
      <c r="BK2" s="2" t="n">
        <v>106132</v>
      </c>
      <c r="BL2" s="2" t="n">
        <v>75323</v>
      </c>
      <c r="BM2" s="2" t="n">
        <v>1966</v>
      </c>
      <c r="BP2" s="2" t="n">
        <v>600435</v>
      </c>
      <c r="BQ2" s="2" t="n">
        <v>429637</v>
      </c>
      <c r="BR2" s="2" t="n">
        <v>771392</v>
      </c>
    </row>
    <row r="3" customFormat="false" ht="15" hidden="false" customHeight="false" outlineLevel="0" collapsed="false">
      <c r="A3" s="2" t="s">
        <v>286</v>
      </c>
      <c r="B3" s="2" t="n">
        <v>4451</v>
      </c>
      <c r="C3" s="2" t="n">
        <v>6145</v>
      </c>
      <c r="D3" s="2" t="n">
        <v>10954</v>
      </c>
      <c r="E3" s="2" t="n">
        <v>9782</v>
      </c>
      <c r="F3" s="2" t="n">
        <v>9211</v>
      </c>
      <c r="G3" s="2" t="n">
        <v>9637</v>
      </c>
      <c r="H3" s="2" t="n">
        <v>2581</v>
      </c>
      <c r="I3" s="2" t="n">
        <v>9638</v>
      </c>
      <c r="J3" s="2" t="n">
        <v>7945</v>
      </c>
      <c r="K3" s="2" t="n">
        <v>8006</v>
      </c>
      <c r="L3" s="2" t="n">
        <v>8258</v>
      </c>
      <c r="M3" s="2" t="n">
        <v>9472</v>
      </c>
      <c r="N3" s="2" t="n">
        <v>6319</v>
      </c>
      <c r="O3" s="2" t="n">
        <v>6785</v>
      </c>
      <c r="P3" s="2" t="n">
        <v>9876</v>
      </c>
      <c r="Q3" s="2" t="n">
        <v>8164</v>
      </c>
      <c r="R3" s="2" t="n">
        <v>9576</v>
      </c>
      <c r="S3" s="2" t="n">
        <v>9364</v>
      </c>
      <c r="T3" s="2" t="n">
        <v>16410</v>
      </c>
      <c r="U3" s="2" t="n">
        <v>25469</v>
      </c>
      <c r="V3" s="2" t="n">
        <v>24589</v>
      </c>
      <c r="W3" s="2" t="n">
        <v>21989</v>
      </c>
      <c r="X3" s="2" t="n">
        <v>23143</v>
      </c>
      <c r="Y3" s="2" t="n">
        <v>28436</v>
      </c>
      <c r="Z3" s="2" t="n">
        <v>2736</v>
      </c>
      <c r="AA3" s="2" t="n">
        <v>9228</v>
      </c>
      <c r="AB3" s="2" t="n">
        <v>7238</v>
      </c>
      <c r="AC3" s="2" t="n">
        <v>6722</v>
      </c>
      <c r="AD3" s="2" t="n">
        <v>6989</v>
      </c>
      <c r="AE3" s="2" t="n">
        <v>6347</v>
      </c>
      <c r="AF3" s="2" t="n">
        <v>8452</v>
      </c>
      <c r="AG3" s="2" t="n">
        <v>15312</v>
      </c>
      <c r="AH3" s="2" t="n">
        <v>14883</v>
      </c>
      <c r="AI3" s="2" t="n">
        <v>14407</v>
      </c>
      <c r="AJ3" s="2" t="n">
        <v>15866</v>
      </c>
      <c r="AK3" s="2" t="n">
        <v>13896</v>
      </c>
      <c r="AL3" s="2" t="n">
        <v>843983</v>
      </c>
      <c r="AM3" s="2" t="n">
        <v>14328</v>
      </c>
      <c r="AN3" s="2" t="n">
        <v>3373</v>
      </c>
      <c r="AO3" s="2" t="n">
        <v>13662</v>
      </c>
      <c r="AP3" s="2" t="n">
        <v>12337</v>
      </c>
      <c r="AQ3" s="2" t="n">
        <v>6365</v>
      </c>
      <c r="AR3" s="2" t="n">
        <v>4148</v>
      </c>
      <c r="AS3" s="2" t="n">
        <v>9148</v>
      </c>
      <c r="AT3" s="2" t="n">
        <v>8859</v>
      </c>
      <c r="AU3" s="2" t="n">
        <v>18797</v>
      </c>
      <c r="AV3" s="2" t="n">
        <v>6646</v>
      </c>
      <c r="AW3" s="2" t="n">
        <v>4888</v>
      </c>
      <c r="AX3" s="2" t="n">
        <v>115527</v>
      </c>
      <c r="AY3" s="2" t="n">
        <v>15651</v>
      </c>
      <c r="AZ3" s="2" t="n">
        <v>6108</v>
      </c>
      <c r="BA3" s="2" t="n">
        <v>13243</v>
      </c>
      <c r="BB3" s="2" t="n">
        <v>7347</v>
      </c>
      <c r="BC3" s="2" t="n">
        <v>5112</v>
      </c>
      <c r="BD3" s="2" t="n">
        <v>8447</v>
      </c>
      <c r="BE3" s="2" t="n">
        <v>11846</v>
      </c>
      <c r="BF3" s="2" t="n">
        <v>12380</v>
      </c>
      <c r="BG3" s="2" t="n">
        <v>14263</v>
      </c>
      <c r="BH3" s="2" t="n">
        <v>14094</v>
      </c>
      <c r="BI3" s="2" t="n">
        <v>41481</v>
      </c>
      <c r="BJ3" s="2" t="n">
        <v>8702</v>
      </c>
      <c r="BK3" s="2" t="n">
        <v>5229</v>
      </c>
      <c r="BL3" s="2" t="n">
        <v>6194</v>
      </c>
      <c r="BM3" s="2" t="n">
        <v>19699</v>
      </c>
      <c r="BN3" s="2" t="n">
        <v>14947</v>
      </c>
      <c r="BO3" s="2" t="n">
        <v>15643</v>
      </c>
      <c r="BP3" s="2" t="n">
        <v>7785</v>
      </c>
      <c r="BQ3" s="2" t="n">
        <v>1969</v>
      </c>
      <c r="BR3" s="2" t="n">
        <v>2502</v>
      </c>
      <c r="BS3" s="2" t="n">
        <v>21910</v>
      </c>
      <c r="BT3" s="2" t="n">
        <v>21911</v>
      </c>
      <c r="BU3" s="2" t="n">
        <v>52547</v>
      </c>
    </row>
    <row r="4" customFormat="false" ht="15" hidden="false" customHeight="false" outlineLevel="0" collapsed="false">
      <c r="A4" s="30" t="s">
        <v>319</v>
      </c>
      <c r="B4" s="30" t="n">
        <v>19574</v>
      </c>
      <c r="C4" s="30" t="n">
        <v>16251</v>
      </c>
      <c r="D4" s="30" t="n">
        <v>17986</v>
      </c>
      <c r="E4" s="30" t="n">
        <v>19142</v>
      </c>
      <c r="F4" s="30" t="n">
        <v>16719</v>
      </c>
      <c r="G4" s="30" t="n">
        <v>18960</v>
      </c>
      <c r="H4" s="30" t="n">
        <v>16520</v>
      </c>
      <c r="I4" s="30" t="n">
        <v>16949</v>
      </c>
      <c r="J4" s="30" t="n">
        <v>15857</v>
      </c>
      <c r="K4" s="30" t="n">
        <v>15611</v>
      </c>
      <c r="L4" s="30" t="n">
        <v>15923</v>
      </c>
      <c r="M4" s="30" t="n">
        <v>17731</v>
      </c>
      <c r="N4" s="30" t="n">
        <v>29768</v>
      </c>
      <c r="O4" s="30" t="n">
        <v>19622</v>
      </c>
      <c r="P4" s="30" t="n">
        <v>20418</v>
      </c>
      <c r="Q4" s="30" t="n">
        <v>19316</v>
      </c>
      <c r="R4" s="30" t="n">
        <v>19896</v>
      </c>
      <c r="S4" s="30" t="n">
        <v>20502</v>
      </c>
      <c r="T4" s="30" t="n">
        <v>9934</v>
      </c>
      <c r="U4" s="30" t="n">
        <v>10553</v>
      </c>
      <c r="V4" s="30" t="n">
        <v>10308</v>
      </c>
      <c r="W4" s="30" t="n">
        <v>9935</v>
      </c>
      <c r="X4" s="30" t="n">
        <v>10149</v>
      </c>
      <c r="Y4" s="30" t="n">
        <v>7102</v>
      </c>
      <c r="Z4" s="30" t="n">
        <v>19952</v>
      </c>
      <c r="AA4" s="30" t="n">
        <v>18865</v>
      </c>
      <c r="AB4" s="30" t="n">
        <v>16089</v>
      </c>
      <c r="AC4" s="30" t="n">
        <v>17299</v>
      </c>
      <c r="AD4" s="30" t="n">
        <v>17808</v>
      </c>
      <c r="AE4" s="30" t="n">
        <v>16599</v>
      </c>
      <c r="AF4" s="30" t="n">
        <v>23223</v>
      </c>
      <c r="AG4" s="30" t="n">
        <v>24097</v>
      </c>
      <c r="AH4" s="30" t="n">
        <v>22535</v>
      </c>
      <c r="AI4" s="30" t="n">
        <v>23154</v>
      </c>
      <c r="AJ4" s="30" t="n">
        <v>24224</v>
      </c>
      <c r="AK4" s="30" t="n">
        <v>22901</v>
      </c>
      <c r="AL4" s="30"/>
      <c r="AM4" s="30" t="n">
        <v>20362</v>
      </c>
      <c r="AN4" s="30" t="n">
        <v>18592</v>
      </c>
      <c r="AO4" s="30" t="n">
        <v>19880</v>
      </c>
      <c r="AP4" s="30" t="n">
        <v>19759</v>
      </c>
      <c r="AQ4" s="30" t="n">
        <v>18518</v>
      </c>
      <c r="AR4" s="30" t="n">
        <v>17467</v>
      </c>
      <c r="AS4" s="30" t="n">
        <v>15938</v>
      </c>
      <c r="AT4" s="30" t="n">
        <v>15582</v>
      </c>
      <c r="AU4" s="30" t="n">
        <v>15658</v>
      </c>
      <c r="AV4" s="30" t="n">
        <v>13804</v>
      </c>
      <c r="AW4" s="30"/>
      <c r="AX4" s="30" t="n">
        <v>3543</v>
      </c>
      <c r="AY4" s="30" t="n">
        <v>19904</v>
      </c>
      <c r="AZ4" s="30" t="n">
        <v>18482</v>
      </c>
      <c r="BA4" s="30" t="n">
        <v>19379</v>
      </c>
      <c r="BB4" s="30" t="n">
        <v>18495</v>
      </c>
      <c r="BC4" s="30" t="n">
        <v>18408</v>
      </c>
      <c r="BD4" s="30" t="n">
        <v>19675</v>
      </c>
      <c r="BE4" s="30" t="n">
        <v>17903</v>
      </c>
      <c r="BF4" s="30" t="n">
        <v>16211</v>
      </c>
      <c r="BG4" s="30" t="n">
        <v>9223</v>
      </c>
      <c r="BH4" s="30" t="n">
        <v>7755</v>
      </c>
      <c r="BI4" s="30"/>
      <c r="BJ4" s="30"/>
      <c r="BK4" s="30" t="n">
        <v>16672</v>
      </c>
      <c r="BL4" s="30" t="n">
        <v>16867</v>
      </c>
      <c r="BM4" s="30" t="n">
        <v>21086</v>
      </c>
      <c r="BN4" s="30" t="n">
        <v>21215</v>
      </c>
      <c r="BO4" s="30" t="n">
        <v>20759</v>
      </c>
      <c r="BP4" s="30" t="n">
        <v>8001</v>
      </c>
      <c r="BQ4" s="30" t="n">
        <v>12772</v>
      </c>
      <c r="BR4" s="30"/>
      <c r="BS4" s="30" t="n">
        <v>18952</v>
      </c>
      <c r="BT4" s="30" t="n">
        <v>19067</v>
      </c>
      <c r="BU4" s="30" t="n">
        <v>16338</v>
      </c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</row>
    <row r="5" customFormat="false" ht="15" hidden="false" customHeight="false" outlineLevel="0" collapsed="false">
      <c r="A5" s="2" t="s">
        <v>287</v>
      </c>
      <c r="B5" s="2" t="n">
        <v>86716</v>
      </c>
      <c r="C5" s="2" t="n">
        <v>77827</v>
      </c>
      <c r="D5" s="2" t="n">
        <v>75436</v>
      </c>
      <c r="E5" s="2" t="n">
        <v>77508</v>
      </c>
      <c r="F5" s="2" t="n">
        <v>71359</v>
      </c>
      <c r="G5" s="2" t="n">
        <v>76867</v>
      </c>
      <c r="H5" s="2" t="n">
        <v>78297</v>
      </c>
      <c r="I5" s="2" t="n">
        <v>78379</v>
      </c>
      <c r="J5" s="2" t="n">
        <v>85696</v>
      </c>
      <c r="K5" s="2" t="n">
        <v>79312</v>
      </c>
      <c r="L5" s="2" t="n">
        <v>78656</v>
      </c>
      <c r="M5" s="2" t="n">
        <v>98364</v>
      </c>
      <c r="N5" s="2" t="n">
        <v>98722</v>
      </c>
      <c r="O5" s="2" t="n">
        <v>84705</v>
      </c>
      <c r="P5" s="2" t="n">
        <v>78264</v>
      </c>
      <c r="Q5" s="2" t="n">
        <v>79706</v>
      </c>
      <c r="R5" s="2" t="n">
        <v>81706</v>
      </c>
      <c r="S5" s="2" t="n">
        <v>81474</v>
      </c>
      <c r="T5" s="2" t="n">
        <v>57265</v>
      </c>
      <c r="U5" s="2" t="n">
        <v>59317</v>
      </c>
      <c r="V5" s="2" t="n">
        <v>57506</v>
      </c>
      <c r="W5" s="2" t="n">
        <v>62120</v>
      </c>
      <c r="X5" s="2" t="n">
        <v>59620</v>
      </c>
      <c r="Y5" s="2" t="n">
        <v>34993</v>
      </c>
      <c r="Z5" s="2" t="n">
        <v>92968</v>
      </c>
      <c r="AA5" s="2" t="n">
        <v>79085</v>
      </c>
      <c r="AB5" s="2" t="n">
        <v>78661</v>
      </c>
      <c r="AC5" s="2" t="n">
        <v>78254</v>
      </c>
      <c r="AD5" s="2" t="n">
        <v>78366</v>
      </c>
      <c r="AE5" s="2" t="n">
        <v>77318</v>
      </c>
      <c r="AF5" s="2" t="n">
        <v>102372</v>
      </c>
      <c r="AG5" s="2" t="n">
        <v>98589</v>
      </c>
      <c r="AH5" s="2" t="n">
        <v>98725</v>
      </c>
      <c r="AI5" s="2" t="n">
        <v>102391</v>
      </c>
      <c r="AJ5" s="2" t="n">
        <v>103965</v>
      </c>
      <c r="AK5" s="2" t="n">
        <v>112706</v>
      </c>
      <c r="AL5" s="2" t="n">
        <v>4919</v>
      </c>
      <c r="AM5" s="2" t="n">
        <v>89989</v>
      </c>
      <c r="AN5" s="2" t="n">
        <v>88036</v>
      </c>
      <c r="AO5" s="2" t="n">
        <v>90796</v>
      </c>
      <c r="AP5" s="2" t="n">
        <v>90969</v>
      </c>
      <c r="AQ5" s="2" t="n">
        <v>90816</v>
      </c>
      <c r="AR5" s="2" t="n">
        <v>70267</v>
      </c>
      <c r="AS5" s="2" t="n">
        <v>73810</v>
      </c>
      <c r="AT5" s="2" t="n">
        <v>73762</v>
      </c>
      <c r="AU5" s="2" t="n">
        <v>71545</v>
      </c>
      <c r="AV5" s="2" t="n">
        <v>62827</v>
      </c>
      <c r="AW5" s="2" t="n">
        <v>4553</v>
      </c>
      <c r="AX5" s="2" t="n">
        <v>8493</v>
      </c>
      <c r="AY5" s="2" t="n">
        <v>90511</v>
      </c>
      <c r="AZ5" s="2" t="n">
        <v>90136</v>
      </c>
      <c r="BA5" s="2" t="n">
        <v>89630</v>
      </c>
      <c r="BB5" s="2" t="n">
        <v>93429</v>
      </c>
      <c r="BC5" s="2" t="n">
        <v>90455</v>
      </c>
      <c r="BD5" s="2" t="n">
        <v>87128</v>
      </c>
      <c r="BE5" s="2" t="n">
        <v>86238</v>
      </c>
      <c r="BF5" s="2" t="n">
        <v>82495</v>
      </c>
      <c r="BG5" s="2" t="n">
        <v>54218</v>
      </c>
      <c r="BH5" s="2" t="n">
        <v>48863</v>
      </c>
      <c r="BI5" s="2" t="n">
        <v>7823</v>
      </c>
      <c r="BJ5" s="2" t="n">
        <v>4649</v>
      </c>
      <c r="BK5" s="2" t="n">
        <v>80694</v>
      </c>
      <c r="BL5" s="2" t="n">
        <v>84314</v>
      </c>
      <c r="BM5" s="2" t="n">
        <v>128428</v>
      </c>
      <c r="BN5" s="2" t="n">
        <v>125542</v>
      </c>
      <c r="BO5" s="2" t="n">
        <v>125025</v>
      </c>
      <c r="BP5" s="2" t="n">
        <v>38909</v>
      </c>
      <c r="BQ5" s="2" t="n">
        <v>51625</v>
      </c>
      <c r="BR5" s="2" t="n">
        <v>14566</v>
      </c>
      <c r="BS5" s="2" t="n">
        <v>124303</v>
      </c>
      <c r="BT5" s="2" t="n">
        <v>126094</v>
      </c>
      <c r="BU5" s="2" t="n">
        <v>126809</v>
      </c>
    </row>
    <row r="6" customFormat="false" ht="15" hidden="false" customHeight="false" outlineLevel="0" collapsed="false">
      <c r="A6" s="2" t="s">
        <v>288</v>
      </c>
      <c r="B6" s="2" t="n">
        <v>44326</v>
      </c>
      <c r="C6" s="2" t="n">
        <v>37241</v>
      </c>
      <c r="D6" s="2" t="n">
        <v>45438</v>
      </c>
      <c r="E6" s="2" t="n">
        <v>35099</v>
      </c>
      <c r="F6" s="2" t="n">
        <v>57507</v>
      </c>
      <c r="G6" s="2" t="n">
        <v>39214</v>
      </c>
      <c r="H6" s="2" t="n">
        <v>57888</v>
      </c>
      <c r="I6" s="2" t="n">
        <v>52960</v>
      </c>
      <c r="J6" s="2" t="n">
        <v>41422</v>
      </c>
      <c r="K6" s="2" t="n">
        <v>40787</v>
      </c>
      <c r="L6" s="2" t="n">
        <v>45790</v>
      </c>
      <c r="M6" s="2" t="n">
        <v>34688</v>
      </c>
      <c r="N6" s="2" t="n">
        <v>12212</v>
      </c>
      <c r="O6" s="2" t="n">
        <v>37580</v>
      </c>
      <c r="P6" s="2" t="n">
        <v>39819</v>
      </c>
      <c r="Q6" s="2" t="n">
        <v>35857</v>
      </c>
      <c r="R6" s="2" t="n">
        <v>33674</v>
      </c>
      <c r="S6" s="2" t="n">
        <v>32591</v>
      </c>
      <c r="T6" s="2" t="n">
        <v>37001</v>
      </c>
      <c r="U6" s="2" t="n">
        <v>45144</v>
      </c>
      <c r="V6" s="2" t="n">
        <v>40318</v>
      </c>
      <c r="W6" s="2" t="n">
        <v>40258</v>
      </c>
      <c r="X6" s="2" t="n">
        <v>42700</v>
      </c>
      <c r="Y6" s="2" t="n">
        <v>36282</v>
      </c>
      <c r="Z6" s="2" t="n">
        <v>30501</v>
      </c>
      <c r="AA6" s="2" t="n">
        <v>34721</v>
      </c>
      <c r="AB6" s="2" t="n">
        <v>36682</v>
      </c>
      <c r="AC6" s="2" t="n">
        <v>37748</v>
      </c>
      <c r="AD6" s="2" t="n">
        <v>39399</v>
      </c>
      <c r="AE6" s="2" t="n">
        <v>43330</v>
      </c>
      <c r="AF6" s="2" t="n">
        <v>40549</v>
      </c>
      <c r="AG6" s="2" t="n">
        <v>43238</v>
      </c>
      <c r="AH6" s="2" t="n">
        <v>46672</v>
      </c>
      <c r="AI6" s="2" t="n">
        <v>43670</v>
      </c>
      <c r="AJ6" s="2" t="n">
        <v>38982</v>
      </c>
      <c r="AK6" s="2" t="n">
        <v>36490</v>
      </c>
      <c r="AL6" s="2" t="n">
        <v>8603</v>
      </c>
      <c r="AM6" s="2" t="n">
        <v>57351</v>
      </c>
      <c r="AN6" s="2" t="n">
        <v>58013</v>
      </c>
      <c r="AO6" s="2" t="n">
        <v>49961</v>
      </c>
      <c r="AP6" s="2" t="n">
        <v>48803</v>
      </c>
      <c r="AQ6" s="2" t="n">
        <v>52776</v>
      </c>
      <c r="AR6" s="2" t="n">
        <v>39323</v>
      </c>
      <c r="AS6" s="2" t="n">
        <v>39956</v>
      </c>
      <c r="AT6" s="2" t="n">
        <v>37642</v>
      </c>
      <c r="AU6" s="2" t="n">
        <v>39966</v>
      </c>
      <c r="AV6" s="2" t="n">
        <v>33606</v>
      </c>
      <c r="AW6" s="2" t="n">
        <v>20127</v>
      </c>
      <c r="AX6" s="2" t="n">
        <v>7192</v>
      </c>
      <c r="AY6" s="2" t="n">
        <v>59564</v>
      </c>
      <c r="AZ6" s="2" t="n">
        <v>54534</v>
      </c>
      <c r="BA6" s="2" t="n">
        <v>53517</v>
      </c>
      <c r="BB6" s="2" t="n">
        <v>46433</v>
      </c>
      <c r="BC6" s="2" t="n">
        <v>49979</v>
      </c>
      <c r="BD6" s="2" t="n">
        <v>43088</v>
      </c>
      <c r="BE6" s="2" t="n">
        <v>48584</v>
      </c>
      <c r="BF6" s="2" t="n">
        <v>41812</v>
      </c>
      <c r="BG6" s="2" t="n">
        <v>44283</v>
      </c>
      <c r="BH6" s="2" t="n">
        <v>39866</v>
      </c>
      <c r="BI6" s="2" t="n">
        <v>34645</v>
      </c>
      <c r="BJ6" s="2" t="n">
        <v>10347</v>
      </c>
      <c r="BK6" s="2" t="n">
        <v>34813</v>
      </c>
      <c r="BL6" s="2" t="n">
        <v>37944</v>
      </c>
      <c r="BM6" s="2" t="n">
        <v>46445</v>
      </c>
      <c r="BN6" s="2" t="n">
        <v>49636</v>
      </c>
      <c r="BO6" s="2" t="n">
        <v>49851</v>
      </c>
      <c r="BP6" s="2" t="n">
        <v>33149</v>
      </c>
      <c r="BQ6" s="2" t="n">
        <v>39747</v>
      </c>
      <c r="BR6" s="2" t="n">
        <v>40501</v>
      </c>
      <c r="BS6" s="2" t="n">
        <v>45554</v>
      </c>
      <c r="BT6" s="2" t="n">
        <v>45348</v>
      </c>
      <c r="BU6" s="2" t="n">
        <v>38470</v>
      </c>
    </row>
    <row r="11" customFormat="false" ht="15" hidden="false" customHeight="false" outlineLevel="0" collapsed="false">
      <c r="B11" s="2" t="s">
        <v>140</v>
      </c>
      <c r="C11" s="2" t="s">
        <v>142</v>
      </c>
      <c r="D11" s="2" t="s">
        <v>320</v>
      </c>
      <c r="E11" s="2" t="s">
        <v>145</v>
      </c>
      <c r="F11" s="2" t="s">
        <v>147</v>
      </c>
      <c r="G11" s="2" t="s">
        <v>149</v>
      </c>
      <c r="H11" s="2" t="s">
        <v>153</v>
      </c>
      <c r="I11" s="2" t="s">
        <v>155</v>
      </c>
      <c r="J11" s="2" t="s">
        <v>157</v>
      </c>
      <c r="K11" s="2" t="s">
        <v>159</v>
      </c>
      <c r="L11" s="2" t="s">
        <v>161</v>
      </c>
      <c r="M11" s="2" t="s">
        <v>163</v>
      </c>
      <c r="N11" s="2" t="s">
        <v>165</v>
      </c>
      <c r="O11" s="2" t="s">
        <v>167</v>
      </c>
      <c r="P11" s="2" t="s">
        <v>169</v>
      </c>
    </row>
    <row r="12" customFormat="false" ht="15" hidden="false" customHeight="false" outlineLevel="0" collapsed="false">
      <c r="A12" s="2" t="s">
        <v>285</v>
      </c>
    </row>
    <row r="13" customFormat="false" ht="15" hidden="false" customHeight="false" outlineLevel="0" collapsed="false">
      <c r="A13" s="2" t="s">
        <v>286</v>
      </c>
      <c r="B13" s="2" t="n">
        <v>1382</v>
      </c>
      <c r="C13" s="2" t="n">
        <v>7920</v>
      </c>
      <c r="D13" s="2" t="n">
        <v>9562</v>
      </c>
      <c r="E13" s="2" t="n">
        <v>10034</v>
      </c>
      <c r="F13" s="2" t="n">
        <v>9892</v>
      </c>
      <c r="G13" s="2" t="n">
        <v>10463</v>
      </c>
      <c r="H13" s="2" t="n">
        <v>1418</v>
      </c>
      <c r="I13" s="2" t="n">
        <v>11000</v>
      </c>
      <c r="J13" s="2" t="n">
        <v>10050</v>
      </c>
      <c r="K13" s="2" t="n">
        <v>11315</v>
      </c>
      <c r="L13" s="2" t="n">
        <v>10281</v>
      </c>
      <c r="M13" s="2" t="n">
        <v>10667</v>
      </c>
      <c r="N13" s="2" t="n">
        <v>19671</v>
      </c>
      <c r="O13" s="2" t="n">
        <v>18925</v>
      </c>
      <c r="P13" s="2" t="n">
        <v>22055</v>
      </c>
    </row>
    <row r="14" customFormat="false" ht="15" hidden="false" customHeight="false" outlineLevel="0" collapsed="false">
      <c r="A14" s="2" t="s">
        <v>319</v>
      </c>
      <c r="B14" s="2" t="n">
        <v>7598</v>
      </c>
      <c r="E14" s="2" t="n">
        <v>15991</v>
      </c>
      <c r="F14" s="2" t="n">
        <v>14980</v>
      </c>
      <c r="H14" s="2" t="n">
        <v>15129</v>
      </c>
      <c r="I14" s="2" t="n">
        <v>38919</v>
      </c>
      <c r="J14" s="2" t="n">
        <v>35501</v>
      </c>
      <c r="K14" s="2" t="n">
        <v>31650</v>
      </c>
      <c r="L14" s="2" t="n">
        <v>29212</v>
      </c>
      <c r="M14" s="2" t="n">
        <v>26203</v>
      </c>
      <c r="N14" s="2" t="n">
        <v>34312</v>
      </c>
      <c r="O14" s="2" t="n">
        <v>38355</v>
      </c>
      <c r="P14" s="2" t="n">
        <v>37728</v>
      </c>
    </row>
    <row r="15" customFormat="false" ht="15" hidden="false" customHeight="false" outlineLevel="0" collapsed="false">
      <c r="A15" s="2" t="s">
        <v>287</v>
      </c>
      <c r="B15" s="2" t="n">
        <v>22049</v>
      </c>
      <c r="C15" s="2" t="n">
        <v>23007</v>
      </c>
      <c r="D15" s="2" t="n">
        <v>24895</v>
      </c>
      <c r="E15" s="2" t="n">
        <v>34563</v>
      </c>
      <c r="F15" s="2" t="n">
        <v>33143</v>
      </c>
      <c r="G15" s="2" t="n">
        <v>34254</v>
      </c>
      <c r="H15" s="2" t="n">
        <v>40099</v>
      </c>
      <c r="I15" s="2" t="n">
        <v>40253</v>
      </c>
      <c r="J15" s="2" t="n">
        <v>41516</v>
      </c>
      <c r="K15" s="2" t="n">
        <v>45702</v>
      </c>
      <c r="L15" s="2" t="n">
        <v>46610</v>
      </c>
      <c r="M15" s="2" t="n">
        <v>46332</v>
      </c>
      <c r="N15" s="2" t="n">
        <v>53656</v>
      </c>
      <c r="O15" s="2" t="n">
        <v>52544</v>
      </c>
      <c r="P15" s="2" t="n">
        <v>53817</v>
      </c>
    </row>
    <row r="16" customFormat="false" ht="15" hidden="false" customHeight="false" outlineLevel="0" collapsed="false">
      <c r="A16" s="2" t="s">
        <v>288</v>
      </c>
      <c r="B16" s="2" t="n">
        <v>9478</v>
      </c>
      <c r="C16" s="2" t="n">
        <v>21222</v>
      </c>
      <c r="D16" s="2" t="n">
        <v>17943</v>
      </c>
      <c r="E16" s="2" t="n">
        <v>29037</v>
      </c>
      <c r="F16" s="2" t="n">
        <v>35301</v>
      </c>
      <c r="G16" s="2" t="n">
        <v>41251</v>
      </c>
      <c r="H16" s="2" t="n">
        <v>52552</v>
      </c>
      <c r="I16" s="2" t="n">
        <v>49462</v>
      </c>
      <c r="J16" s="2" t="n">
        <v>40894</v>
      </c>
      <c r="K16" s="2" t="n">
        <v>44119</v>
      </c>
      <c r="L16" s="2" t="n">
        <v>40759</v>
      </c>
      <c r="M16" s="2" t="n">
        <v>53164</v>
      </c>
      <c r="N16" s="2" t="n">
        <v>76801</v>
      </c>
      <c r="O16" s="2" t="n">
        <v>74743</v>
      </c>
      <c r="P16" s="2" t="n">
        <v>73667</v>
      </c>
    </row>
    <row r="21" customFormat="false" ht="15.75" hidden="false" customHeight="true" outlineLevel="0" collapsed="false">
      <c r="B21" s="2" t="s">
        <v>275</v>
      </c>
      <c r="C21" s="2" t="s">
        <v>276</v>
      </c>
      <c r="D21" s="2" t="s">
        <v>277</v>
      </c>
      <c r="E21" s="2" t="s">
        <v>278</v>
      </c>
      <c r="F21" s="2" t="s">
        <v>279</v>
      </c>
    </row>
    <row r="22" customFormat="false" ht="15.75" hidden="false" customHeight="true" outlineLevel="0" collapsed="false">
      <c r="A22" s="2" t="s">
        <v>285</v>
      </c>
      <c r="B22" s="2" t="n">
        <v>939233</v>
      </c>
      <c r="C22" s="2" t="n">
        <v>428068</v>
      </c>
      <c r="D22" s="2" t="n">
        <v>191427</v>
      </c>
      <c r="E22" s="2" t="n">
        <v>73462</v>
      </c>
      <c r="F22" s="2" t="n">
        <v>34237</v>
      </c>
    </row>
    <row r="23" customFormat="false" ht="15.75" hidden="false" customHeight="true" outlineLevel="0" collapsed="false">
      <c r="A23" s="2" t="s">
        <v>286</v>
      </c>
      <c r="B23" s="2" t="n">
        <v>425450</v>
      </c>
      <c r="C23" s="2" t="n">
        <v>202277</v>
      </c>
      <c r="D23" s="2" t="n">
        <v>89646</v>
      </c>
      <c r="E23" s="2" t="n">
        <v>34746</v>
      </c>
      <c r="F23" s="2" t="n">
        <v>14824</v>
      </c>
    </row>
    <row r="24" customFormat="false" ht="15.75" hidden="false" customHeight="true" outlineLevel="0" collapsed="false">
      <c r="A24" s="2" t="s">
        <v>287</v>
      </c>
      <c r="B24" s="2" t="n">
        <v>251683</v>
      </c>
      <c r="C24" s="2" t="n">
        <v>125162</v>
      </c>
      <c r="D24" s="2" t="n">
        <v>60328</v>
      </c>
      <c r="E24" s="2" t="n">
        <v>20529</v>
      </c>
      <c r="F24" s="2" t="n">
        <v>10709</v>
      </c>
    </row>
    <row r="25" customFormat="false" ht="15.75" hidden="false" customHeight="true" outlineLevel="0" collapsed="false">
      <c r="A25" s="2" t="s">
        <v>288</v>
      </c>
      <c r="B25" s="2" t="n">
        <v>1128706</v>
      </c>
      <c r="C25" s="2" t="n">
        <v>565072</v>
      </c>
      <c r="D25" s="2" t="n">
        <v>272866</v>
      </c>
      <c r="E25" s="2" t="n">
        <v>96629</v>
      </c>
      <c r="F25" s="2" t="n">
        <v>48056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>
      <c r="B29" s="2" t="s">
        <v>275</v>
      </c>
      <c r="C29" s="2" t="s">
        <v>276</v>
      </c>
      <c r="D29" s="2" t="s">
        <v>277</v>
      </c>
      <c r="E29" s="2" t="s">
        <v>278</v>
      </c>
      <c r="F29" s="2" t="s">
        <v>279</v>
      </c>
    </row>
    <row r="30" customFormat="false" ht="15.75" hidden="false" customHeight="true" outlineLevel="0" collapsed="false">
      <c r="A30" s="2" t="s">
        <v>285</v>
      </c>
      <c r="B30" s="2" t="n">
        <v>899604</v>
      </c>
      <c r="C30" s="2" t="n">
        <v>425380</v>
      </c>
      <c r="D30" s="2" t="n">
        <v>188113</v>
      </c>
      <c r="E30" s="2" t="n">
        <v>71162</v>
      </c>
      <c r="F30" s="2" t="n">
        <v>33887</v>
      </c>
    </row>
    <row r="31" customFormat="false" ht="15.75" hidden="false" customHeight="true" outlineLevel="0" collapsed="false">
      <c r="A31" s="2" t="s">
        <v>286</v>
      </c>
      <c r="B31" s="2" t="n">
        <v>423061</v>
      </c>
      <c r="C31" s="2" t="n">
        <v>199413</v>
      </c>
      <c r="D31" s="2" t="n">
        <v>87546</v>
      </c>
      <c r="E31" s="2" t="n">
        <v>33302</v>
      </c>
      <c r="F31" s="2" t="n">
        <v>27574</v>
      </c>
    </row>
    <row r="32" customFormat="false" ht="15.75" hidden="false" customHeight="true" outlineLevel="0" collapsed="false">
      <c r="A32" s="2" t="s">
        <v>287</v>
      </c>
      <c r="B32" s="2" t="n">
        <v>248949</v>
      </c>
      <c r="C32" s="2" t="n">
        <v>123564</v>
      </c>
      <c r="D32" s="2" t="n">
        <v>59630</v>
      </c>
      <c r="E32" s="2" t="n">
        <v>20777</v>
      </c>
      <c r="F32" s="2" t="n">
        <v>9898</v>
      </c>
    </row>
    <row r="33" customFormat="false" ht="15.75" hidden="false" customHeight="true" outlineLevel="0" collapsed="false">
      <c r="A33" s="2" t="s">
        <v>288</v>
      </c>
      <c r="B33" s="2" t="n">
        <v>1127265</v>
      </c>
      <c r="C33" s="2" t="n">
        <v>562279</v>
      </c>
      <c r="D33" s="2" t="n">
        <v>276199</v>
      </c>
      <c r="E33" s="2" t="n">
        <v>96432</v>
      </c>
      <c r="F33" s="2" t="n">
        <v>50802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2024-08-27T16:20:00Z</dcterms:created>
  <dc:creator>HPLC</dc:creator>
  <dc:description/>
  <dc:language>en-US</dc:language>
  <cp:lastModifiedBy>Andrew Tolonen</cp:lastModifiedBy>
  <dcterms:modified xsi:type="dcterms:W3CDTF">2024-09-23T10:32:44Z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