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iggs010\Dev\jimbrig\lossrx\inst\notes\"/>
    </mc:Choice>
  </mc:AlternateContent>
  <xr:revisionPtr revIDLastSave="0" documentId="13_ncr:1_{A89CF0D8-76CD-44B8-8FF0-76A171E942E0}" xr6:coauthVersionLast="46" xr6:coauthVersionMax="46" xr10:uidLastSave="{00000000-0000-0000-0000-000000000000}"/>
  <bookViews>
    <workbookView xWindow="1515" yWindow="1515" windowWidth="21600" windowHeight="11505" activeTab="1" xr2:uid="{3E546DDD-5CE6-4353-8E05-871ECF320271}"/>
  </bookViews>
  <sheets>
    <sheet name="INPUT" sheetId="13" r:id="rId1"/>
    <sheet name="Sheet1" sheetId="16" r:id="rId2"/>
    <sheet name="DATA" sheetId="15" r:id="rId3"/>
    <sheet name="TRIANGLES -&gt;" sheetId="1" r:id="rId4"/>
    <sheet name="Rept_Unl" sheetId="19" r:id="rId5"/>
    <sheet name="Paid_Unl" sheetId="18" r:id="rId6"/>
    <sheet name="Rept_250K" sheetId="2" r:id="rId7"/>
    <sheet name="Paid_250K" sheetId="14" r:id="rId8"/>
    <sheet name="Counts" sheetId="17" r:id="rId9"/>
    <sheet name="e8.2" sheetId="3" r:id="rId10"/>
    <sheet name="e8.3" sheetId="4" r:id="rId11"/>
    <sheet name="e8.4" sheetId="5" r:id="rId12"/>
    <sheet name="e8.5" sheetId="6" r:id="rId13"/>
    <sheet name="e8.6" sheetId="7" r:id="rId14"/>
    <sheet name="e8.7" sheetId="8" r:id="rId15"/>
    <sheet name="e8.8" sheetId="9" r:id="rId16"/>
    <sheet name="e8.9" sheetId="10" r:id="rId17"/>
    <sheet name="e8.10" sheetId="11" r:id="rId18"/>
    <sheet name="e8.11" sheetId="12" r:id="rId19"/>
  </sheets>
  <externalReferences>
    <externalReference r:id="rId20"/>
    <externalReference r:id="rId21"/>
  </externalReferences>
  <definedNames>
    <definedName name="ages">[1]Intro!$S$18:$AC$42</definedName>
    <definedName name="client">[1]Intro!$C$1</definedName>
    <definedName name="cov">[1]Intro!$C$3</definedName>
    <definedName name="cpy_l">[1]Intro!$D$48</definedName>
    <definedName name="ctxt">[1]Intro!$D$8</definedName>
    <definedName name="ctxt_l">[1]Intro!$E$8</definedName>
    <definedName name="curr">[1]Intro!$C$8</definedName>
    <definedName name="curr_to_roll">[1]Intro!$F$12</definedName>
    <definedName name="curr_to_roll_l">[1]Intro!$G$12</definedName>
    <definedName name="cutoff">[1]LDF!$W$145</definedName>
    <definedName name="disc_rate">'[1]e9.1'!$E$11</definedName>
    <definedName name="disccols">[1]Disc!$L$3:$U$3</definedName>
    <definedName name="discs">[1]Disc!$L$4:$U$144</definedName>
    <definedName name="div">[1]Intro!$C$4</definedName>
    <definedName name="index_lkups">[1]Index!$Q$5:$T$65</definedName>
    <definedName name="indldfs">'[1]Industry LDF'!$A$6:$M$28</definedName>
    <definedName name="indrels">'[1]Industry LDF'!$O$6:$Q$28</definedName>
    <definedName name="lctrnd_250k">[1]Trend!$V$41</definedName>
    <definedName name="lctrnd_350k">[1]Trend!$W$41</definedName>
    <definedName name="lctrnd_500k">[1]Trend!$X$41</definedName>
    <definedName name="lctrnd_750k">[1]Trend!$Y$41</definedName>
    <definedName name="lctrnd_unl">[1]Trend!$Z$41</definedName>
    <definedName name="ldf_ages">[1]LDF!$W$5:$W$145</definedName>
    <definedName name="ldf_ret">[1]LDF!$X$4:$AH$4</definedName>
    <definedName name="ldf_type">[1]LDF!$X$3:$AH$3</definedName>
    <definedName name="ldfs">[1]LDF!$X$5:$AH$145</definedName>
    <definedName name="ltfreq_trnd">[1]Trend!$E$41</definedName>
    <definedName name="na">[1]Intro!$T$6</definedName>
    <definedName name="old">[1]Intro!$C$7</definedName>
    <definedName name="otxt_l">[1]Intro!$E$7</definedName>
    <definedName name="pr_to_curr">[1]Intro!$F$10</definedName>
    <definedName name="pr_to_curr_l">[1]Intro!$G$10</definedName>
    <definedName name="_xlnm.Print_Area" localSheetId="17">'e8.10'!$A$2:$N$47</definedName>
    <definedName name="_xlnm.Print_Area" localSheetId="18">'e8.11'!$A$2:$N$29</definedName>
    <definedName name="_xlnm.Print_Area" localSheetId="9">'e8.2'!$A$2:$S$70</definedName>
    <definedName name="_xlnm.Print_Area" localSheetId="10">'e8.3'!$A$2:$S$70</definedName>
    <definedName name="_xlnm.Print_Area" localSheetId="11">'e8.4'!$A$2:$S$70</definedName>
    <definedName name="_xlnm.Print_Area" localSheetId="12">'e8.5'!$A$2:$S$70</definedName>
    <definedName name="_xlnm.Print_Area" localSheetId="13">'e8.6'!$A$2:$S$70</definedName>
    <definedName name="_xlnm.Print_Area" localSheetId="14">'e8.7'!$A$2:$S$70</definedName>
    <definedName name="_xlnm.Print_Area" localSheetId="15">'e8.8'!$A$2:$S$70</definedName>
    <definedName name="_xlnm.Print_Area" localSheetId="16">'e8.9'!$A$2:$N$58</definedName>
    <definedName name="_xlnm.Print_Area" localSheetId="6">Rept_250K!$A$2:$Q$59</definedName>
    <definedName name="prldf_ages">'[1]Prior LDF'!$A$7:$A$127</definedName>
    <definedName name="prldf_cutoff">'[1]Prior LDF'!$A$127</definedName>
    <definedName name="prldf_ret">'[1]Prior LDF'!$B$6:$L$6</definedName>
    <definedName name="prldf_type">'[1]Prior LDF'!$B$5:$L$5</definedName>
    <definedName name="prldfs">'[1]Prior LDF'!$B$7:$L$127</definedName>
    <definedName name="proj_py">[1]Intro!$D$52</definedName>
    <definedName name="prxsldf_ret">'[1]Prior LDF'!$M$6:$T$6</definedName>
    <definedName name="prxsldf_type">'[1]Prior LDF'!$M$5:$T$5</definedName>
    <definedName name="prxsldfs">'[1]Prior LDF'!$M$7:$T$127</definedName>
    <definedName name="ptxt">[1]Intro!$D$10</definedName>
    <definedName name="ptxt_l">[1]Intro!$E$10</definedName>
    <definedName name="roll">[1]Intro!$C$12</definedName>
    <definedName name="roll_to_roll">[1]Intro!$F$13</definedName>
    <definedName name="rtxt">[1]Intro!$D$12</definedName>
    <definedName name="rtxt_l">[1]Intro!$E$12</definedName>
    <definedName name="sevtrnd_250k">[1]Trend!$I$41</definedName>
    <definedName name="sevtrnd_350k">[1]Trend!$J$41</definedName>
    <definedName name="sevtrnd_500k">[1]Trend!$K$41</definedName>
    <definedName name="sevtrnd_unl">[1]Trend!$L$41</definedName>
    <definedName name="tctxt">[1]Intro!$D$9</definedName>
    <definedName name="tit">[1]Intro!$C$2</definedName>
    <definedName name="trend_prior">[1]Intro!$T$47</definedName>
    <definedName name="utilo.version" hidden="1">3</definedName>
    <definedName name="xsldf_ret">[1]LDF!$AI$4:$AP$4</definedName>
    <definedName name="xsldf_type">[1]LDF!$AI$3:$AP$3</definedName>
    <definedName name="xsldfs">[1]LDF!$AI$5:$AP$145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6" l="1"/>
  <c r="J4" i="16"/>
  <c r="H4" i="16" a="1"/>
  <c r="H4" i="16" s="1"/>
  <c r="F58" i="17"/>
  <c r="D58" i="17"/>
  <c r="F57" i="17"/>
  <c r="D57" i="17"/>
  <c r="K51" i="17"/>
  <c r="J51" i="17"/>
  <c r="J58" i="17" s="1"/>
  <c r="I51" i="17"/>
  <c r="I56" i="17" s="1"/>
  <c r="H51" i="17"/>
  <c r="H57" i="17" s="1"/>
  <c r="G51" i="17"/>
  <c r="G57" i="17" s="1"/>
  <c r="E51" i="17"/>
  <c r="E58" i="17" s="1"/>
  <c r="C51" i="17"/>
  <c r="C58" i="17" s="1"/>
  <c r="K39" i="17"/>
  <c r="J39" i="17"/>
  <c r="I39" i="17"/>
  <c r="H39" i="17"/>
  <c r="G39" i="17"/>
  <c r="F39" i="17"/>
  <c r="E39" i="17"/>
  <c r="D39" i="17"/>
  <c r="C39" i="17"/>
  <c r="K38" i="17"/>
  <c r="J38" i="17"/>
  <c r="I38" i="17"/>
  <c r="H38" i="17"/>
  <c r="G38" i="17"/>
  <c r="F38" i="17"/>
  <c r="E38" i="17"/>
  <c r="D38" i="17"/>
  <c r="C38" i="17"/>
  <c r="K37" i="17"/>
  <c r="J37" i="17"/>
  <c r="I37" i="17"/>
  <c r="H37" i="17"/>
  <c r="G37" i="17"/>
  <c r="F37" i="17"/>
  <c r="E37" i="17"/>
  <c r="D37" i="17"/>
  <c r="C37" i="17"/>
  <c r="K36" i="17"/>
  <c r="J36" i="17"/>
  <c r="I36" i="17"/>
  <c r="H36" i="17"/>
  <c r="G36" i="17"/>
  <c r="F36" i="17"/>
  <c r="E36" i="17"/>
  <c r="D36" i="17"/>
  <c r="C36" i="17"/>
  <c r="K35" i="17"/>
  <c r="J35" i="17"/>
  <c r="I35" i="17"/>
  <c r="H35" i="17"/>
  <c r="G35" i="17"/>
  <c r="F35" i="17"/>
  <c r="E35" i="17"/>
  <c r="D35" i="17"/>
  <c r="C35" i="17"/>
  <c r="K34" i="17"/>
  <c r="J34" i="17"/>
  <c r="I34" i="17"/>
  <c r="H34" i="17"/>
  <c r="G34" i="17"/>
  <c r="F34" i="17"/>
  <c r="E34" i="17"/>
  <c r="D34" i="17"/>
  <c r="C34" i="17"/>
  <c r="K33" i="17"/>
  <c r="J33" i="17"/>
  <c r="I33" i="17"/>
  <c r="H33" i="17"/>
  <c r="G33" i="17"/>
  <c r="F33" i="17"/>
  <c r="E33" i="17"/>
  <c r="D33" i="17"/>
  <c r="C33" i="17"/>
  <c r="K32" i="17"/>
  <c r="J32" i="17"/>
  <c r="I32" i="17"/>
  <c r="H32" i="17"/>
  <c r="G32" i="17"/>
  <c r="F32" i="17"/>
  <c r="E32" i="17"/>
  <c r="D32" i="17"/>
  <c r="C32" i="17"/>
  <c r="K31" i="17"/>
  <c r="J31" i="17"/>
  <c r="I31" i="17"/>
  <c r="H31" i="17"/>
  <c r="G31" i="17"/>
  <c r="F31" i="17"/>
  <c r="E31" i="17"/>
  <c r="D31" i="17"/>
  <c r="C31" i="17"/>
  <c r="K30" i="17"/>
  <c r="J30" i="17"/>
  <c r="I30" i="17"/>
  <c r="H30" i="17"/>
  <c r="G30" i="17"/>
  <c r="F30" i="17"/>
  <c r="E30" i="17"/>
  <c r="D30" i="17"/>
  <c r="C30" i="17"/>
  <c r="K29" i="17"/>
  <c r="J29" i="17"/>
  <c r="I29" i="17"/>
  <c r="H29" i="17"/>
  <c r="G29" i="17"/>
  <c r="F29" i="17"/>
  <c r="E29" i="17"/>
  <c r="D29" i="17"/>
  <c r="C29" i="17"/>
  <c r="K28" i="17"/>
  <c r="J28" i="17"/>
  <c r="I28" i="17"/>
  <c r="H28" i="17"/>
  <c r="G28" i="17"/>
  <c r="F28" i="17"/>
  <c r="E28" i="17"/>
  <c r="D28" i="17"/>
  <c r="C28" i="17"/>
  <c r="A28" i="17"/>
  <c r="K27" i="17"/>
  <c r="J27" i="17"/>
  <c r="I27" i="17"/>
  <c r="H27" i="17"/>
  <c r="G27" i="17"/>
  <c r="F27" i="17"/>
  <c r="E27" i="17"/>
  <c r="D27" i="17"/>
  <c r="C27" i="17"/>
  <c r="A27" i="17"/>
  <c r="K26" i="17"/>
  <c r="J26" i="17"/>
  <c r="I26" i="17"/>
  <c r="H26" i="17"/>
  <c r="G26" i="17"/>
  <c r="F26" i="17"/>
  <c r="E26" i="17"/>
  <c r="D26" i="17"/>
  <c r="C26" i="17"/>
  <c r="A26" i="17"/>
  <c r="A24" i="17"/>
  <c r="A23" i="17"/>
  <c r="M21" i="17"/>
  <c r="A21" i="17"/>
  <c r="AC21" i="17" s="1"/>
  <c r="M20" i="17"/>
  <c r="A20" i="17"/>
  <c r="A39" i="17" s="1"/>
  <c r="M19" i="17"/>
  <c r="A19" i="17"/>
  <c r="A38" i="17" s="1"/>
  <c r="M18" i="17"/>
  <c r="A18" i="17"/>
  <c r="AC18" i="17" s="1"/>
  <c r="M17" i="17"/>
  <c r="A17" i="17"/>
  <c r="AC17" i="17" s="1"/>
  <c r="M16" i="17"/>
  <c r="A16" i="17"/>
  <c r="AC16" i="17" s="1"/>
  <c r="M15" i="17"/>
  <c r="A15" i="17"/>
  <c r="A34" i="17" s="1"/>
  <c r="M14" i="17"/>
  <c r="A14" i="17"/>
  <c r="AC14" i="17" s="1"/>
  <c r="M13" i="17"/>
  <c r="A13" i="17"/>
  <c r="AC13" i="17" s="1"/>
  <c r="A30" i="17"/>
  <c r="N11" i="17"/>
  <c r="O11" i="17" s="1"/>
  <c r="P11" i="17" s="1"/>
  <c r="Q11" i="17" s="1"/>
  <c r="R11" i="17" s="1"/>
  <c r="S11" i="17" s="1"/>
  <c r="T11" i="17" s="1"/>
  <c r="U11" i="17" s="1"/>
  <c r="V11" i="17" s="1"/>
  <c r="W11" i="17" s="1"/>
  <c r="X11" i="17" s="1"/>
  <c r="Y11" i="17" s="1"/>
  <c r="Z11" i="17" s="1"/>
  <c r="AA11" i="17" s="1"/>
  <c r="C11" i="17"/>
  <c r="A11" i="17"/>
  <c r="N10" i="17"/>
  <c r="O10" i="17" s="1"/>
  <c r="P10" i="17" s="1"/>
  <c r="Q10" i="17" s="1"/>
  <c r="R10" i="17" s="1"/>
  <c r="S10" i="17" s="1"/>
  <c r="T10" i="17" s="1"/>
  <c r="U10" i="17" s="1"/>
  <c r="V10" i="17" s="1"/>
  <c r="W10" i="17" s="1"/>
  <c r="X10" i="17" s="1"/>
  <c r="Y10" i="17" s="1"/>
  <c r="Z10" i="17" s="1"/>
  <c r="AA10" i="17" s="1"/>
  <c r="A10" i="17"/>
  <c r="G5" i="16" a="1"/>
  <c r="G5" i="16" s="1"/>
  <c r="G6" i="16" a="1"/>
  <c r="G6" i="16"/>
  <c r="G7" i="16" a="1"/>
  <c r="G7" i="16"/>
  <c r="G8" i="16" a="1"/>
  <c r="G8" i="16" s="1"/>
  <c r="G9" i="16" a="1"/>
  <c r="G9" i="16" s="1"/>
  <c r="G10" i="16" a="1"/>
  <c r="G10" i="16"/>
  <c r="G11" i="16" a="1"/>
  <c r="G11" i="16" s="1"/>
  <c r="G12" i="16" a="1"/>
  <c r="G12" i="16"/>
  <c r="G13" i="16" a="1"/>
  <c r="G13" i="16"/>
  <c r="G14" i="16" a="1"/>
  <c r="G14" i="16" s="1"/>
  <c r="G15" i="16" a="1"/>
  <c r="G15" i="16" s="1"/>
  <c r="G4" i="16" a="1"/>
  <c r="G4" i="16" s="1"/>
  <c r="F5" i="16" a="1"/>
  <c r="F5" i="16" s="1"/>
  <c r="F6" i="16" a="1"/>
  <c r="F6" i="16" s="1"/>
  <c r="F7" i="16" a="1"/>
  <c r="F7" i="16" s="1"/>
  <c r="F8" i="16" a="1"/>
  <c r="F8" i="16" s="1"/>
  <c r="F9" i="16" a="1"/>
  <c r="F9" i="16" s="1"/>
  <c r="F10" i="16" a="1"/>
  <c r="F10" i="16"/>
  <c r="F11" i="16" a="1"/>
  <c r="F11" i="16" s="1"/>
  <c r="F12" i="16" a="1"/>
  <c r="F12" i="16" s="1"/>
  <c r="F13" i="16" a="1"/>
  <c r="F13" i="16" s="1"/>
  <c r="F14" i="16" a="1"/>
  <c r="F14" i="16"/>
  <c r="F15" i="16" a="1"/>
  <c r="F15" i="16" s="1"/>
  <c r="F4" i="16" a="1"/>
  <c r="F4" i="16" s="1"/>
  <c r="F66" i="18"/>
  <c r="D66" i="18"/>
  <c r="M65" i="18"/>
  <c r="K65" i="18"/>
  <c r="I65" i="18"/>
  <c r="F65" i="18"/>
  <c r="D65" i="18"/>
  <c r="P64" i="18"/>
  <c r="N64" i="18"/>
  <c r="M64" i="18"/>
  <c r="L64" i="18"/>
  <c r="Q60" i="18"/>
  <c r="P60" i="18"/>
  <c r="O60" i="18"/>
  <c r="Q59" i="18"/>
  <c r="Q66" i="18" s="1"/>
  <c r="P59" i="18"/>
  <c r="P66" i="18" s="1"/>
  <c r="O59" i="18"/>
  <c r="M60" i="18" s="1"/>
  <c r="N59" i="18"/>
  <c r="N60" i="18" s="1"/>
  <c r="M59" i="18"/>
  <c r="M66" i="18" s="1"/>
  <c r="L59" i="18"/>
  <c r="L60" i="18" s="1"/>
  <c r="K59" i="18"/>
  <c r="K64" i="18" s="1"/>
  <c r="J59" i="18"/>
  <c r="J64" i="18" s="1"/>
  <c r="I59" i="18"/>
  <c r="I64" i="18" s="1"/>
  <c r="H59" i="18"/>
  <c r="H65" i="18" s="1"/>
  <c r="G59" i="18"/>
  <c r="G65" i="18" s="1"/>
  <c r="E59" i="18"/>
  <c r="E66" i="18" s="1"/>
  <c r="C59" i="18"/>
  <c r="C66" i="18" s="1"/>
  <c r="Q47" i="18"/>
  <c r="P47" i="18"/>
  <c r="O47" i="18"/>
  <c r="N47" i="18"/>
  <c r="M47" i="18"/>
  <c r="L47" i="18"/>
  <c r="K47" i="18"/>
  <c r="J47" i="18"/>
  <c r="I47" i="18"/>
  <c r="H47" i="18"/>
  <c r="G47" i="18"/>
  <c r="F47" i="18"/>
  <c r="E47" i="18"/>
  <c r="D47" i="18"/>
  <c r="C47" i="18"/>
  <c r="Q46" i="18"/>
  <c r="P46" i="18"/>
  <c r="O46" i="18"/>
  <c r="N46" i="18"/>
  <c r="M46" i="18"/>
  <c r="L46" i="18"/>
  <c r="K46" i="18"/>
  <c r="J46" i="18"/>
  <c r="I46" i="18"/>
  <c r="H46" i="18"/>
  <c r="G46" i="18"/>
  <c r="F46" i="18"/>
  <c r="E46" i="18"/>
  <c r="D46" i="18"/>
  <c r="C46" i="18"/>
  <c r="Q45" i="18"/>
  <c r="P45" i="18"/>
  <c r="O45" i="18"/>
  <c r="N45" i="18"/>
  <c r="M45" i="18"/>
  <c r="L45" i="18"/>
  <c r="K45" i="18"/>
  <c r="J45" i="18"/>
  <c r="I45" i="18"/>
  <c r="H45" i="18"/>
  <c r="G45" i="18"/>
  <c r="F45" i="18"/>
  <c r="E45" i="18"/>
  <c r="D45" i="18"/>
  <c r="C45" i="18"/>
  <c r="A45" i="18"/>
  <c r="Q44" i="18"/>
  <c r="P44" i="18"/>
  <c r="O44" i="18"/>
  <c r="N44" i="18"/>
  <c r="M44" i="18"/>
  <c r="L44" i="18"/>
  <c r="K44" i="18"/>
  <c r="J44" i="18"/>
  <c r="I44" i="18"/>
  <c r="H44" i="18"/>
  <c r="G44" i="18"/>
  <c r="F44" i="18"/>
  <c r="E44" i="18"/>
  <c r="D44" i="18"/>
  <c r="C44" i="18"/>
  <c r="Q43" i="18"/>
  <c r="P43" i="18"/>
  <c r="O43" i="18"/>
  <c r="N43" i="18"/>
  <c r="M43" i="18"/>
  <c r="L43" i="18"/>
  <c r="K43" i="18"/>
  <c r="J43" i="18"/>
  <c r="I43" i="18"/>
  <c r="H43" i="18"/>
  <c r="G43" i="18"/>
  <c r="F43" i="18"/>
  <c r="E43" i="18"/>
  <c r="D43" i="18"/>
  <c r="C43" i="18"/>
  <c r="Q42" i="18"/>
  <c r="P42" i="18"/>
  <c r="O42" i="18"/>
  <c r="N42" i="18"/>
  <c r="M42" i="18"/>
  <c r="L42" i="18"/>
  <c r="K42" i="18"/>
  <c r="J42" i="18"/>
  <c r="I42" i="18"/>
  <c r="H42" i="18"/>
  <c r="G42" i="18"/>
  <c r="F42" i="18"/>
  <c r="E42" i="18"/>
  <c r="D42" i="18"/>
  <c r="C42" i="18"/>
  <c r="Q41" i="18"/>
  <c r="P41" i="18"/>
  <c r="O41" i="18"/>
  <c r="N41" i="18"/>
  <c r="M41" i="18"/>
  <c r="L41" i="18"/>
  <c r="K41" i="18"/>
  <c r="J41" i="18"/>
  <c r="I41" i="18"/>
  <c r="H41" i="18"/>
  <c r="G41" i="18"/>
  <c r="F41" i="18"/>
  <c r="E41" i="18"/>
  <c r="D41" i="18"/>
  <c r="C41" i="18"/>
  <c r="Q40" i="18"/>
  <c r="P40" i="18"/>
  <c r="O40" i="18"/>
  <c r="N40" i="18"/>
  <c r="M40" i="18"/>
  <c r="L40" i="18"/>
  <c r="K40" i="18"/>
  <c r="J40" i="18"/>
  <c r="I40" i="18"/>
  <c r="H40" i="18"/>
  <c r="G40" i="18"/>
  <c r="F40" i="18"/>
  <c r="E40" i="18"/>
  <c r="D40" i="18"/>
  <c r="C40" i="18"/>
  <c r="Q39" i="18"/>
  <c r="P39" i="18"/>
  <c r="O39" i="18"/>
  <c r="N39" i="18"/>
  <c r="M39" i="18"/>
  <c r="L39" i="18"/>
  <c r="K39" i="18"/>
  <c r="J39" i="18"/>
  <c r="I39" i="18"/>
  <c r="H39" i="18"/>
  <c r="G39" i="18"/>
  <c r="F39" i="18"/>
  <c r="E39" i="18"/>
  <c r="D39" i="18"/>
  <c r="C39" i="18"/>
  <c r="A39" i="18"/>
  <c r="Q38" i="18"/>
  <c r="P38" i="18"/>
  <c r="O38" i="18"/>
  <c r="N38" i="18"/>
  <c r="M38" i="18"/>
  <c r="L38" i="18"/>
  <c r="K38" i="18"/>
  <c r="J38" i="18"/>
  <c r="I38" i="18"/>
  <c r="H38" i="18"/>
  <c r="G38" i="18"/>
  <c r="F38" i="18"/>
  <c r="E38" i="18"/>
  <c r="D38" i="18"/>
  <c r="C38" i="18"/>
  <c r="Q37" i="18"/>
  <c r="P37" i="18"/>
  <c r="O37" i="18"/>
  <c r="N37" i="18"/>
  <c r="M37" i="18"/>
  <c r="L37" i="18"/>
  <c r="K37" i="18"/>
  <c r="J37" i="18"/>
  <c r="I37" i="18"/>
  <c r="H37" i="18"/>
  <c r="G37" i="18"/>
  <c r="F37" i="18"/>
  <c r="E37" i="18"/>
  <c r="D37" i="18"/>
  <c r="C37" i="18"/>
  <c r="Q36" i="18"/>
  <c r="P36" i="18"/>
  <c r="O36" i="18"/>
  <c r="N36" i="18"/>
  <c r="M36" i="18"/>
  <c r="L36" i="18"/>
  <c r="K36" i="18"/>
  <c r="J36" i="18"/>
  <c r="I36" i="18"/>
  <c r="H36" i="18"/>
  <c r="G36" i="18"/>
  <c r="F36" i="18"/>
  <c r="E36" i="18"/>
  <c r="D36" i="18"/>
  <c r="C36" i="18"/>
  <c r="A36" i="18"/>
  <c r="Q35" i="18"/>
  <c r="P35" i="18"/>
  <c r="O35" i="18"/>
  <c r="N35" i="18"/>
  <c r="M35" i="18"/>
  <c r="L35" i="18"/>
  <c r="K35" i="18"/>
  <c r="J35" i="18"/>
  <c r="I35" i="18"/>
  <c r="H35" i="18"/>
  <c r="G35" i="18"/>
  <c r="F35" i="18"/>
  <c r="E35" i="18"/>
  <c r="D35" i="18"/>
  <c r="C35" i="18"/>
  <c r="Q34" i="18"/>
  <c r="Q49" i="18" s="1"/>
  <c r="P34" i="18"/>
  <c r="O34" i="18"/>
  <c r="N34" i="18"/>
  <c r="M34" i="18"/>
  <c r="M49" i="18" s="1"/>
  <c r="L34" i="18"/>
  <c r="K34" i="18"/>
  <c r="J34" i="18"/>
  <c r="J50" i="18" s="1"/>
  <c r="I34" i="18"/>
  <c r="H34" i="18"/>
  <c r="G34" i="18"/>
  <c r="F34" i="18"/>
  <c r="E34" i="18"/>
  <c r="E49" i="18" s="1"/>
  <c r="D34" i="18"/>
  <c r="C34" i="18"/>
  <c r="Q33" i="18"/>
  <c r="P33" i="18"/>
  <c r="O33" i="18"/>
  <c r="N33" i="18"/>
  <c r="M33" i="18"/>
  <c r="L33" i="18"/>
  <c r="K33" i="18"/>
  <c r="J33" i="18"/>
  <c r="I33" i="18"/>
  <c r="H33" i="18"/>
  <c r="G33" i="18"/>
  <c r="F33" i="18"/>
  <c r="E33" i="18"/>
  <c r="D33" i="18"/>
  <c r="C33" i="18"/>
  <c r="A33" i="18"/>
  <c r="Q32" i="18"/>
  <c r="P32" i="18"/>
  <c r="O32" i="18"/>
  <c r="O50" i="18" s="1"/>
  <c r="N32" i="18"/>
  <c r="N49" i="18" s="1"/>
  <c r="M32" i="18"/>
  <c r="L32" i="18"/>
  <c r="K32" i="18"/>
  <c r="J32" i="18"/>
  <c r="I32" i="18"/>
  <c r="H32" i="18"/>
  <c r="G32" i="18"/>
  <c r="F32" i="18"/>
  <c r="E32" i="18"/>
  <c r="D32" i="18"/>
  <c r="C32" i="18"/>
  <c r="C50" i="18" s="1"/>
  <c r="A32" i="18"/>
  <c r="A30" i="18"/>
  <c r="A29" i="18"/>
  <c r="AI27" i="18"/>
  <c r="S27" i="18"/>
  <c r="A27" i="18"/>
  <c r="S26" i="18"/>
  <c r="A26" i="18"/>
  <c r="A47" i="18" s="1"/>
  <c r="AI25" i="18"/>
  <c r="S25" i="18"/>
  <c r="A25" i="18"/>
  <c r="A46" i="18" s="1"/>
  <c r="S24" i="18"/>
  <c r="A24" i="18"/>
  <c r="AI24" i="18" s="1"/>
  <c r="AI23" i="18"/>
  <c r="S23" i="18"/>
  <c r="A23" i="18"/>
  <c r="A44" i="18" s="1"/>
  <c r="S22" i="18"/>
  <c r="A22" i="18"/>
  <c r="A43" i="18" s="1"/>
  <c r="S21" i="18"/>
  <c r="A21" i="18"/>
  <c r="AI21" i="18" s="1"/>
  <c r="S20" i="18"/>
  <c r="A20" i="18"/>
  <c r="A41" i="18" s="1"/>
  <c r="S19" i="18"/>
  <c r="A19" i="18"/>
  <c r="AI19" i="18" s="1"/>
  <c r="S18" i="18"/>
  <c r="A18" i="18"/>
  <c r="AI18" i="18" s="1"/>
  <c r="S17" i="18"/>
  <c r="A17" i="18"/>
  <c r="A38" i="18" s="1"/>
  <c r="AI16" i="18"/>
  <c r="S16" i="18"/>
  <c r="A16" i="18"/>
  <c r="A37" i="18" s="1"/>
  <c r="AI15" i="18"/>
  <c r="S15" i="18"/>
  <c r="A15" i="18"/>
  <c r="S14" i="18"/>
  <c r="A14" i="18"/>
  <c r="A35" i="18" s="1"/>
  <c r="AI13" i="18"/>
  <c r="S13" i="18"/>
  <c r="A13" i="18"/>
  <c r="A34" i="18" s="1"/>
  <c r="T11" i="18"/>
  <c r="U11" i="18" s="1"/>
  <c r="V11" i="18" s="1"/>
  <c r="W11" i="18" s="1"/>
  <c r="X11" i="18" s="1"/>
  <c r="Y11" i="18" s="1"/>
  <c r="Z11" i="18" s="1"/>
  <c r="AA11" i="18" s="1"/>
  <c r="AB11" i="18" s="1"/>
  <c r="AC11" i="18" s="1"/>
  <c r="AD11" i="18" s="1"/>
  <c r="AE11" i="18" s="1"/>
  <c r="AF11" i="18" s="1"/>
  <c r="AG11" i="18" s="1"/>
  <c r="D11" i="18"/>
  <c r="C11" i="18"/>
  <c r="C30" i="18" s="1"/>
  <c r="C58" i="18" s="1"/>
  <c r="A11" i="18"/>
  <c r="T10" i="18"/>
  <c r="U10" i="18" s="1"/>
  <c r="V10" i="18" s="1"/>
  <c r="W10" i="18" s="1"/>
  <c r="X10" i="18" s="1"/>
  <c r="Y10" i="18" s="1"/>
  <c r="Z10" i="18" s="1"/>
  <c r="AA10" i="18" s="1"/>
  <c r="AB10" i="18" s="1"/>
  <c r="AC10" i="18" s="1"/>
  <c r="AD10" i="18" s="1"/>
  <c r="AE10" i="18" s="1"/>
  <c r="AF10" i="18" s="1"/>
  <c r="AG10" i="18" s="1"/>
  <c r="A10" i="18"/>
  <c r="L64" i="19"/>
  <c r="I64" i="19"/>
  <c r="H64" i="19"/>
  <c r="G64" i="19"/>
  <c r="F64" i="19"/>
  <c r="D64" i="19"/>
  <c r="O63" i="19"/>
  <c r="L63" i="19"/>
  <c r="K63" i="19"/>
  <c r="J63" i="19"/>
  <c r="I63" i="19"/>
  <c r="F63" i="19"/>
  <c r="D63" i="19"/>
  <c r="M62" i="19"/>
  <c r="L62" i="19"/>
  <c r="K62" i="19"/>
  <c r="J62" i="19"/>
  <c r="D62" i="19"/>
  <c r="M58" i="19"/>
  <c r="Q57" i="19"/>
  <c r="Q64" i="19" s="1"/>
  <c r="P57" i="19"/>
  <c r="P64" i="19" s="1"/>
  <c r="O57" i="19"/>
  <c r="O64" i="19" s="1"/>
  <c r="N57" i="19"/>
  <c r="N64" i="19" s="1"/>
  <c r="M57" i="19"/>
  <c r="M64" i="19" s="1"/>
  <c r="L57" i="19"/>
  <c r="L58" i="19" s="1"/>
  <c r="K57" i="19"/>
  <c r="K58" i="19" s="1"/>
  <c r="J57" i="19"/>
  <c r="J58" i="19" s="1"/>
  <c r="I57" i="19"/>
  <c r="I62" i="19" s="1"/>
  <c r="H57" i="19"/>
  <c r="H63" i="19" s="1"/>
  <c r="G57" i="19"/>
  <c r="G63" i="19" s="1"/>
  <c r="E57" i="19"/>
  <c r="E64" i="19" s="1"/>
  <c r="C57" i="19"/>
  <c r="C64" i="19" s="1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C44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D43" i="19"/>
  <c r="C43" i="19"/>
  <c r="A43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C42" i="19"/>
  <c r="Q41" i="19"/>
  <c r="P41" i="19"/>
  <c r="O41" i="19"/>
  <c r="N41" i="19"/>
  <c r="M41" i="19"/>
  <c r="L41" i="19"/>
  <c r="K41" i="19"/>
  <c r="J41" i="19"/>
  <c r="I41" i="19"/>
  <c r="H41" i="19"/>
  <c r="F41" i="19"/>
  <c r="E41" i="19"/>
  <c r="D41" i="19"/>
  <c r="C41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C40" i="19"/>
  <c r="A40" i="19"/>
  <c r="Q39" i="19"/>
  <c r="P39" i="19"/>
  <c r="O39" i="19"/>
  <c r="N39" i="19"/>
  <c r="M39" i="19"/>
  <c r="L39" i="19"/>
  <c r="K39" i="19"/>
  <c r="J39" i="19"/>
  <c r="H39" i="19"/>
  <c r="G39" i="19"/>
  <c r="F39" i="19"/>
  <c r="E39" i="19"/>
  <c r="D39" i="19"/>
  <c r="C39" i="19"/>
  <c r="Q38" i="19"/>
  <c r="P38" i="19"/>
  <c r="O38" i="19"/>
  <c r="N38" i="19"/>
  <c r="M38" i="19"/>
  <c r="L38" i="19"/>
  <c r="K38" i="19"/>
  <c r="I38" i="19"/>
  <c r="H38" i="19"/>
  <c r="G38" i="19"/>
  <c r="F38" i="19"/>
  <c r="E38" i="19"/>
  <c r="D38" i="19"/>
  <c r="C38" i="19"/>
  <c r="Q37" i="19"/>
  <c r="P37" i="19"/>
  <c r="O37" i="19"/>
  <c r="N37" i="19"/>
  <c r="M37" i="19"/>
  <c r="L37" i="19"/>
  <c r="J37" i="19"/>
  <c r="I37" i="19"/>
  <c r="H37" i="19"/>
  <c r="G37" i="19"/>
  <c r="F37" i="19"/>
  <c r="E37" i="19"/>
  <c r="D37" i="19"/>
  <c r="C37" i="19"/>
  <c r="A37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C36" i="19"/>
  <c r="Q35" i="19"/>
  <c r="P35" i="19"/>
  <c r="O35" i="19"/>
  <c r="N35" i="19"/>
  <c r="L35" i="19"/>
  <c r="K35" i="19"/>
  <c r="J35" i="19"/>
  <c r="I35" i="19"/>
  <c r="H35" i="19"/>
  <c r="G35" i="19"/>
  <c r="F35" i="19"/>
  <c r="E35" i="19"/>
  <c r="D35" i="19"/>
  <c r="C35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C34" i="19"/>
  <c r="A34" i="19"/>
  <c r="Q33" i="19"/>
  <c r="P33" i="19"/>
  <c r="N33" i="19"/>
  <c r="M33" i="19"/>
  <c r="L33" i="19"/>
  <c r="K33" i="19"/>
  <c r="J33" i="19"/>
  <c r="I33" i="19"/>
  <c r="H33" i="19"/>
  <c r="G33" i="19"/>
  <c r="F33" i="19"/>
  <c r="E33" i="19"/>
  <c r="D33" i="19"/>
  <c r="C33" i="19"/>
  <c r="Q32" i="19"/>
  <c r="P32" i="19"/>
  <c r="O32" i="19"/>
  <c r="N32" i="19"/>
  <c r="M32" i="19"/>
  <c r="M47" i="19" s="1"/>
  <c r="L32" i="19"/>
  <c r="K32" i="19"/>
  <c r="J32" i="19"/>
  <c r="I32" i="19"/>
  <c r="H32" i="19"/>
  <c r="G32" i="19"/>
  <c r="F32" i="19"/>
  <c r="E32" i="19"/>
  <c r="D32" i="19"/>
  <c r="C32" i="19"/>
  <c r="A30" i="19"/>
  <c r="A29" i="19"/>
  <c r="S27" i="19"/>
  <c r="A27" i="19"/>
  <c r="AI27" i="19" s="1"/>
  <c r="S26" i="19"/>
  <c r="C45" i="19"/>
  <c r="A26" i="19"/>
  <c r="AI26" i="19" s="1"/>
  <c r="AI25" i="19"/>
  <c r="S25" i="19"/>
  <c r="A25" i="19"/>
  <c r="A44" i="19" s="1"/>
  <c r="AI24" i="19"/>
  <c r="S24" i="19"/>
  <c r="E43" i="19"/>
  <c r="A24" i="19"/>
  <c r="S23" i="19"/>
  <c r="A23" i="19"/>
  <c r="AI23" i="19" s="1"/>
  <c r="AI22" i="19"/>
  <c r="S22" i="19"/>
  <c r="G41" i="19"/>
  <c r="A22" i="19"/>
  <c r="A41" i="19" s="1"/>
  <c r="AI21" i="19"/>
  <c r="S21" i="19"/>
  <c r="A21" i="19"/>
  <c r="S20" i="19"/>
  <c r="I39" i="19"/>
  <c r="I47" i="19" s="1"/>
  <c r="A20" i="19"/>
  <c r="AI20" i="19" s="1"/>
  <c r="AI19" i="19"/>
  <c r="S19" i="19"/>
  <c r="J38" i="19"/>
  <c r="A19" i="19"/>
  <c r="A38" i="19" s="1"/>
  <c r="AI18" i="19"/>
  <c r="S18" i="19"/>
  <c r="K37" i="19"/>
  <c r="A18" i="19"/>
  <c r="S17" i="19"/>
  <c r="A17" i="19"/>
  <c r="AI17" i="19" s="1"/>
  <c r="AI16" i="19"/>
  <c r="S16" i="19"/>
  <c r="M35" i="19"/>
  <c r="A16" i="19"/>
  <c r="A35" i="19" s="1"/>
  <c r="AI15" i="19"/>
  <c r="S15" i="19"/>
  <c r="A15" i="19"/>
  <c r="S14" i="19"/>
  <c r="O33" i="19"/>
  <c r="A14" i="19"/>
  <c r="AI14" i="19" s="1"/>
  <c r="AI13" i="19"/>
  <c r="S13" i="19"/>
  <c r="A13" i="19"/>
  <c r="A32" i="19" s="1"/>
  <c r="T11" i="19"/>
  <c r="U11" i="19" s="1"/>
  <c r="V11" i="19" s="1"/>
  <c r="W11" i="19" s="1"/>
  <c r="X11" i="19" s="1"/>
  <c r="Y11" i="19" s="1"/>
  <c r="Z11" i="19" s="1"/>
  <c r="AA11" i="19" s="1"/>
  <c r="AB11" i="19" s="1"/>
  <c r="AC11" i="19" s="1"/>
  <c r="AD11" i="19" s="1"/>
  <c r="AE11" i="19" s="1"/>
  <c r="AF11" i="19" s="1"/>
  <c r="AG11" i="19" s="1"/>
  <c r="C11" i="19"/>
  <c r="D11" i="19" s="1"/>
  <c r="A11" i="19"/>
  <c r="U10" i="19"/>
  <c r="V10" i="19" s="1"/>
  <c r="W10" i="19" s="1"/>
  <c r="X10" i="19" s="1"/>
  <c r="Y10" i="19" s="1"/>
  <c r="Z10" i="19" s="1"/>
  <c r="AA10" i="19" s="1"/>
  <c r="AB10" i="19" s="1"/>
  <c r="AC10" i="19" s="1"/>
  <c r="AD10" i="19" s="1"/>
  <c r="AE10" i="19" s="1"/>
  <c r="AF10" i="19" s="1"/>
  <c r="AG10" i="19" s="1"/>
  <c r="T10" i="19"/>
  <c r="A10" i="19"/>
  <c r="E15" i="16"/>
  <c r="E14" i="16"/>
  <c r="E13" i="16"/>
  <c r="E12" i="16"/>
  <c r="E11" i="16"/>
  <c r="E10" i="16"/>
  <c r="E9" i="16"/>
  <c r="E8" i="16"/>
  <c r="E7" i="16"/>
  <c r="E6" i="16"/>
  <c r="E5" i="16"/>
  <c r="E4" i="16"/>
  <c r="D15" i="16"/>
  <c r="D14" i="16"/>
  <c r="D13" i="16"/>
  <c r="D12" i="16"/>
  <c r="D11" i="16"/>
  <c r="D10" i="16"/>
  <c r="D9" i="16"/>
  <c r="D8" i="16"/>
  <c r="D7" i="16"/>
  <c r="D6" i="16"/>
  <c r="D5" i="16"/>
  <c r="D4" i="16"/>
  <c r="C15" i="16"/>
  <c r="C16" i="16"/>
  <c r="C4" i="16"/>
  <c r="C5" i="16"/>
  <c r="A5" i="16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18" i="13"/>
  <c r="Z17" i="13"/>
  <c r="I19" i="13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K16" i="16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T11" i="2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AG11" i="2" s="1"/>
  <c r="T10" i="2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AG10" i="2" s="1"/>
  <c r="A17" i="16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C28" i="16" s="1"/>
  <c r="AC11" i="14"/>
  <c r="AD11" i="14" s="1"/>
  <c r="AE11" i="14" s="1"/>
  <c r="AF11" i="14" s="1"/>
  <c r="AG11" i="14" s="1"/>
  <c r="AC10" i="14"/>
  <c r="AD10" i="14" s="1"/>
  <c r="AE10" i="14" s="1"/>
  <c r="AF10" i="14" s="1"/>
  <c r="AG10" i="14" s="1"/>
  <c r="U11" i="14"/>
  <c r="V11" i="14" s="1"/>
  <c r="W11" i="14" s="1"/>
  <c r="X11" i="14" s="1"/>
  <c r="Y11" i="14" s="1"/>
  <c r="Z11" i="14" s="1"/>
  <c r="AA11" i="14" s="1"/>
  <c r="AB11" i="14" s="1"/>
  <c r="U10" i="14"/>
  <c r="V10" i="14" s="1"/>
  <c r="W10" i="14" s="1"/>
  <c r="X10" i="14" s="1"/>
  <c r="Y10" i="14" s="1"/>
  <c r="Z10" i="14" s="1"/>
  <c r="AA10" i="14" s="1"/>
  <c r="AB10" i="14" s="1"/>
  <c r="T10" i="14"/>
  <c r="T11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13" i="14"/>
  <c r="B44" i="15"/>
  <c r="B43" i="15"/>
  <c r="B42" i="15"/>
  <c r="B41" i="15"/>
  <c r="B40" i="15"/>
  <c r="B39" i="15"/>
  <c r="B38" i="15"/>
  <c r="B37" i="15"/>
  <c r="B36" i="15"/>
  <c r="B35" i="15"/>
  <c r="B34" i="15"/>
  <c r="B33" i="15"/>
  <c r="B32" i="15"/>
  <c r="B31" i="15"/>
  <c r="B30" i="15"/>
  <c r="B29" i="15"/>
  <c r="S44" i="15"/>
  <c r="P44" i="15"/>
  <c r="M44" i="15"/>
  <c r="J44" i="15"/>
  <c r="G44" i="15"/>
  <c r="D44" i="15"/>
  <c r="S43" i="15"/>
  <c r="P43" i="15"/>
  <c r="M43" i="15"/>
  <c r="J43" i="15"/>
  <c r="G43" i="15"/>
  <c r="D43" i="15"/>
  <c r="S42" i="15"/>
  <c r="P42" i="15"/>
  <c r="M42" i="15"/>
  <c r="J42" i="15"/>
  <c r="G42" i="15"/>
  <c r="D42" i="15"/>
  <c r="S41" i="15"/>
  <c r="P41" i="15"/>
  <c r="M41" i="15"/>
  <c r="J41" i="15"/>
  <c r="G41" i="15"/>
  <c r="D41" i="15"/>
  <c r="S40" i="15"/>
  <c r="P40" i="15"/>
  <c r="M40" i="15"/>
  <c r="J40" i="15"/>
  <c r="G40" i="15"/>
  <c r="D40" i="15"/>
  <c r="S39" i="15"/>
  <c r="P39" i="15"/>
  <c r="M39" i="15"/>
  <c r="J39" i="15"/>
  <c r="G39" i="15"/>
  <c r="D39" i="15"/>
  <c r="S38" i="15"/>
  <c r="P38" i="15"/>
  <c r="M38" i="15"/>
  <c r="J38" i="15"/>
  <c r="G38" i="15"/>
  <c r="D38" i="15"/>
  <c r="S37" i="15"/>
  <c r="P37" i="15"/>
  <c r="M37" i="15"/>
  <c r="J37" i="15"/>
  <c r="G37" i="15"/>
  <c r="D37" i="15"/>
  <c r="S36" i="15"/>
  <c r="P36" i="15"/>
  <c r="M36" i="15"/>
  <c r="J36" i="15"/>
  <c r="G36" i="15"/>
  <c r="D36" i="15"/>
  <c r="S35" i="15"/>
  <c r="P35" i="15"/>
  <c r="M35" i="15"/>
  <c r="J35" i="15"/>
  <c r="G35" i="15"/>
  <c r="D35" i="15"/>
  <c r="S34" i="15"/>
  <c r="P34" i="15"/>
  <c r="M34" i="15"/>
  <c r="J34" i="15"/>
  <c r="G34" i="15"/>
  <c r="D34" i="15"/>
  <c r="S33" i="15"/>
  <c r="P33" i="15"/>
  <c r="M33" i="15"/>
  <c r="J33" i="15"/>
  <c r="G33" i="15"/>
  <c r="D33" i="15"/>
  <c r="S32" i="15"/>
  <c r="P32" i="15"/>
  <c r="M32" i="15"/>
  <c r="J32" i="15"/>
  <c r="G32" i="15"/>
  <c r="D32" i="15"/>
  <c r="S31" i="15"/>
  <c r="P31" i="15"/>
  <c r="M31" i="15"/>
  <c r="J31" i="15"/>
  <c r="G31" i="15"/>
  <c r="D31" i="15"/>
  <c r="S30" i="15"/>
  <c r="P30" i="15"/>
  <c r="M30" i="15"/>
  <c r="J30" i="15"/>
  <c r="G30" i="15"/>
  <c r="D30" i="15"/>
  <c r="S29" i="15"/>
  <c r="P29" i="15"/>
  <c r="M29" i="15"/>
  <c r="J29" i="15"/>
  <c r="G29" i="15"/>
  <c r="D29" i="15"/>
  <c r="A25" i="15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Q56" i="2"/>
  <c r="P56" i="2"/>
  <c r="Q57" i="2"/>
  <c r="P57" i="2"/>
  <c r="Q30" i="2"/>
  <c r="S22" i="15"/>
  <c r="S21" i="15"/>
  <c r="S20" i="15"/>
  <c r="S19" i="15"/>
  <c r="S18" i="15"/>
  <c r="S17" i="15"/>
  <c r="S16" i="15"/>
  <c r="S15" i="15"/>
  <c r="S14" i="15"/>
  <c r="S13" i="15"/>
  <c r="S12" i="15"/>
  <c r="S11" i="15"/>
  <c r="S10" i="15"/>
  <c r="S9" i="15"/>
  <c r="S8" i="15"/>
  <c r="S7" i="15"/>
  <c r="S6" i="15"/>
  <c r="P22" i="15"/>
  <c r="P21" i="15"/>
  <c r="P20" i="15"/>
  <c r="P19" i="15"/>
  <c r="P18" i="15"/>
  <c r="P17" i="15"/>
  <c r="P16" i="15"/>
  <c r="P15" i="15"/>
  <c r="P14" i="15"/>
  <c r="P13" i="15"/>
  <c r="P12" i="15"/>
  <c r="P11" i="15"/>
  <c r="P10" i="15"/>
  <c r="P9" i="15"/>
  <c r="P8" i="15"/>
  <c r="P7" i="15"/>
  <c r="P6" i="15"/>
  <c r="M22" i="15"/>
  <c r="M21" i="15"/>
  <c r="M20" i="15"/>
  <c r="M19" i="15"/>
  <c r="M18" i="15"/>
  <c r="M17" i="15"/>
  <c r="M16" i="15"/>
  <c r="M15" i="15"/>
  <c r="M14" i="15"/>
  <c r="M13" i="15"/>
  <c r="M12" i="15"/>
  <c r="M11" i="15"/>
  <c r="M10" i="15"/>
  <c r="M9" i="15"/>
  <c r="M8" i="15"/>
  <c r="M7" i="15"/>
  <c r="M6" i="15"/>
  <c r="J22" i="15"/>
  <c r="J21" i="15"/>
  <c r="J20" i="15"/>
  <c r="J19" i="15"/>
  <c r="J18" i="15"/>
  <c r="J17" i="15"/>
  <c r="J16" i="15"/>
  <c r="J15" i="15"/>
  <c r="J14" i="15"/>
  <c r="J13" i="15"/>
  <c r="J12" i="15"/>
  <c r="J11" i="15"/>
  <c r="J10" i="15"/>
  <c r="J9" i="15"/>
  <c r="J8" i="15"/>
  <c r="J7" i="15"/>
  <c r="J6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W20" i="17" a="1"/>
  <c r="Q20" i="17" a="1"/>
  <c r="X18" i="17" a="1"/>
  <c r="R18" i="17" a="1"/>
  <c r="Y16" i="17" a="1"/>
  <c r="S16" i="17" a="1"/>
  <c r="Z14" i="17" a="1"/>
  <c r="T14" i="17" a="1"/>
  <c r="N14" i="17" a="1"/>
  <c r="S20" i="17" a="1"/>
  <c r="N18" i="17" a="1"/>
  <c r="V14" i="17" a="1"/>
  <c r="P19" i="17" a="1"/>
  <c r="W17" i="17" a="1"/>
  <c r="Y13" i="17" a="1"/>
  <c r="Y21" i="17" a="1"/>
  <c r="S21" i="17" a="1"/>
  <c r="Z19" i="17" a="1"/>
  <c r="T19" i="17" a="1"/>
  <c r="N19" i="17" a="1"/>
  <c r="AA17" i="17" a="1"/>
  <c r="U17" i="17" a="1"/>
  <c r="O17" i="17" a="1"/>
  <c r="V15" i="17" a="1"/>
  <c r="P15" i="17" a="1"/>
  <c r="W13" i="17" a="1"/>
  <c r="Q13" i="17" a="1"/>
  <c r="P14" i="17" a="1"/>
  <c r="V20" i="17" a="1"/>
  <c r="P20" i="17" a="1"/>
  <c r="W18" i="17" a="1"/>
  <c r="Q18" i="17" a="1"/>
  <c r="X16" i="17" a="1"/>
  <c r="R16" i="17" a="1"/>
  <c r="Y14" i="17" a="1"/>
  <c r="S14" i="17" a="1"/>
  <c r="R15" i="17" a="1"/>
  <c r="X21" i="17" a="1"/>
  <c r="R21" i="17" a="1"/>
  <c r="Y19" i="17" a="1"/>
  <c r="S19" i="17" a="1"/>
  <c r="Z17" i="17" a="1"/>
  <c r="T17" i="17" a="1"/>
  <c r="N17" i="17" a="1"/>
  <c r="AA15" i="17" a="1"/>
  <c r="U15" i="17" a="1"/>
  <c r="O15" i="17" a="1"/>
  <c r="V13" i="17" a="1"/>
  <c r="P13" i="17" a="1"/>
  <c r="O21" i="17" a="1"/>
  <c r="AA20" i="17" a="1"/>
  <c r="U20" i="17" a="1"/>
  <c r="O20" i="17" a="1"/>
  <c r="V18" i="17" a="1"/>
  <c r="P18" i="17" a="1"/>
  <c r="W16" i="17" a="1"/>
  <c r="Q16" i="17" a="1"/>
  <c r="X14" i="17" a="1"/>
  <c r="R14" i="17" a="1"/>
  <c r="T18" i="17" a="1"/>
  <c r="U16" i="17" a="1"/>
  <c r="U21" i="17" a="1"/>
  <c r="X15" i="17" a="1"/>
  <c r="W21" i="17" a="1"/>
  <c r="Q21" i="17" a="1"/>
  <c r="X19" i="17" a="1"/>
  <c r="R19" i="17" a="1"/>
  <c r="Y17" i="17" a="1"/>
  <c r="S17" i="17" a="1"/>
  <c r="Z15" i="17" a="1"/>
  <c r="T15" i="17" a="1"/>
  <c r="N15" i="17" a="1"/>
  <c r="AA13" i="17" a="1"/>
  <c r="U13" i="17" a="1"/>
  <c r="O13" i="17" a="1"/>
  <c r="Z18" i="17" a="1"/>
  <c r="O16" i="17" a="1"/>
  <c r="V19" i="17" a="1"/>
  <c r="Q17" i="17" a="1"/>
  <c r="Z20" i="17" a="1"/>
  <c r="T20" i="17" a="1"/>
  <c r="N20" i="17" a="1"/>
  <c r="AA18" i="17" a="1"/>
  <c r="U18" i="17" a="1"/>
  <c r="O18" i="17" a="1"/>
  <c r="V16" i="17" a="1"/>
  <c r="P16" i="17" a="1"/>
  <c r="W14" i="17" a="1"/>
  <c r="Q14" i="17" a="1"/>
  <c r="Y20" i="17" a="1"/>
  <c r="AA16" i="17" a="1"/>
  <c r="V21" i="17" a="1"/>
  <c r="P21" i="17" a="1"/>
  <c r="W19" i="17" a="1"/>
  <c r="Q19" i="17" a="1"/>
  <c r="X17" i="17" a="1"/>
  <c r="R17" i="17" a="1"/>
  <c r="Y15" i="17" a="1"/>
  <c r="S15" i="17" a="1"/>
  <c r="Z13" i="17" a="1"/>
  <c r="T13" i="17" a="1"/>
  <c r="N13" i="17" a="1"/>
  <c r="AA21" i="17" a="1"/>
  <c r="S13" i="17" a="1"/>
  <c r="X20" i="17" a="1"/>
  <c r="R20" i="17" a="1"/>
  <c r="Y18" i="17" a="1"/>
  <c r="S18" i="17" a="1"/>
  <c r="Z16" i="17" a="1"/>
  <c r="T16" i="17" a="1"/>
  <c r="N16" i="17" a="1"/>
  <c r="AA14" i="17" a="1"/>
  <c r="U14" i="17" a="1"/>
  <c r="O14" i="17" a="1"/>
  <c r="Z21" i="17" a="1"/>
  <c r="T21" i="17" a="1"/>
  <c r="N21" i="17" a="1"/>
  <c r="AA19" i="17" a="1"/>
  <c r="U19" i="17" a="1"/>
  <c r="O19" i="17" a="1"/>
  <c r="V17" i="17" a="1"/>
  <c r="P17" i="17" a="1"/>
  <c r="W15" i="17" a="1"/>
  <c r="Q15" i="17" a="1"/>
  <c r="X13" i="17" a="1"/>
  <c r="R13" i="17" a="1"/>
  <c r="AC26" i="18" a="1"/>
  <c r="W26" i="18" a="1"/>
  <c r="AD24" i="18" a="1"/>
  <c r="X24" i="18" a="1"/>
  <c r="AE22" i="18" a="1"/>
  <c r="Y22" i="18" a="1"/>
  <c r="AF20" i="18" a="1"/>
  <c r="Z20" i="18" a="1"/>
  <c r="T20" i="18" a="1"/>
  <c r="AG18" i="18" a="1"/>
  <c r="AA18" i="18" a="1"/>
  <c r="U18" i="18" a="1"/>
  <c r="AB16" i="18" a="1"/>
  <c r="V16" i="18" a="1"/>
  <c r="AC14" i="18" a="1"/>
  <c r="W14" i="18" a="1"/>
  <c r="AE27" i="18" a="1"/>
  <c r="Y27" i="18" a="1"/>
  <c r="AF25" i="18" a="1"/>
  <c r="Z25" i="18" a="1"/>
  <c r="T25" i="18" a="1"/>
  <c r="AG23" i="18" a="1"/>
  <c r="AA23" i="18" a="1"/>
  <c r="U23" i="18" a="1"/>
  <c r="AB21" i="18" a="1"/>
  <c r="V21" i="18" a="1"/>
  <c r="AC19" i="18" a="1"/>
  <c r="W19" i="18" a="1"/>
  <c r="AD17" i="18" a="1"/>
  <c r="X17" i="18" a="1"/>
  <c r="AE15" i="18" a="1"/>
  <c r="Y15" i="18" a="1"/>
  <c r="AF13" i="18" a="1"/>
  <c r="Z13" i="18" a="1"/>
  <c r="T13" i="18" a="1"/>
  <c r="AG17" i="18" a="1"/>
  <c r="T15" i="18" a="1"/>
  <c r="AB26" i="18" a="1"/>
  <c r="V26" i="18" a="1"/>
  <c r="AC24" i="18" a="1"/>
  <c r="W24" i="18" a="1"/>
  <c r="AD22" i="18" a="1"/>
  <c r="X22" i="18" a="1"/>
  <c r="AE20" i="18" a="1"/>
  <c r="Y20" i="18" a="1"/>
  <c r="AF18" i="18" a="1"/>
  <c r="Z18" i="18" a="1"/>
  <c r="T18" i="18" a="1"/>
  <c r="AG16" i="18" a="1"/>
  <c r="AA16" i="18" a="1"/>
  <c r="U16" i="18" a="1"/>
  <c r="AB14" i="18" a="1"/>
  <c r="V14" i="18" a="1"/>
  <c r="X23" i="18" a="1"/>
  <c r="AA17" i="18" a="1"/>
  <c r="AB15" i="18" a="1"/>
  <c r="AD21" i="18" a="1"/>
  <c r="T27" i="18" a="1"/>
  <c r="AD27" i="18" a="1"/>
  <c r="X27" i="18" a="1"/>
  <c r="AE25" i="18" a="1"/>
  <c r="Y25" i="18" a="1"/>
  <c r="AF23" i="18" a="1"/>
  <c r="Z23" i="18" a="1"/>
  <c r="T23" i="18" a="1"/>
  <c r="AG21" i="18" a="1"/>
  <c r="AA21" i="18" a="1"/>
  <c r="U21" i="18" a="1"/>
  <c r="AB19" i="18" a="1"/>
  <c r="V19" i="18" a="1"/>
  <c r="AC17" i="18" a="1"/>
  <c r="W17" i="18" a="1"/>
  <c r="AD15" i="18" a="1"/>
  <c r="X15" i="18" a="1"/>
  <c r="AE13" i="18" a="1"/>
  <c r="Y13" i="18" a="1"/>
  <c r="AD23" i="18" a="1"/>
  <c r="T19" i="18" a="1"/>
  <c r="Z15" i="18" a="1"/>
  <c r="AG26" i="18" a="1"/>
  <c r="AA26" i="18" a="1"/>
  <c r="U26" i="18" a="1"/>
  <c r="AB24" i="18" a="1"/>
  <c r="V24" i="18" a="1"/>
  <c r="AC22" i="18" a="1"/>
  <c r="W22" i="18" a="1"/>
  <c r="AD20" i="18" a="1"/>
  <c r="X20" i="18" a="1"/>
  <c r="AE18" i="18" a="1"/>
  <c r="Y18" i="18" a="1"/>
  <c r="AF16" i="18" a="1"/>
  <c r="Z16" i="18" a="1"/>
  <c r="T16" i="18" a="1"/>
  <c r="AG14" i="18" a="1"/>
  <c r="AA14" i="18" a="1"/>
  <c r="U14" i="18" a="1"/>
  <c r="W25" i="18" a="1"/>
  <c r="V15" i="18" a="1"/>
  <c r="X21" i="18" a="1"/>
  <c r="X19" i="18" a="1"/>
  <c r="AC27" i="18" a="1"/>
  <c r="W27" i="18" a="1"/>
  <c r="AD25" i="18" a="1"/>
  <c r="X25" i="18" a="1"/>
  <c r="AE23" i="18" a="1"/>
  <c r="Y23" i="18" a="1"/>
  <c r="AF21" i="18" a="1"/>
  <c r="Z21" i="18" a="1"/>
  <c r="T21" i="18" a="1"/>
  <c r="AG19" i="18" a="1"/>
  <c r="AA19" i="18" a="1"/>
  <c r="U19" i="18" a="1"/>
  <c r="AB17" i="18" a="1"/>
  <c r="V17" i="18" a="1"/>
  <c r="AC15" i="18" a="1"/>
  <c r="W15" i="18" a="1"/>
  <c r="AD13" i="18" a="1"/>
  <c r="X13" i="18" a="1"/>
  <c r="AB27" i="18" a="1"/>
  <c r="AC25" i="18" a="1"/>
  <c r="Y21" i="18" a="1"/>
  <c r="U17" i="18" a="1"/>
  <c r="W13" i="18" a="1"/>
  <c r="AE17" i="18" a="1"/>
  <c r="AG13" i="18" a="1"/>
  <c r="AF26" i="18" a="1"/>
  <c r="Z26" i="18" a="1"/>
  <c r="T26" i="18" a="1"/>
  <c r="AG24" i="18" a="1"/>
  <c r="AA24" i="18" a="1"/>
  <c r="U24" i="18" a="1"/>
  <c r="AB22" i="18" a="1"/>
  <c r="V22" i="18" a="1"/>
  <c r="AC20" i="18" a="1"/>
  <c r="W20" i="18" a="1"/>
  <c r="AD18" i="18" a="1"/>
  <c r="X18" i="18" a="1"/>
  <c r="AE16" i="18" a="1"/>
  <c r="Y16" i="18" a="1"/>
  <c r="AF14" i="18" a="1"/>
  <c r="Z14" i="18" a="1"/>
  <c r="T14" i="18" a="1"/>
  <c r="AE21" i="18" a="1"/>
  <c r="Z19" i="18" a="1"/>
  <c r="AC13" i="18" a="1"/>
  <c r="AE19" i="18" a="1"/>
  <c r="AB23" i="18" a="1"/>
  <c r="V27" i="18" a="1"/>
  <c r="AF19" i="18" a="1"/>
  <c r="Y17" i="18" a="1"/>
  <c r="AE26" i="18" a="1"/>
  <c r="Y26" i="18" a="1"/>
  <c r="AF24" i="18" a="1"/>
  <c r="Z24" i="18" a="1"/>
  <c r="T24" i="18" a="1"/>
  <c r="AG22" i="18" a="1"/>
  <c r="AA22" i="18" a="1"/>
  <c r="U22" i="18" a="1"/>
  <c r="AB20" i="18" a="1"/>
  <c r="V20" i="18" a="1"/>
  <c r="AC18" i="18" a="1"/>
  <c r="W18" i="18" a="1"/>
  <c r="AD16" i="18" a="1"/>
  <c r="X16" i="18" a="1"/>
  <c r="AE14" i="18" a="1"/>
  <c r="Y14" i="18" a="1"/>
  <c r="AG27" i="18" a="1"/>
  <c r="AA27" i="18" a="1"/>
  <c r="AB25" i="18" a="1"/>
  <c r="W23" i="18" a="1"/>
  <c r="Y19" i="18" a="1"/>
  <c r="Z17" i="18" a="1"/>
  <c r="AG15" i="18" a="1"/>
  <c r="U15" i="18" a="1"/>
  <c r="V13" i="18" a="1"/>
  <c r="W21" i="18" a="1"/>
  <c r="U13" i="18" a="1"/>
  <c r="U27" i="18" a="1"/>
  <c r="V25" i="18" a="1"/>
  <c r="AC23" i="18" a="1"/>
  <c r="AF17" i="18" a="1"/>
  <c r="T17" i="18" a="1"/>
  <c r="AA15" i="18" a="1"/>
  <c r="AB13" i="18" a="1"/>
  <c r="U25" i="18" a="1"/>
  <c r="AA13" i="18" a="1"/>
  <c r="AD26" i="18" a="1"/>
  <c r="X26" i="18" a="1"/>
  <c r="AE24" i="18" a="1"/>
  <c r="Y24" i="18" a="1"/>
  <c r="AF22" i="18" a="1"/>
  <c r="Z22" i="18" a="1"/>
  <c r="T22" i="18" a="1"/>
  <c r="AG20" i="18" a="1"/>
  <c r="AA20" i="18" a="1"/>
  <c r="U20" i="18" a="1"/>
  <c r="AB18" i="18" a="1"/>
  <c r="V18" i="18" a="1"/>
  <c r="AC16" i="18" a="1"/>
  <c r="W16" i="18" a="1"/>
  <c r="AD14" i="18" a="1"/>
  <c r="X14" i="18" a="1"/>
  <c r="AF27" i="18" a="1"/>
  <c r="Z27" i="18" a="1"/>
  <c r="AG25" i="18" a="1"/>
  <c r="AA25" i="18" a="1"/>
  <c r="V23" i="18" a="1"/>
  <c r="AC21" i="18" a="1"/>
  <c r="AD19" i="18" a="1"/>
  <c r="AF15" i="18" a="1"/>
  <c r="AG26" i="19" a="1"/>
  <c r="AG20" i="19" a="1"/>
  <c r="AA17" i="19" a="1"/>
  <c r="AA14" i="19" a="1"/>
  <c r="AB25" i="19" a="1"/>
  <c r="AB22" i="19" a="1"/>
  <c r="AF18" i="19" a="1"/>
  <c r="Z15" i="19" a="1"/>
  <c r="AE27" i="19" a="1"/>
  <c r="Y27" i="19" a="1"/>
  <c r="AC26" i="19" a="1"/>
  <c r="W26" i="19" a="1"/>
  <c r="AG25" i="19" a="1"/>
  <c r="AA25" i="19" a="1"/>
  <c r="U25" i="19" a="1"/>
  <c r="AE24" i="19" a="1"/>
  <c r="Y24" i="19" a="1"/>
  <c r="AC23" i="19" a="1"/>
  <c r="W23" i="19" a="1"/>
  <c r="AG22" i="19" a="1"/>
  <c r="AA22" i="19" a="1"/>
  <c r="U22" i="19" a="1"/>
  <c r="AE21" i="19" a="1"/>
  <c r="Y21" i="19" a="1"/>
  <c r="AC20" i="19" a="1"/>
  <c r="W20" i="19" a="1"/>
  <c r="AG19" i="19" a="1"/>
  <c r="AA19" i="19" a="1"/>
  <c r="U19" i="19" a="1"/>
  <c r="AE18" i="19" a="1"/>
  <c r="Y18" i="19" a="1"/>
  <c r="AC17" i="19" a="1"/>
  <c r="W17" i="19" a="1"/>
  <c r="AG16" i="19" a="1"/>
  <c r="AA16" i="19" a="1"/>
  <c r="U16" i="19" a="1"/>
  <c r="AE15" i="19" a="1"/>
  <c r="Y15" i="19" a="1"/>
  <c r="AC14" i="19" a="1"/>
  <c r="W14" i="19" a="1"/>
  <c r="AG13" i="19" a="1"/>
  <c r="AA13" i="19" a="1"/>
  <c r="U13" i="19" a="1"/>
  <c r="U26" i="19" a="1"/>
  <c r="Y25" i="19" a="1"/>
  <c r="W24" i="19" a="1"/>
  <c r="AA23" i="19" a="1"/>
  <c r="AA20" i="19" a="1"/>
  <c r="AC18" i="19" a="1"/>
  <c r="AE16" i="19" a="1"/>
  <c r="W15" i="19" a="1"/>
  <c r="U14" i="19" a="1"/>
  <c r="X26" i="19" a="1"/>
  <c r="X23" i="19" a="1"/>
  <c r="AD20" i="19" a="1"/>
  <c r="X17" i="19" a="1"/>
  <c r="X14" i="19" a="1"/>
  <c r="AE22" i="19" a="1"/>
  <c r="Y16" i="19" a="1"/>
  <c r="Z24" i="19" a="1"/>
  <c r="V19" i="19" a="1"/>
  <c r="AD14" i="19" a="1"/>
  <c r="AD27" i="19" a="1"/>
  <c r="X27" i="19" a="1"/>
  <c r="AB26" i="19" a="1"/>
  <c r="V26" i="19" a="1"/>
  <c r="AF25" i="19" a="1"/>
  <c r="Z25" i="19" a="1"/>
  <c r="T25" i="19" a="1"/>
  <c r="AD24" i="19" a="1"/>
  <c r="X24" i="19" a="1"/>
  <c r="AB23" i="19" a="1"/>
  <c r="V23" i="19" a="1"/>
  <c r="AF22" i="19" a="1"/>
  <c r="Z22" i="19" a="1"/>
  <c r="T22" i="19" a="1"/>
  <c r="AD21" i="19" a="1"/>
  <c r="X21" i="19" a="1"/>
  <c r="AB20" i="19" a="1"/>
  <c r="V20" i="19" a="1"/>
  <c r="AF19" i="19" a="1"/>
  <c r="Z19" i="19" a="1"/>
  <c r="T19" i="19" a="1"/>
  <c r="AD18" i="19" a="1"/>
  <c r="X18" i="19" a="1"/>
  <c r="AB17" i="19" a="1"/>
  <c r="V17" i="19" a="1"/>
  <c r="AF16" i="19" a="1"/>
  <c r="Z16" i="19" a="1"/>
  <c r="T16" i="19" a="1"/>
  <c r="AD15" i="19" a="1"/>
  <c r="X15" i="19" a="1"/>
  <c r="AB14" i="19" a="1"/>
  <c r="V14" i="19" a="1"/>
  <c r="AF13" i="19" a="1"/>
  <c r="Z13" i="19" a="1"/>
  <c r="T13" i="19" a="1"/>
  <c r="AC27" i="19" a="1"/>
  <c r="AE25" i="19" a="1"/>
  <c r="AC24" i="19" a="1"/>
  <c r="U23" i="19" a="1"/>
  <c r="W21" i="19" a="1"/>
  <c r="AE19" i="19" a="1"/>
  <c r="W18" i="19" a="1"/>
  <c r="AC15" i="19" a="1"/>
  <c r="AE13" i="19" a="1"/>
  <c r="T27" i="19" a="1"/>
  <c r="AD23" i="19" a="1"/>
  <c r="V13" i="19" a="1"/>
  <c r="W27" i="19" a="1"/>
  <c r="AG23" i="19" a="1"/>
  <c r="Y22" i="19" a="1"/>
  <c r="U20" i="19" a="1"/>
  <c r="Y19" i="19" a="1"/>
  <c r="AG17" i="19" a="1"/>
  <c r="AG14" i="19" a="1"/>
  <c r="Y13" i="19" a="1"/>
  <c r="AF24" i="19" a="1"/>
  <c r="Z21" i="19" a="1"/>
  <c r="AD17" i="19" a="1"/>
  <c r="AB13" i="19" a="1"/>
  <c r="AA26" i="19" a="1"/>
  <c r="AC21" i="19" a="1"/>
  <c r="U17" i="19" a="1"/>
  <c r="T21" i="19" a="1"/>
  <c r="V16" i="19" a="1"/>
  <c r="AD26" i="19" a="1"/>
  <c r="X20" i="19" a="1"/>
  <c r="AB16" i="19" a="1"/>
  <c r="AB27" i="19" a="1"/>
  <c r="V27" i="19" a="1"/>
  <c r="AF26" i="19" a="1"/>
  <c r="Z26" i="19" a="1"/>
  <c r="T26" i="19" a="1"/>
  <c r="AD25" i="19" a="1"/>
  <c r="X25" i="19" a="1"/>
  <c r="AB24" i="19" a="1"/>
  <c r="V24" i="19" a="1"/>
  <c r="AF23" i="19" a="1"/>
  <c r="Z23" i="19" a="1"/>
  <c r="T23" i="19" a="1"/>
  <c r="AD22" i="19" a="1"/>
  <c r="X22" i="19" a="1"/>
  <c r="AB21" i="19" a="1"/>
  <c r="V21" i="19" a="1"/>
  <c r="AF20" i="19" a="1"/>
  <c r="Z20" i="19" a="1"/>
  <c r="T20" i="19" a="1"/>
  <c r="AD19" i="19" a="1"/>
  <c r="X19" i="19" a="1"/>
  <c r="AB18" i="19" a="1"/>
  <c r="V18" i="19" a="1"/>
  <c r="AF17" i="19" a="1"/>
  <c r="Z17" i="19" a="1"/>
  <c r="T17" i="19" a="1"/>
  <c r="AD16" i="19" a="1"/>
  <c r="X16" i="19" a="1"/>
  <c r="AB15" i="19" a="1"/>
  <c r="V15" i="19" a="1"/>
  <c r="AF14" i="19" a="1"/>
  <c r="Z14" i="19" a="1"/>
  <c r="T14" i="19" a="1"/>
  <c r="AD13" i="19" a="1"/>
  <c r="X13" i="19" a="1"/>
  <c r="AF27" i="19" a="1"/>
  <c r="T24" i="19" a="1"/>
  <c r="AB19" i="19" a="1"/>
  <c r="Z27" i="19" a="1"/>
  <c r="AF21" i="19" a="1"/>
  <c r="T18" i="19" a="1"/>
  <c r="AG27" i="19" a="1"/>
  <c r="AA27" i="19" a="1"/>
  <c r="U27" i="19" a="1"/>
  <c r="AE26" i="19" a="1"/>
  <c r="Y26" i="19" a="1"/>
  <c r="AC25" i="19" a="1"/>
  <c r="W25" i="19" a="1"/>
  <c r="AG24" i="19" a="1"/>
  <c r="AA24" i="19" a="1"/>
  <c r="U24" i="19" a="1"/>
  <c r="AE23" i="19" a="1"/>
  <c r="Y23" i="19" a="1"/>
  <c r="AC22" i="19" a="1"/>
  <c r="W22" i="19" a="1"/>
  <c r="AG21" i="19" a="1"/>
  <c r="AA21" i="19" a="1"/>
  <c r="U21" i="19" a="1"/>
  <c r="AE20" i="19" a="1"/>
  <c r="Y20" i="19" a="1"/>
  <c r="AC19" i="19" a="1"/>
  <c r="W19" i="19" a="1"/>
  <c r="AG18" i="19" a="1"/>
  <c r="AA18" i="19" a="1"/>
  <c r="U18" i="19" a="1"/>
  <c r="AE17" i="19" a="1"/>
  <c r="Y17" i="19" a="1"/>
  <c r="AC16" i="19" a="1"/>
  <c r="W16" i="19" a="1"/>
  <c r="AG15" i="19" a="1"/>
  <c r="AA15" i="19" a="1"/>
  <c r="U15" i="19" a="1"/>
  <c r="AE14" i="19" a="1"/>
  <c r="Y14" i="19" a="1"/>
  <c r="AC13" i="19" a="1"/>
  <c r="W13" i="19" a="1"/>
  <c r="V25" i="19" a="1"/>
  <c r="V22" i="19" a="1"/>
  <c r="Z18" i="19" a="1"/>
  <c r="T15" i="19" a="1"/>
  <c r="AF15" i="19" a="1"/>
  <c r="AG27" i="14" a="1"/>
  <c r="AF26" i="14" a="1"/>
  <c r="AE25" i="14" a="1"/>
  <c r="AD24" i="14" a="1"/>
  <c r="AC23" i="14" a="1"/>
  <c r="AG21" i="14" a="1"/>
  <c r="AF20" i="14" a="1"/>
  <c r="AE19" i="14" a="1"/>
  <c r="AD18" i="14" a="1"/>
  <c r="AC17" i="14" a="1"/>
  <c r="AG15" i="14" a="1"/>
  <c r="AF14" i="14" a="1"/>
  <c r="AE13" i="14" a="1"/>
  <c r="AF19" i="14" a="1"/>
  <c r="AF13" i="14" a="1"/>
  <c r="AG20" i="14" a="1"/>
  <c r="AF27" i="14" a="1"/>
  <c r="AE26" i="14" a="1"/>
  <c r="AD25" i="14" a="1"/>
  <c r="AC24" i="14" a="1"/>
  <c r="AG22" i="14" a="1"/>
  <c r="AF21" i="14" a="1"/>
  <c r="AE20" i="14" a="1"/>
  <c r="AD19" i="14" a="1"/>
  <c r="AC18" i="14" a="1"/>
  <c r="AG16" i="14" a="1"/>
  <c r="AF15" i="14" a="1"/>
  <c r="AE14" i="14" a="1"/>
  <c r="AD13" i="14" a="1"/>
  <c r="AG26" i="14" a="1"/>
  <c r="AC16" i="14" a="1"/>
  <c r="AC13" i="14" a="1"/>
  <c r="AE27" i="14" a="1"/>
  <c r="AD26" i="14" a="1"/>
  <c r="AC25" i="14" a="1"/>
  <c r="AG23" i="14" a="1"/>
  <c r="AF22" i="14" a="1"/>
  <c r="AE21" i="14" a="1"/>
  <c r="AD20" i="14" a="1"/>
  <c r="AC19" i="14" a="1"/>
  <c r="AG17" i="14" a="1"/>
  <c r="AF16" i="14" a="1"/>
  <c r="AE15" i="14" a="1"/>
  <c r="AD14" i="14" a="1"/>
  <c r="AE18" i="14" a="1"/>
  <c r="AC22" i="14" a="1"/>
  <c r="AD27" i="14" a="1"/>
  <c r="AC26" i="14" a="1"/>
  <c r="AG24" i="14" a="1"/>
  <c r="AF23" i="14" a="1"/>
  <c r="AE22" i="14" a="1"/>
  <c r="AD21" i="14" a="1"/>
  <c r="AC20" i="14" a="1"/>
  <c r="AG18" i="14" a="1"/>
  <c r="AF17" i="14" a="1"/>
  <c r="AE16" i="14" a="1"/>
  <c r="AD15" i="14" a="1"/>
  <c r="AC14" i="14" a="1"/>
  <c r="AD23" i="14" a="1"/>
  <c r="AD16" i="14" a="1"/>
  <c r="AE24" i="14" a="1"/>
  <c r="AG14" i="14" a="1"/>
  <c r="AC27" i="14" a="1"/>
  <c r="AG25" i="14" a="1"/>
  <c r="AF24" i="14" a="1"/>
  <c r="AE23" i="14" a="1"/>
  <c r="AD22" i="14" a="1"/>
  <c r="AC21" i="14" a="1"/>
  <c r="AG19" i="14" a="1"/>
  <c r="AF18" i="14" a="1"/>
  <c r="AE17" i="14" a="1"/>
  <c r="AC15" i="14" a="1"/>
  <c r="AG13" i="14" a="1"/>
  <c r="AF25" i="14" a="1"/>
  <c r="AD17" i="14" a="1"/>
  <c r="AA22" i="14" a="1"/>
  <c r="Y20" i="14" a="1"/>
  <c r="W15" i="14" a="1"/>
  <c r="AB27" i="14" a="1"/>
  <c r="V27" i="14" a="1"/>
  <c r="X26" i="14" a="1"/>
  <c r="Z25" i="14" a="1"/>
  <c r="AB24" i="14" a="1"/>
  <c r="V24" i="14" a="1"/>
  <c r="X23" i="14" a="1"/>
  <c r="Z22" i="14" a="1"/>
  <c r="AB21" i="14" a="1"/>
  <c r="V21" i="14" a="1"/>
  <c r="X20" i="14" a="1"/>
  <c r="Z19" i="14" a="1"/>
  <c r="AB18" i="14" a="1"/>
  <c r="V18" i="14" a="1"/>
  <c r="X17" i="14" a="1"/>
  <c r="Z16" i="14" a="1"/>
  <c r="AB15" i="14" a="1"/>
  <c r="V15" i="14" a="1"/>
  <c r="X14" i="14" a="1"/>
  <c r="U25" i="14" a="1"/>
  <c r="AA19" i="14" a="1"/>
  <c r="W24" i="14" a="1"/>
  <c r="AA27" i="14" a="1"/>
  <c r="U27" i="14" a="1"/>
  <c r="W26" i="14" a="1"/>
  <c r="Y25" i="14" a="1"/>
  <c r="AA24" i="14" a="1"/>
  <c r="U24" i="14" a="1"/>
  <c r="W23" i="14" a="1"/>
  <c r="Y22" i="14" a="1"/>
  <c r="AA21" i="14" a="1"/>
  <c r="U21" i="14" a="1"/>
  <c r="W20" i="14" a="1"/>
  <c r="Y19" i="14" a="1"/>
  <c r="AA18" i="14" a="1"/>
  <c r="U18" i="14" a="1"/>
  <c r="W17" i="14" a="1"/>
  <c r="Y16" i="14" a="1"/>
  <c r="AA15" i="14" a="1"/>
  <c r="U15" i="14" a="1"/>
  <c r="W14" i="14" a="1"/>
  <c r="Y23" i="14" a="1"/>
  <c r="W18" i="14" a="1"/>
  <c r="X16" i="14" a="1"/>
  <c r="W21" i="14" a="1"/>
  <c r="Y14" i="14" a="1"/>
  <c r="Z27" i="14" a="1"/>
  <c r="AB26" i="14" a="1"/>
  <c r="V26" i="14" a="1"/>
  <c r="X25" i="14" a="1"/>
  <c r="Z24" i="14" a="1"/>
  <c r="AB23" i="14" a="1"/>
  <c r="V23" i="14" a="1"/>
  <c r="X22" i="14" a="1"/>
  <c r="Z21" i="14" a="1"/>
  <c r="AB20" i="14" a="1"/>
  <c r="V20" i="14" a="1"/>
  <c r="X19" i="14" a="1"/>
  <c r="Z18" i="14" a="1"/>
  <c r="AB17" i="14" a="1"/>
  <c r="V17" i="14" a="1"/>
  <c r="Z15" i="14" a="1"/>
  <c r="AB14" i="14" a="1"/>
  <c r="V14" i="14" a="1"/>
  <c r="AA25" i="14" a="1"/>
  <c r="Y17" i="14" a="1"/>
  <c r="W19" i="14" a="1"/>
  <c r="Y15" i="14" a="1"/>
  <c r="Y26" i="14" a="1"/>
  <c r="AA16" i="14" a="1"/>
  <c r="Y27" i="14" a="1"/>
  <c r="AA26" i="14" a="1"/>
  <c r="U26" i="14" a="1"/>
  <c r="W25" i="14" a="1"/>
  <c r="Y24" i="14" a="1"/>
  <c r="AA23" i="14" a="1"/>
  <c r="U23" i="14" a="1"/>
  <c r="W22" i="14" a="1"/>
  <c r="Y21" i="14" a="1"/>
  <c r="AA20" i="14" a="1"/>
  <c r="U20" i="14" a="1"/>
  <c r="Y18" i="14" a="1"/>
  <c r="AA17" i="14" a="1"/>
  <c r="U17" i="14" a="1"/>
  <c r="W16" i="14" a="1"/>
  <c r="AA14" i="14" a="1"/>
  <c r="U14" i="14" a="1"/>
  <c r="AB16" i="14" a="1"/>
  <c r="W27" i="14" a="1"/>
  <c r="U16" i="14" a="1"/>
  <c r="X27" i="14" a="1"/>
  <c r="Z26" i="14" a="1"/>
  <c r="AB25" i="14" a="1"/>
  <c r="V25" i="14" a="1"/>
  <c r="X24" i="14" a="1"/>
  <c r="Z23" i="14" a="1"/>
  <c r="AB22" i="14" a="1"/>
  <c r="V22" i="14" a="1"/>
  <c r="X21" i="14" a="1"/>
  <c r="Z20" i="14" a="1"/>
  <c r="AB19" i="14" a="1"/>
  <c r="V19" i="14" a="1"/>
  <c r="X18" i="14" a="1"/>
  <c r="Z17" i="14" a="1"/>
  <c r="V16" i="14" a="1"/>
  <c r="X15" i="14" a="1"/>
  <c r="Z14" i="14" a="1"/>
  <c r="U22" i="14" a="1"/>
  <c r="U19" i="14" a="1"/>
  <c r="T14" i="14" a="1"/>
  <c r="T20" i="14" a="1"/>
  <c r="T26" i="14" a="1"/>
  <c r="T25" i="14" a="1"/>
  <c r="T15" i="14" a="1"/>
  <c r="T21" i="14" a="1"/>
  <c r="T27" i="14" a="1"/>
  <c r="T19" i="14" a="1"/>
  <c r="T22" i="14" a="1"/>
  <c r="T16" i="14" a="1"/>
  <c r="T17" i="14" a="1"/>
  <c r="T23" i="14" a="1"/>
  <c r="T24" i="14" a="1"/>
  <c r="T18" i="14" a="1"/>
  <c r="I42" i="17" l="1"/>
  <c r="G42" i="17"/>
  <c r="C41" i="17"/>
  <c r="F42" i="17"/>
  <c r="H41" i="17"/>
  <c r="D41" i="17"/>
  <c r="E41" i="17"/>
  <c r="A29" i="17"/>
  <c r="A31" i="17"/>
  <c r="I57" i="17"/>
  <c r="E42" i="17"/>
  <c r="A32" i="17"/>
  <c r="J57" i="17"/>
  <c r="D11" i="17"/>
  <c r="A35" i="17"/>
  <c r="K52" i="17"/>
  <c r="K57" i="17"/>
  <c r="J42" i="17"/>
  <c r="F41" i="17"/>
  <c r="J52" i="17"/>
  <c r="K42" i="17"/>
  <c r="G41" i="17"/>
  <c r="D42" i="17"/>
  <c r="H42" i="17"/>
  <c r="J56" i="17"/>
  <c r="G58" i="17"/>
  <c r="K56" i="17"/>
  <c r="C42" i="17"/>
  <c r="K58" i="17"/>
  <c r="AC15" i="17"/>
  <c r="AC19" i="17"/>
  <c r="C52" i="17"/>
  <c r="H58" i="17"/>
  <c r="I41" i="17"/>
  <c r="D52" i="17"/>
  <c r="I58" i="17"/>
  <c r="J41" i="17"/>
  <c r="E52" i="17"/>
  <c r="AC20" i="17"/>
  <c r="A33" i="17"/>
  <c r="A36" i="17"/>
  <c r="K41" i="17"/>
  <c r="F52" i="17"/>
  <c r="C56" i="17"/>
  <c r="G52" i="17"/>
  <c r="D56" i="17"/>
  <c r="C57" i="17"/>
  <c r="H52" i="17"/>
  <c r="E56" i="17"/>
  <c r="I52" i="17"/>
  <c r="F56" i="17"/>
  <c r="E57" i="17"/>
  <c r="A37" i="17"/>
  <c r="G56" i="17"/>
  <c r="H56" i="17"/>
  <c r="R13" i="17"/>
  <c r="X13" i="17"/>
  <c r="Q15" i="17"/>
  <c r="W15" i="17"/>
  <c r="P17" i="17"/>
  <c r="V17" i="17"/>
  <c r="O19" i="17"/>
  <c r="U19" i="17"/>
  <c r="AA19" i="17"/>
  <c r="N21" i="17"/>
  <c r="T21" i="17"/>
  <c r="Z21" i="17"/>
  <c r="O14" i="17"/>
  <c r="U14" i="17"/>
  <c r="AA14" i="17"/>
  <c r="N16" i="17"/>
  <c r="T16" i="17"/>
  <c r="Z16" i="17"/>
  <c r="S18" i="17"/>
  <c r="Y18" i="17"/>
  <c r="R20" i="17"/>
  <c r="X20" i="17"/>
  <c r="S13" i="17"/>
  <c r="AA21" i="17"/>
  <c r="N13" i="17"/>
  <c r="T13" i="17"/>
  <c r="Z13" i="17"/>
  <c r="S15" i="17"/>
  <c r="Y15" i="17"/>
  <c r="R17" i="17"/>
  <c r="X17" i="17"/>
  <c r="Q19" i="17"/>
  <c r="W19" i="17"/>
  <c r="P21" i="17"/>
  <c r="V21" i="17"/>
  <c r="AA16" i="17"/>
  <c r="Y20" i="17"/>
  <c r="Q14" i="17"/>
  <c r="W14" i="17"/>
  <c r="P16" i="17"/>
  <c r="V16" i="17"/>
  <c r="O18" i="17"/>
  <c r="U18" i="17"/>
  <c r="AA18" i="17"/>
  <c r="N20" i="17"/>
  <c r="T20" i="17"/>
  <c r="Z20" i="17"/>
  <c r="Q17" i="17"/>
  <c r="V19" i="17"/>
  <c r="O16" i="17"/>
  <c r="Z18" i="17"/>
  <c r="O13" i="17"/>
  <c r="U13" i="17"/>
  <c r="AA13" i="17"/>
  <c r="N15" i="17"/>
  <c r="T15" i="17"/>
  <c r="Z15" i="17"/>
  <c r="S17" i="17"/>
  <c r="Y17" i="17"/>
  <c r="R19" i="17"/>
  <c r="X19" i="17"/>
  <c r="Q21" i="17"/>
  <c r="W21" i="17"/>
  <c r="X15" i="17"/>
  <c r="U21" i="17"/>
  <c r="U16" i="17"/>
  <c r="T18" i="17"/>
  <c r="R14" i="17"/>
  <c r="X14" i="17"/>
  <c r="Q16" i="17"/>
  <c r="W16" i="17"/>
  <c r="P18" i="17"/>
  <c r="V18" i="17"/>
  <c r="O20" i="17"/>
  <c r="U20" i="17"/>
  <c r="AA20" i="17"/>
  <c r="O21" i="17"/>
  <c r="P13" i="17"/>
  <c r="V13" i="17"/>
  <c r="O15" i="17"/>
  <c r="U15" i="17"/>
  <c r="AA15" i="17"/>
  <c r="N17" i="17"/>
  <c r="T17" i="17"/>
  <c r="Z17" i="17"/>
  <c r="S19" i="17"/>
  <c r="Y19" i="17"/>
  <c r="R21" i="17"/>
  <c r="X21" i="17"/>
  <c r="R15" i="17"/>
  <c r="S14" i="17"/>
  <c r="Y14" i="17"/>
  <c r="R16" i="17"/>
  <c r="X16" i="17"/>
  <c r="Q18" i="17"/>
  <c r="W18" i="17"/>
  <c r="P20" i="17"/>
  <c r="V20" i="17"/>
  <c r="P14" i="17"/>
  <c r="Q13" i="17"/>
  <c r="W13" i="17"/>
  <c r="P15" i="17"/>
  <c r="V15" i="17"/>
  <c r="O17" i="17"/>
  <c r="U17" i="17"/>
  <c r="AA17" i="17"/>
  <c r="N19" i="17"/>
  <c r="T19" i="17"/>
  <c r="Z19" i="17"/>
  <c r="S21" i="17"/>
  <c r="Y21" i="17"/>
  <c r="Y13" i="17"/>
  <c r="W17" i="17"/>
  <c r="P19" i="17"/>
  <c r="V14" i="17"/>
  <c r="N18" i="17"/>
  <c r="S20" i="17"/>
  <c r="N14" i="17"/>
  <c r="T14" i="17"/>
  <c r="Z14" i="17"/>
  <c r="S16" i="17"/>
  <c r="Y16" i="17"/>
  <c r="R18" i="17"/>
  <c r="X18" i="17"/>
  <c r="Q20" i="17"/>
  <c r="W20" i="17"/>
  <c r="D50" i="18"/>
  <c r="P50" i="18"/>
  <c r="L50" i="18"/>
  <c r="E50" i="18"/>
  <c r="Q50" i="18"/>
  <c r="F50" i="18"/>
  <c r="N50" i="18"/>
  <c r="G50" i="18"/>
  <c r="H50" i="18"/>
  <c r="I50" i="18"/>
  <c r="J49" i="18"/>
  <c r="K49" i="18"/>
  <c r="L49" i="18"/>
  <c r="M50" i="18"/>
  <c r="AF15" i="18"/>
  <c r="AD19" i="18"/>
  <c r="AC21" i="18"/>
  <c r="V23" i="18"/>
  <c r="AA25" i="18"/>
  <c r="AG25" i="18"/>
  <c r="Z27" i="18"/>
  <c r="AF27" i="18"/>
  <c r="X14" i="18"/>
  <c r="AD14" i="18"/>
  <c r="W16" i="18"/>
  <c r="AC16" i="18"/>
  <c r="V18" i="18"/>
  <c r="AB18" i="18"/>
  <c r="U20" i="18"/>
  <c r="AA20" i="18"/>
  <c r="AG20" i="18"/>
  <c r="T22" i="18"/>
  <c r="Z22" i="18"/>
  <c r="AF22" i="18"/>
  <c r="Y24" i="18"/>
  <c r="AE24" i="18"/>
  <c r="X26" i="18"/>
  <c r="AD26" i="18"/>
  <c r="AA13" i="18"/>
  <c r="U25" i="18"/>
  <c r="AB13" i="18"/>
  <c r="AA15" i="18"/>
  <c r="T17" i="18"/>
  <c r="AF17" i="18"/>
  <c r="AC23" i="18"/>
  <c r="V25" i="18"/>
  <c r="U27" i="18"/>
  <c r="U13" i="18"/>
  <c r="W21" i="18"/>
  <c r="V13" i="18"/>
  <c r="U15" i="18"/>
  <c r="AG15" i="18"/>
  <c r="Z17" i="18"/>
  <c r="Y19" i="18"/>
  <c r="W23" i="18"/>
  <c r="AB25" i="18"/>
  <c r="AA27" i="18"/>
  <c r="AG27" i="18"/>
  <c r="Y14" i="18"/>
  <c r="AE14" i="18"/>
  <c r="X16" i="18"/>
  <c r="AD16" i="18"/>
  <c r="W18" i="18"/>
  <c r="AC18" i="18"/>
  <c r="V20" i="18"/>
  <c r="AB20" i="18"/>
  <c r="U22" i="18"/>
  <c r="AA22" i="18"/>
  <c r="AG22" i="18"/>
  <c r="T24" i="18"/>
  <c r="Z24" i="18"/>
  <c r="AF24" i="18"/>
  <c r="Y26" i="18"/>
  <c r="AE26" i="18"/>
  <c r="Y17" i="18"/>
  <c r="AF19" i="18"/>
  <c r="V27" i="18"/>
  <c r="AB23" i="18"/>
  <c r="AE19" i="18"/>
  <c r="AC13" i="18"/>
  <c r="Z19" i="18"/>
  <c r="AE21" i="18"/>
  <c r="T14" i="18"/>
  <c r="Z14" i="18"/>
  <c r="AF14" i="18"/>
  <c r="Y16" i="18"/>
  <c r="AE16" i="18"/>
  <c r="X18" i="18"/>
  <c r="AD18" i="18"/>
  <c r="W20" i="18"/>
  <c r="AC20" i="18"/>
  <c r="V22" i="18"/>
  <c r="AB22" i="18"/>
  <c r="U24" i="18"/>
  <c r="AA24" i="18"/>
  <c r="AG24" i="18"/>
  <c r="T26" i="18"/>
  <c r="Z26" i="18"/>
  <c r="AF26" i="18"/>
  <c r="AG13" i="18"/>
  <c r="AE17" i="18"/>
  <c r="W13" i="18"/>
  <c r="U17" i="18"/>
  <c r="Y21" i="18"/>
  <c r="AC25" i="18"/>
  <c r="AB27" i="18"/>
  <c r="X13" i="18"/>
  <c r="AD13" i="18"/>
  <c r="W15" i="18"/>
  <c r="AC15" i="18"/>
  <c r="V17" i="18"/>
  <c r="AB17" i="18"/>
  <c r="U19" i="18"/>
  <c r="AA19" i="18"/>
  <c r="AG19" i="18"/>
  <c r="T21" i="18"/>
  <c r="Z21" i="18"/>
  <c r="AF21" i="18"/>
  <c r="Y23" i="18"/>
  <c r="AE23" i="18"/>
  <c r="X25" i="18"/>
  <c r="AD25" i="18"/>
  <c r="W27" i="18"/>
  <c r="AC27" i="18"/>
  <c r="X19" i="18"/>
  <c r="X21" i="18"/>
  <c r="V15" i="18"/>
  <c r="W25" i="18"/>
  <c r="U14" i="18"/>
  <c r="AA14" i="18"/>
  <c r="AG14" i="18"/>
  <c r="T16" i="18"/>
  <c r="Z16" i="18"/>
  <c r="AF16" i="18"/>
  <c r="Y18" i="18"/>
  <c r="AE18" i="18"/>
  <c r="X20" i="18"/>
  <c r="AD20" i="18"/>
  <c r="W22" i="18"/>
  <c r="AC22" i="18"/>
  <c r="V24" i="18"/>
  <c r="AB24" i="18"/>
  <c r="U26" i="18"/>
  <c r="AA26" i="18"/>
  <c r="AG26" i="18"/>
  <c r="Z15" i="18"/>
  <c r="T19" i="18"/>
  <c r="AD23" i="18"/>
  <c r="Y13" i="18"/>
  <c r="AE13" i="18"/>
  <c r="X15" i="18"/>
  <c r="AD15" i="18"/>
  <c r="W17" i="18"/>
  <c r="AC17" i="18"/>
  <c r="V19" i="18"/>
  <c r="AB19" i="18"/>
  <c r="U21" i="18"/>
  <c r="AA21" i="18"/>
  <c r="AG21" i="18"/>
  <c r="T23" i="18"/>
  <c r="Z23" i="18"/>
  <c r="AF23" i="18"/>
  <c r="Y25" i="18"/>
  <c r="AE25" i="18"/>
  <c r="X27" i="18"/>
  <c r="AD27" i="18"/>
  <c r="T27" i="18"/>
  <c r="AD21" i="18"/>
  <c r="AB15" i="18"/>
  <c r="AA17" i="18"/>
  <c r="X23" i="18"/>
  <c r="V14" i="18"/>
  <c r="AB14" i="18"/>
  <c r="U16" i="18"/>
  <c r="AA16" i="18"/>
  <c r="AG16" i="18"/>
  <c r="T18" i="18"/>
  <c r="Z18" i="18"/>
  <c r="AF18" i="18"/>
  <c r="Y20" i="18"/>
  <c r="AE20" i="18"/>
  <c r="X22" i="18"/>
  <c r="AD22" i="18"/>
  <c r="W24" i="18"/>
  <c r="AC24" i="18"/>
  <c r="V26" i="18"/>
  <c r="AB26" i="18"/>
  <c r="T15" i="18"/>
  <c r="AG17" i="18"/>
  <c r="T13" i="18"/>
  <c r="Z13" i="18"/>
  <c r="AF13" i="18"/>
  <c r="Y15" i="18"/>
  <c r="AE15" i="18"/>
  <c r="X17" i="18"/>
  <c r="AD17" i="18"/>
  <c r="W19" i="18"/>
  <c r="AC19" i="18"/>
  <c r="V21" i="18"/>
  <c r="AB21" i="18"/>
  <c r="U23" i="18"/>
  <c r="AA23" i="18"/>
  <c r="AG23" i="18"/>
  <c r="T25" i="18"/>
  <c r="Z25" i="18"/>
  <c r="AF25" i="18"/>
  <c r="Y27" i="18"/>
  <c r="AE27" i="18"/>
  <c r="W14" i="18"/>
  <c r="AC14" i="18"/>
  <c r="V16" i="18"/>
  <c r="AB16" i="18"/>
  <c r="U18" i="18"/>
  <c r="AA18" i="18"/>
  <c r="AG18" i="18"/>
  <c r="T20" i="18"/>
  <c r="Z20" i="18"/>
  <c r="AF20" i="18"/>
  <c r="Y22" i="18"/>
  <c r="AE22" i="18"/>
  <c r="X24" i="18"/>
  <c r="AD24" i="18"/>
  <c r="W26" i="18"/>
  <c r="AC26" i="18"/>
  <c r="C60" i="18"/>
  <c r="K50" i="18"/>
  <c r="D60" i="18"/>
  <c r="J65" i="18"/>
  <c r="G66" i="18"/>
  <c r="A42" i="18"/>
  <c r="C49" i="18"/>
  <c r="O49" i="18"/>
  <c r="E60" i="18"/>
  <c r="H66" i="18"/>
  <c r="AI20" i="18"/>
  <c r="D49" i="18"/>
  <c r="P49" i="18"/>
  <c r="F60" i="18"/>
  <c r="C64" i="18"/>
  <c r="O64" i="18"/>
  <c r="L65" i="18"/>
  <c r="I66" i="18"/>
  <c r="G60" i="18"/>
  <c r="D64" i="18"/>
  <c r="J66" i="18"/>
  <c r="E11" i="18"/>
  <c r="D30" i="18" s="1"/>
  <c r="D58" i="18" s="1"/>
  <c r="AI22" i="18"/>
  <c r="F49" i="18"/>
  <c r="H60" i="18"/>
  <c r="E64" i="18"/>
  <c r="Q64" i="18"/>
  <c r="N65" i="18"/>
  <c r="K66" i="18"/>
  <c r="AI17" i="18"/>
  <c r="A40" i="18"/>
  <c r="G49" i="18"/>
  <c r="I60" i="18"/>
  <c r="F64" i="18"/>
  <c r="C65" i="18"/>
  <c r="O65" i="18"/>
  <c r="L66" i="18"/>
  <c r="H49" i="18"/>
  <c r="J60" i="18"/>
  <c r="G64" i="18"/>
  <c r="P65" i="18"/>
  <c r="I49" i="18"/>
  <c r="K60" i="18"/>
  <c r="H64" i="18"/>
  <c r="E65" i="18"/>
  <c r="Q65" i="18"/>
  <c r="N66" i="18"/>
  <c r="AI14" i="18"/>
  <c r="AI26" i="18"/>
  <c r="O66" i="18"/>
  <c r="N48" i="19"/>
  <c r="H48" i="19"/>
  <c r="C48" i="19"/>
  <c r="O48" i="19"/>
  <c r="D48" i="19"/>
  <c r="P48" i="19"/>
  <c r="E48" i="19"/>
  <c r="F48" i="19"/>
  <c r="G48" i="19"/>
  <c r="H47" i="19"/>
  <c r="C47" i="19"/>
  <c r="O47" i="19"/>
  <c r="J47" i="19"/>
  <c r="L48" i="19"/>
  <c r="AF15" i="19"/>
  <c r="T15" i="19"/>
  <c r="Z18" i="19"/>
  <c r="V22" i="19"/>
  <c r="V25" i="19"/>
  <c r="W13" i="19"/>
  <c r="AC13" i="19"/>
  <c r="Y14" i="19"/>
  <c r="AE14" i="19"/>
  <c r="U15" i="19"/>
  <c r="AA15" i="19"/>
  <c r="AG15" i="19"/>
  <c r="W16" i="19"/>
  <c r="AC16" i="19"/>
  <c r="Y17" i="19"/>
  <c r="AE17" i="19"/>
  <c r="U18" i="19"/>
  <c r="AA18" i="19"/>
  <c r="AG18" i="19"/>
  <c r="W19" i="19"/>
  <c r="AC19" i="19"/>
  <c r="Y20" i="19"/>
  <c r="AE20" i="19"/>
  <c r="U21" i="19"/>
  <c r="AA21" i="19"/>
  <c r="AG21" i="19"/>
  <c r="W22" i="19"/>
  <c r="AC22" i="19"/>
  <c r="Y23" i="19"/>
  <c r="AE23" i="19"/>
  <c r="U24" i="19"/>
  <c r="AA24" i="19"/>
  <c r="AG24" i="19"/>
  <c r="W25" i="19"/>
  <c r="AC25" i="19"/>
  <c r="Y26" i="19"/>
  <c r="AE26" i="19"/>
  <c r="U27" i="19"/>
  <c r="AA27" i="19"/>
  <c r="AG27" i="19"/>
  <c r="T18" i="19"/>
  <c r="AF21" i="19"/>
  <c r="Z27" i="19"/>
  <c r="AB19" i="19"/>
  <c r="T24" i="19"/>
  <c r="AF27" i="19"/>
  <c r="X13" i="19"/>
  <c r="AD13" i="19"/>
  <c r="T14" i="19"/>
  <c r="Z14" i="19"/>
  <c r="AF14" i="19"/>
  <c r="V15" i="19"/>
  <c r="AB15" i="19"/>
  <c r="X16" i="19"/>
  <c r="AD16" i="19"/>
  <c r="T17" i="19"/>
  <c r="Z17" i="19"/>
  <c r="AF17" i="19"/>
  <c r="V18" i="19"/>
  <c r="AB18" i="19"/>
  <c r="X19" i="19"/>
  <c r="AD19" i="19"/>
  <c r="T20" i="19"/>
  <c r="Z20" i="19"/>
  <c r="AF20" i="19"/>
  <c r="V21" i="19"/>
  <c r="AB21" i="19"/>
  <c r="X22" i="19"/>
  <c r="AD22" i="19"/>
  <c r="T23" i="19"/>
  <c r="Z23" i="19"/>
  <c r="AF23" i="19"/>
  <c r="V24" i="19"/>
  <c r="AB24" i="19"/>
  <c r="X25" i="19"/>
  <c r="AD25" i="19"/>
  <c r="T26" i="19"/>
  <c r="Z26" i="19"/>
  <c r="AF26" i="19"/>
  <c r="V27" i="19"/>
  <c r="AB27" i="19"/>
  <c r="AB16" i="19"/>
  <c r="X20" i="19"/>
  <c r="AD26" i="19"/>
  <c r="V16" i="19"/>
  <c r="T21" i="19"/>
  <c r="U17" i="19"/>
  <c r="AC21" i="19"/>
  <c r="AA26" i="19"/>
  <c r="AB13" i="19"/>
  <c r="AD17" i="19"/>
  <c r="Z21" i="19"/>
  <c r="AF24" i="19"/>
  <c r="Y13" i="19"/>
  <c r="AG14" i="19"/>
  <c r="AG17" i="19"/>
  <c r="Y19" i="19"/>
  <c r="U20" i="19"/>
  <c r="Y22" i="19"/>
  <c r="AG23" i="19"/>
  <c r="W27" i="19"/>
  <c r="V13" i="19"/>
  <c r="AD23" i="19"/>
  <c r="T27" i="19"/>
  <c r="AE13" i="19"/>
  <c r="AC15" i="19"/>
  <c r="W18" i="19"/>
  <c r="AE19" i="19"/>
  <c r="W21" i="19"/>
  <c r="U23" i="19"/>
  <c r="AC24" i="19"/>
  <c r="AE25" i="19"/>
  <c r="AC27" i="19"/>
  <c r="T13" i="19"/>
  <c r="Z13" i="19"/>
  <c r="AF13" i="19"/>
  <c r="V14" i="19"/>
  <c r="AB14" i="19"/>
  <c r="X15" i="19"/>
  <c r="AD15" i="19"/>
  <c r="T16" i="19"/>
  <c r="Z16" i="19"/>
  <c r="AF16" i="19"/>
  <c r="V17" i="19"/>
  <c r="AB17" i="19"/>
  <c r="X18" i="19"/>
  <c r="AD18" i="19"/>
  <c r="T19" i="19"/>
  <c r="Z19" i="19"/>
  <c r="AF19" i="19"/>
  <c r="V20" i="19"/>
  <c r="AB20" i="19"/>
  <c r="X21" i="19"/>
  <c r="AD21" i="19"/>
  <c r="T22" i="19"/>
  <c r="Z22" i="19"/>
  <c r="AF22" i="19"/>
  <c r="V23" i="19"/>
  <c r="AB23" i="19"/>
  <c r="X24" i="19"/>
  <c r="AD24" i="19"/>
  <c r="T25" i="19"/>
  <c r="Z25" i="19"/>
  <c r="AF25" i="19"/>
  <c r="V26" i="19"/>
  <c r="AB26" i="19"/>
  <c r="X27" i="19"/>
  <c r="AD27" i="19"/>
  <c r="AD14" i="19"/>
  <c r="V19" i="19"/>
  <c r="Z24" i="19"/>
  <c r="Y16" i="19"/>
  <c r="AE22" i="19"/>
  <c r="X14" i="19"/>
  <c r="X17" i="19"/>
  <c r="AD20" i="19"/>
  <c r="X23" i="19"/>
  <c r="X26" i="19"/>
  <c r="U14" i="19"/>
  <c r="W15" i="19"/>
  <c r="AE16" i="19"/>
  <c r="AC18" i="19"/>
  <c r="AA20" i="19"/>
  <c r="AA23" i="19"/>
  <c r="W24" i="19"/>
  <c r="Y25" i="19"/>
  <c r="U26" i="19"/>
  <c r="U13" i="19"/>
  <c r="AA13" i="19"/>
  <c r="AG13" i="19"/>
  <c r="W14" i="19"/>
  <c r="AC14" i="19"/>
  <c r="Y15" i="19"/>
  <c r="AE15" i="19"/>
  <c r="U16" i="19"/>
  <c r="AA16" i="19"/>
  <c r="AG16" i="19"/>
  <c r="W17" i="19"/>
  <c r="AC17" i="19"/>
  <c r="Y18" i="19"/>
  <c r="AE18" i="19"/>
  <c r="U19" i="19"/>
  <c r="AA19" i="19"/>
  <c r="AG19" i="19"/>
  <c r="W20" i="19"/>
  <c r="AC20" i="19"/>
  <c r="Y21" i="19"/>
  <c r="AE21" i="19"/>
  <c r="U22" i="19"/>
  <c r="AA22" i="19"/>
  <c r="AG22" i="19"/>
  <c r="W23" i="19"/>
  <c r="AC23" i="19"/>
  <c r="Y24" i="19"/>
  <c r="AE24" i="19"/>
  <c r="U25" i="19"/>
  <c r="AA25" i="19"/>
  <c r="AG25" i="19"/>
  <c r="W26" i="19"/>
  <c r="AC26" i="19"/>
  <c r="Y27" i="19"/>
  <c r="AE27" i="19"/>
  <c r="Z15" i="19"/>
  <c r="AF18" i="19"/>
  <c r="AB22" i="19"/>
  <c r="AB25" i="19"/>
  <c r="AA14" i="19"/>
  <c r="AA17" i="19"/>
  <c r="AG20" i="19"/>
  <c r="AG26" i="19"/>
  <c r="M48" i="19"/>
  <c r="E11" i="19"/>
  <c r="G47" i="19"/>
  <c r="I48" i="19"/>
  <c r="J48" i="19"/>
  <c r="K48" i="19"/>
  <c r="N58" i="19"/>
  <c r="A33" i="19"/>
  <c r="A36" i="19"/>
  <c r="A39" i="19"/>
  <c r="A42" i="19"/>
  <c r="A45" i="19"/>
  <c r="K47" i="19"/>
  <c r="C58" i="19"/>
  <c r="O58" i="19"/>
  <c r="L47" i="19"/>
  <c r="D58" i="19"/>
  <c r="P58" i="19"/>
  <c r="E58" i="19"/>
  <c r="Q58" i="19"/>
  <c r="N62" i="19"/>
  <c r="M63" i="19"/>
  <c r="J64" i="19"/>
  <c r="N47" i="19"/>
  <c r="F58" i="19"/>
  <c r="C62" i="19"/>
  <c r="O62" i="19"/>
  <c r="N63" i="19"/>
  <c r="K64" i="19"/>
  <c r="G58" i="19"/>
  <c r="C63" i="19"/>
  <c r="C30" i="19"/>
  <c r="C56" i="19" s="1"/>
  <c r="D47" i="19"/>
  <c r="P47" i="19"/>
  <c r="H58" i="19"/>
  <c r="E62" i="19"/>
  <c r="P63" i="19"/>
  <c r="E47" i="19"/>
  <c r="I58" i="19"/>
  <c r="F62" i="19"/>
  <c r="E63" i="19"/>
  <c r="Q63" i="19"/>
  <c r="F47" i="19"/>
  <c r="G62" i="19"/>
  <c r="H62" i="19"/>
  <c r="C13" i="16"/>
  <c r="C8" i="16"/>
  <c r="C6" i="16"/>
  <c r="C14" i="16"/>
  <c r="C12" i="16"/>
  <c r="C11" i="16"/>
  <c r="C10" i="16"/>
  <c r="C9" i="16"/>
  <c r="C7" i="16"/>
  <c r="C26" i="16"/>
  <c r="C25" i="16"/>
  <c r="C24" i="16"/>
  <c r="C23" i="16"/>
  <c r="C22" i="16"/>
  <c r="C21" i="16"/>
  <c r="C20" i="16"/>
  <c r="C19" i="16"/>
  <c r="C18" i="16"/>
  <c r="C17" i="16"/>
  <c r="C27" i="16"/>
  <c r="Y17" i="13"/>
  <c r="AD17" i="14"/>
  <c r="AF25" i="14"/>
  <c r="AG13" i="14"/>
  <c r="AC15" i="14"/>
  <c r="AE17" i="14"/>
  <c r="AF18" i="14"/>
  <c r="AG19" i="14"/>
  <c r="AC21" i="14"/>
  <c r="AD22" i="14"/>
  <c r="AE23" i="14"/>
  <c r="AF24" i="14"/>
  <c r="AG25" i="14"/>
  <c r="AC27" i="14"/>
  <c r="AG14" i="14"/>
  <c r="AE24" i="14"/>
  <c r="AD16" i="14"/>
  <c r="AD23" i="14"/>
  <c r="AC14" i="14"/>
  <c r="AD15" i="14"/>
  <c r="AE16" i="14"/>
  <c r="AF17" i="14"/>
  <c r="AG18" i="14"/>
  <c r="AC20" i="14"/>
  <c r="AD21" i="14"/>
  <c r="AE22" i="14"/>
  <c r="AF23" i="14"/>
  <c r="AG24" i="14"/>
  <c r="AC26" i="14"/>
  <c r="AD27" i="14"/>
  <c r="AC22" i="14"/>
  <c r="AE18" i="14"/>
  <c r="AD14" i="14"/>
  <c r="AE15" i="14"/>
  <c r="AF16" i="14"/>
  <c r="AG17" i="14"/>
  <c r="AC19" i="14"/>
  <c r="AD20" i="14"/>
  <c r="AE21" i="14"/>
  <c r="AF22" i="14"/>
  <c r="AG23" i="14"/>
  <c r="AC25" i="14"/>
  <c r="AD26" i="14"/>
  <c r="AE27" i="14"/>
  <c r="AC13" i="14"/>
  <c r="AC16" i="14"/>
  <c r="AG26" i="14"/>
  <c r="AD13" i="14"/>
  <c r="AE14" i="14"/>
  <c r="AF15" i="14"/>
  <c r="AG16" i="14"/>
  <c r="AC18" i="14"/>
  <c r="AD19" i="14"/>
  <c r="AE20" i="14"/>
  <c r="AF21" i="14"/>
  <c r="AG22" i="14"/>
  <c r="AC24" i="14"/>
  <c r="AD25" i="14"/>
  <c r="AE26" i="14"/>
  <c r="AF27" i="14"/>
  <c r="AG20" i="14"/>
  <c r="AF13" i="14"/>
  <c r="AF19" i="14"/>
  <c r="AE13" i="14"/>
  <c r="AF14" i="14"/>
  <c r="AG15" i="14"/>
  <c r="AC17" i="14"/>
  <c r="AD18" i="14"/>
  <c r="AE19" i="14"/>
  <c r="AF20" i="14"/>
  <c r="AG21" i="14"/>
  <c r="AC23" i="14"/>
  <c r="AD24" i="14"/>
  <c r="AE25" i="14"/>
  <c r="AF26" i="14"/>
  <c r="AG27" i="14"/>
  <c r="U19" i="14"/>
  <c r="U22" i="14"/>
  <c r="Z14" i="14"/>
  <c r="X15" i="14"/>
  <c r="V16" i="14"/>
  <c r="Z17" i="14"/>
  <c r="X18" i="14"/>
  <c r="V19" i="14"/>
  <c r="AB19" i="14"/>
  <c r="Z20" i="14"/>
  <c r="X21" i="14"/>
  <c r="V22" i="14"/>
  <c r="AB22" i="14"/>
  <c r="Z23" i="14"/>
  <c r="X24" i="14"/>
  <c r="V25" i="14"/>
  <c r="AB25" i="14"/>
  <c r="Z26" i="14"/>
  <c r="X27" i="14"/>
  <c r="U16" i="14"/>
  <c r="W27" i="14"/>
  <c r="AB16" i="14"/>
  <c r="U14" i="14"/>
  <c r="AA14" i="14"/>
  <c r="W16" i="14"/>
  <c r="U17" i="14"/>
  <c r="AA17" i="14"/>
  <c r="Y18" i="14"/>
  <c r="U20" i="14"/>
  <c r="AA20" i="14"/>
  <c r="Y21" i="14"/>
  <c r="W22" i="14"/>
  <c r="U23" i="14"/>
  <c r="AA23" i="14"/>
  <c r="Y24" i="14"/>
  <c r="W25" i="14"/>
  <c r="U26" i="14"/>
  <c r="AA26" i="14"/>
  <c r="Y27" i="14"/>
  <c r="AA16" i="14"/>
  <c r="Y26" i="14"/>
  <c r="Y15" i="14"/>
  <c r="W19" i="14"/>
  <c r="Y17" i="14"/>
  <c r="AA25" i="14"/>
  <c r="V14" i="14"/>
  <c r="AB14" i="14"/>
  <c r="Z15" i="14"/>
  <c r="V17" i="14"/>
  <c r="AB17" i="14"/>
  <c r="Z18" i="14"/>
  <c r="X19" i="14"/>
  <c r="V20" i="14"/>
  <c r="AB20" i="14"/>
  <c r="Z21" i="14"/>
  <c r="X22" i="14"/>
  <c r="V23" i="14"/>
  <c r="AB23" i="14"/>
  <c r="Z24" i="14"/>
  <c r="X25" i="14"/>
  <c r="V26" i="14"/>
  <c r="AB26" i="14"/>
  <c r="Z27" i="14"/>
  <c r="Y14" i="14"/>
  <c r="W21" i="14"/>
  <c r="X16" i="14"/>
  <c r="W18" i="14"/>
  <c r="Y23" i="14"/>
  <c r="W14" i="14"/>
  <c r="U15" i="14"/>
  <c r="AA15" i="14"/>
  <c r="Y16" i="14"/>
  <c r="W17" i="14"/>
  <c r="U18" i="14"/>
  <c r="AA18" i="14"/>
  <c r="Y19" i="14"/>
  <c r="W20" i="14"/>
  <c r="U21" i="14"/>
  <c r="AA21" i="14"/>
  <c r="Y22" i="14"/>
  <c r="W23" i="14"/>
  <c r="U24" i="14"/>
  <c r="AA24" i="14"/>
  <c r="Y25" i="14"/>
  <c r="W26" i="14"/>
  <c r="U27" i="14"/>
  <c r="AA27" i="14"/>
  <c r="W24" i="14"/>
  <c r="AA19" i="14"/>
  <c r="U25" i="14"/>
  <c r="X14" i="14"/>
  <c r="V15" i="14"/>
  <c r="AB15" i="14"/>
  <c r="Z16" i="14"/>
  <c r="X17" i="14"/>
  <c r="V18" i="14"/>
  <c r="AB18" i="14"/>
  <c r="Z19" i="14"/>
  <c r="X20" i="14"/>
  <c r="V21" i="14"/>
  <c r="AB21" i="14"/>
  <c r="Z22" i="14"/>
  <c r="X23" i="14"/>
  <c r="V24" i="14"/>
  <c r="AB24" i="14"/>
  <c r="Z25" i="14"/>
  <c r="X26" i="14"/>
  <c r="V27" i="14"/>
  <c r="AB27" i="14"/>
  <c r="W15" i="14"/>
  <c r="Y20" i="14"/>
  <c r="AA22" i="14"/>
  <c r="T18" i="14"/>
  <c r="T24" i="14"/>
  <c r="T23" i="14"/>
  <c r="T17" i="14"/>
  <c r="T16" i="14"/>
  <c r="T22" i="14"/>
  <c r="T19" i="14"/>
  <c r="T27" i="14"/>
  <c r="T21" i="14"/>
  <c r="T15" i="14"/>
  <c r="T25" i="14"/>
  <c r="T26" i="14"/>
  <c r="T20" i="14"/>
  <c r="T14" i="14"/>
  <c r="V13" i="14" a="1"/>
  <c r="AB13" i="14" a="1"/>
  <c r="W13" i="14" a="1"/>
  <c r="Y13" i="14" a="1"/>
  <c r="AA13" i="14" a="1"/>
  <c r="U13" i="14" a="1"/>
  <c r="Z13" i="14" a="1"/>
  <c r="X13" i="14" a="1"/>
  <c r="T13" i="14" a="1"/>
  <c r="E11" i="17" l="1"/>
  <c r="D24" i="17" s="1"/>
  <c r="D50" i="17" s="1"/>
  <c r="C24" i="17"/>
  <c r="C50" i="17" s="1"/>
  <c r="F11" i="18"/>
  <c r="F11" i="19"/>
  <c r="D30" i="19"/>
  <c r="D56" i="19" s="1"/>
  <c r="X17" i="13"/>
  <c r="X13" i="14"/>
  <c r="Z13" i="14"/>
  <c r="U13" i="14"/>
  <c r="AA13" i="14"/>
  <c r="Y13" i="14"/>
  <c r="W13" i="14"/>
  <c r="AB13" i="14"/>
  <c r="V13" i="14"/>
  <c r="T13" i="14"/>
  <c r="F11" i="17" l="1"/>
  <c r="G11" i="17" s="1"/>
  <c r="G11" i="18"/>
  <c r="E30" i="18"/>
  <c r="E58" i="18" s="1"/>
  <c r="G11" i="19"/>
  <c r="E30" i="19"/>
  <c r="E56" i="19" s="1"/>
  <c r="W17" i="13"/>
  <c r="F24" i="17" l="1"/>
  <c r="F50" i="17" s="1"/>
  <c r="H11" i="17"/>
  <c r="I11" i="17" s="1"/>
  <c r="G24" i="17"/>
  <c r="G50" i="17" s="1"/>
  <c r="E24" i="17"/>
  <c r="E50" i="17" s="1"/>
  <c r="H11" i="18"/>
  <c r="F30" i="18"/>
  <c r="F58" i="18" s="1"/>
  <c r="H11" i="19"/>
  <c r="F30" i="19"/>
  <c r="F56" i="19" s="1"/>
  <c r="V17" i="13"/>
  <c r="H24" i="17" l="1"/>
  <c r="H50" i="17" s="1"/>
  <c r="J11" i="17"/>
  <c r="I11" i="18"/>
  <c r="H30" i="18"/>
  <c r="H58" i="18" s="1"/>
  <c r="G30" i="18"/>
  <c r="G58" i="18" s="1"/>
  <c r="I11" i="19"/>
  <c r="H30" i="19"/>
  <c r="H56" i="19" s="1"/>
  <c r="G30" i="19"/>
  <c r="G56" i="19" s="1"/>
  <c r="U17" i="13"/>
  <c r="I24" i="17" l="1"/>
  <c r="I50" i="17" s="1"/>
  <c r="K11" i="17"/>
  <c r="J11" i="18"/>
  <c r="I30" i="18"/>
  <c r="I58" i="18" s="1"/>
  <c r="J11" i="19"/>
  <c r="T17" i="13"/>
  <c r="K24" i="17" l="1"/>
  <c r="K50" i="17" s="1"/>
  <c r="J24" i="17"/>
  <c r="J50" i="17" s="1"/>
  <c r="K11" i="18"/>
  <c r="J30" i="18"/>
  <c r="J58" i="18" s="1"/>
  <c r="K11" i="19"/>
  <c r="J30" i="19" s="1"/>
  <c r="J56" i="19" s="1"/>
  <c r="I30" i="19"/>
  <c r="I56" i="19" s="1"/>
  <c r="S17" i="13"/>
  <c r="L11" i="18" l="1"/>
  <c r="K30" i="18"/>
  <c r="K58" i="18" s="1"/>
  <c r="L11" i="19"/>
  <c r="R17" i="13"/>
  <c r="M11" i="18" l="1"/>
  <c r="M11" i="19"/>
  <c r="K30" i="19"/>
  <c r="K56" i="19" s="1"/>
  <c r="Q17" i="13"/>
  <c r="N11" i="18" l="1"/>
  <c r="M30" i="18"/>
  <c r="M58" i="18" s="1"/>
  <c r="L30" i="18"/>
  <c r="L58" i="18" s="1"/>
  <c r="N11" i="19"/>
  <c r="M30" i="19" s="1"/>
  <c r="M56" i="19" s="1"/>
  <c r="L30" i="19"/>
  <c r="L56" i="19" s="1"/>
  <c r="P17" i="13"/>
  <c r="O11" i="18" l="1"/>
  <c r="O11" i="19"/>
  <c r="O17" i="13"/>
  <c r="P11" i="18" l="1"/>
  <c r="O30" i="18"/>
  <c r="O58" i="18" s="1"/>
  <c r="N30" i="18"/>
  <c r="N58" i="18" s="1"/>
  <c r="O30" i="19"/>
  <c r="O56" i="19" s="1"/>
  <c r="P11" i="19"/>
  <c r="N30" i="19"/>
  <c r="N56" i="19" s="1"/>
  <c r="N17" i="13"/>
  <c r="Q11" i="18" l="1"/>
  <c r="Q30" i="18" s="1"/>
  <c r="Q58" i="18" s="1"/>
  <c r="P30" i="19"/>
  <c r="P56" i="19" s="1"/>
  <c r="Q11" i="19"/>
  <c r="Q30" i="19" s="1"/>
  <c r="Q56" i="19" s="1"/>
  <c r="M17" i="13"/>
  <c r="P30" i="18" l="1"/>
  <c r="P58" i="18" s="1"/>
  <c r="Q47" i="14" l="1"/>
  <c r="P47" i="14"/>
  <c r="O47" i="14"/>
  <c r="N47" i="14"/>
  <c r="M47" i="14"/>
  <c r="L47" i="14"/>
  <c r="K47" i="14"/>
  <c r="J47" i="14"/>
  <c r="I47" i="14"/>
  <c r="H47" i="14"/>
  <c r="G47" i="14"/>
  <c r="F47" i="14"/>
  <c r="E47" i="14"/>
  <c r="D47" i="14"/>
  <c r="C47" i="14"/>
  <c r="Q46" i="14"/>
  <c r="P46" i="14"/>
  <c r="O46" i="14"/>
  <c r="N46" i="14"/>
  <c r="M46" i="14"/>
  <c r="L46" i="14"/>
  <c r="K46" i="14"/>
  <c r="J46" i="14"/>
  <c r="I46" i="14"/>
  <c r="H46" i="14"/>
  <c r="G46" i="14"/>
  <c r="F46" i="14"/>
  <c r="E46" i="14"/>
  <c r="D46" i="14"/>
  <c r="C46" i="14"/>
  <c r="Q45" i="14"/>
  <c r="P45" i="14"/>
  <c r="O45" i="14"/>
  <c r="N45" i="14"/>
  <c r="M45" i="14"/>
  <c r="L45" i="14"/>
  <c r="K45" i="14"/>
  <c r="J45" i="14"/>
  <c r="I45" i="14"/>
  <c r="H45" i="14"/>
  <c r="G45" i="14"/>
  <c r="F45" i="14"/>
  <c r="E45" i="14"/>
  <c r="D45" i="14"/>
  <c r="C45" i="14"/>
  <c r="Q44" i="14"/>
  <c r="P44" i="14"/>
  <c r="O44" i="14"/>
  <c r="N44" i="14"/>
  <c r="M44" i="14"/>
  <c r="L44" i="14"/>
  <c r="K44" i="14"/>
  <c r="J44" i="14"/>
  <c r="I44" i="14"/>
  <c r="H44" i="14"/>
  <c r="G44" i="14"/>
  <c r="F44" i="14"/>
  <c r="E44" i="14"/>
  <c r="D44" i="14"/>
  <c r="C44" i="14"/>
  <c r="Q43" i="14"/>
  <c r="P43" i="14"/>
  <c r="O43" i="14"/>
  <c r="N43" i="14"/>
  <c r="M43" i="14"/>
  <c r="L43" i="14"/>
  <c r="K43" i="14"/>
  <c r="J43" i="14"/>
  <c r="I43" i="14"/>
  <c r="H43" i="14"/>
  <c r="G43" i="14"/>
  <c r="F43" i="14"/>
  <c r="E43" i="14"/>
  <c r="D43" i="14"/>
  <c r="C43" i="14"/>
  <c r="Q42" i="14"/>
  <c r="P42" i="14"/>
  <c r="O42" i="14"/>
  <c r="N42" i="14"/>
  <c r="M42" i="14"/>
  <c r="L42" i="14"/>
  <c r="K42" i="14"/>
  <c r="J42" i="14"/>
  <c r="I42" i="14"/>
  <c r="H42" i="14"/>
  <c r="G42" i="14"/>
  <c r="F42" i="14"/>
  <c r="E42" i="14"/>
  <c r="D42" i="14"/>
  <c r="C42" i="14"/>
  <c r="Q41" i="14"/>
  <c r="P41" i="14"/>
  <c r="O41" i="14"/>
  <c r="N41" i="14"/>
  <c r="M41" i="14"/>
  <c r="L41" i="14"/>
  <c r="K41" i="14"/>
  <c r="J41" i="14"/>
  <c r="I41" i="14"/>
  <c r="H41" i="14"/>
  <c r="G41" i="14"/>
  <c r="F41" i="14"/>
  <c r="E41" i="14"/>
  <c r="D41" i="14"/>
  <c r="C41" i="14"/>
  <c r="Q40" i="14"/>
  <c r="P40" i="14"/>
  <c r="O40" i="14"/>
  <c r="N40" i="14"/>
  <c r="M40" i="14"/>
  <c r="L40" i="14"/>
  <c r="K40" i="14"/>
  <c r="J40" i="14"/>
  <c r="I40" i="14"/>
  <c r="H40" i="14"/>
  <c r="G40" i="14"/>
  <c r="F40" i="14"/>
  <c r="E40" i="14"/>
  <c r="D40" i="14"/>
  <c r="C40" i="14"/>
  <c r="Q39" i="14"/>
  <c r="P39" i="14"/>
  <c r="O39" i="14"/>
  <c r="N39" i="14"/>
  <c r="M39" i="14"/>
  <c r="L39" i="14"/>
  <c r="K39" i="14"/>
  <c r="J39" i="14"/>
  <c r="I39" i="14"/>
  <c r="H39" i="14"/>
  <c r="G39" i="14"/>
  <c r="F39" i="14"/>
  <c r="E39" i="14"/>
  <c r="D39" i="14"/>
  <c r="C39" i="14"/>
  <c r="Q38" i="14"/>
  <c r="P38" i="14"/>
  <c r="O38" i="14"/>
  <c r="N38" i="14"/>
  <c r="M38" i="14"/>
  <c r="L38" i="14"/>
  <c r="K38" i="14"/>
  <c r="J38" i="14"/>
  <c r="I38" i="14"/>
  <c r="H38" i="14"/>
  <c r="G38" i="14"/>
  <c r="F38" i="14"/>
  <c r="E38" i="14"/>
  <c r="D38" i="14"/>
  <c r="C38" i="14"/>
  <c r="Q37" i="14"/>
  <c r="P37" i="14"/>
  <c r="O37" i="14"/>
  <c r="N37" i="14"/>
  <c r="M37" i="14"/>
  <c r="L37" i="14"/>
  <c r="K37" i="14"/>
  <c r="J37" i="14"/>
  <c r="I37" i="14"/>
  <c r="H37" i="14"/>
  <c r="G37" i="14"/>
  <c r="F37" i="14"/>
  <c r="E37" i="14"/>
  <c r="D37" i="14"/>
  <c r="C37" i="14"/>
  <c r="Q36" i="14"/>
  <c r="P36" i="14"/>
  <c r="O36" i="14"/>
  <c r="N36" i="14"/>
  <c r="M36" i="14"/>
  <c r="L36" i="14"/>
  <c r="K36" i="14"/>
  <c r="J36" i="14"/>
  <c r="I36" i="14"/>
  <c r="H36" i="14"/>
  <c r="G36" i="14"/>
  <c r="F36" i="14"/>
  <c r="E36" i="14"/>
  <c r="D36" i="14"/>
  <c r="C36" i="14"/>
  <c r="Q35" i="14"/>
  <c r="P35" i="14"/>
  <c r="O35" i="14"/>
  <c r="N35" i="14"/>
  <c r="M35" i="14"/>
  <c r="L35" i="14"/>
  <c r="K35" i="14"/>
  <c r="J35" i="14"/>
  <c r="I35" i="14"/>
  <c r="H35" i="14"/>
  <c r="G35" i="14"/>
  <c r="F35" i="14"/>
  <c r="E35" i="14"/>
  <c r="D35" i="14"/>
  <c r="C35" i="14"/>
  <c r="Q34" i="14"/>
  <c r="P34" i="14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Q33" i="14"/>
  <c r="P33" i="14"/>
  <c r="O33" i="14"/>
  <c r="N33" i="14"/>
  <c r="M33" i="14"/>
  <c r="L33" i="14"/>
  <c r="K33" i="14"/>
  <c r="J33" i="14"/>
  <c r="I33" i="14"/>
  <c r="H33" i="14"/>
  <c r="G33" i="14"/>
  <c r="F33" i="14"/>
  <c r="E33" i="14"/>
  <c r="D33" i="14"/>
  <c r="C33" i="14"/>
  <c r="Q32" i="14"/>
  <c r="P32" i="14"/>
  <c r="O32" i="14"/>
  <c r="N32" i="14"/>
  <c r="M32" i="14"/>
  <c r="L32" i="14"/>
  <c r="K32" i="14"/>
  <c r="J32" i="14"/>
  <c r="I32" i="14"/>
  <c r="H32" i="14"/>
  <c r="G32" i="14"/>
  <c r="F32" i="14"/>
  <c r="E32" i="14"/>
  <c r="D32" i="14"/>
  <c r="F66" i="14"/>
  <c r="D66" i="14"/>
  <c r="F65" i="14"/>
  <c r="D65" i="14"/>
  <c r="Q59" i="14"/>
  <c r="Q66" i="14" s="1"/>
  <c r="P59" i="14"/>
  <c r="P66" i="14" s="1"/>
  <c r="O59" i="14"/>
  <c r="N59" i="14"/>
  <c r="M59" i="14"/>
  <c r="M65" i="14" s="1"/>
  <c r="L59" i="14"/>
  <c r="L65" i="14" s="1"/>
  <c r="K59" i="14"/>
  <c r="K65" i="14" s="1"/>
  <c r="J59" i="14"/>
  <c r="J65" i="14" s="1"/>
  <c r="I59" i="14"/>
  <c r="I65" i="14" s="1"/>
  <c r="H59" i="14"/>
  <c r="H64" i="14" s="1"/>
  <c r="G59" i="14"/>
  <c r="G66" i="14" s="1"/>
  <c r="E59" i="14"/>
  <c r="E66" i="14" s="1"/>
  <c r="C59" i="14"/>
  <c r="C64" i="14" s="1"/>
  <c r="C32" i="14"/>
  <c r="A32" i="14"/>
  <c r="A30" i="14"/>
  <c r="A29" i="14"/>
  <c r="A33" i="14"/>
  <c r="C11" i="14"/>
  <c r="D11" i="14" s="1"/>
  <c r="A11" i="14"/>
  <c r="A10" i="14"/>
  <c r="B18" i="13"/>
  <c r="F18" i="13" s="1"/>
  <c r="N24" i="12"/>
  <c r="M24" i="12"/>
  <c r="L24" i="12"/>
  <c r="K24" i="12"/>
  <c r="J24" i="12"/>
  <c r="I24" i="12"/>
  <c r="H24" i="12"/>
  <c r="G24" i="12"/>
  <c r="F24" i="12"/>
  <c r="E24" i="12"/>
  <c r="D24" i="12"/>
  <c r="N23" i="12"/>
  <c r="M23" i="12"/>
  <c r="L23" i="12"/>
  <c r="K23" i="12"/>
  <c r="J23" i="12"/>
  <c r="I23" i="12"/>
  <c r="H23" i="12"/>
  <c r="G23" i="12"/>
  <c r="F23" i="12"/>
  <c r="E23" i="12"/>
  <c r="C23" i="12"/>
  <c r="N22" i="12"/>
  <c r="M22" i="12"/>
  <c r="L22" i="12"/>
  <c r="K22" i="12"/>
  <c r="J22" i="12"/>
  <c r="I22" i="12"/>
  <c r="H22" i="12"/>
  <c r="G22" i="12"/>
  <c r="F22" i="12"/>
  <c r="D22" i="12"/>
  <c r="C22" i="12"/>
  <c r="N21" i="12"/>
  <c r="M21" i="12"/>
  <c r="L21" i="12"/>
  <c r="K21" i="12"/>
  <c r="J21" i="12"/>
  <c r="I21" i="12"/>
  <c r="H21" i="12"/>
  <c r="G21" i="12"/>
  <c r="E21" i="12"/>
  <c r="D21" i="12"/>
  <c r="C21" i="12"/>
  <c r="N20" i="12"/>
  <c r="M20" i="12"/>
  <c r="L20" i="12"/>
  <c r="K20" i="12"/>
  <c r="J20" i="12"/>
  <c r="I20" i="12"/>
  <c r="H20" i="12"/>
  <c r="F20" i="12"/>
  <c r="E20" i="12"/>
  <c r="D20" i="12"/>
  <c r="C20" i="12"/>
  <c r="N19" i="12"/>
  <c r="M19" i="12"/>
  <c r="L19" i="12"/>
  <c r="K19" i="12"/>
  <c r="J19" i="12"/>
  <c r="I19" i="12"/>
  <c r="G19" i="12"/>
  <c r="F19" i="12"/>
  <c r="E19" i="12"/>
  <c r="D19" i="12"/>
  <c r="C19" i="12"/>
  <c r="N18" i="12"/>
  <c r="M18" i="12"/>
  <c r="L18" i="12"/>
  <c r="K18" i="12"/>
  <c r="J18" i="12"/>
  <c r="H18" i="12"/>
  <c r="G18" i="12"/>
  <c r="F18" i="12"/>
  <c r="E18" i="12"/>
  <c r="D18" i="12"/>
  <c r="C18" i="12"/>
  <c r="N17" i="12"/>
  <c r="M17" i="12"/>
  <c r="L17" i="12"/>
  <c r="K17" i="12"/>
  <c r="I17" i="12"/>
  <c r="H17" i="12"/>
  <c r="G17" i="12"/>
  <c r="F17" i="12"/>
  <c r="E17" i="12"/>
  <c r="D17" i="12"/>
  <c r="C17" i="12"/>
  <c r="N16" i="12"/>
  <c r="M16" i="12"/>
  <c r="L16" i="12"/>
  <c r="J16" i="12"/>
  <c r="I16" i="12"/>
  <c r="H16" i="12"/>
  <c r="G16" i="12"/>
  <c r="F16" i="12"/>
  <c r="E16" i="12"/>
  <c r="D16" i="12"/>
  <c r="C16" i="12"/>
  <c r="N15" i="12"/>
  <c r="M15" i="12"/>
  <c r="K15" i="12"/>
  <c r="J15" i="12"/>
  <c r="I15" i="12"/>
  <c r="H15" i="12"/>
  <c r="G15" i="12"/>
  <c r="F15" i="12"/>
  <c r="E15" i="12"/>
  <c r="D15" i="12"/>
  <c r="C15" i="12"/>
  <c r="N14" i="12"/>
  <c r="L14" i="12"/>
  <c r="K14" i="12"/>
  <c r="J14" i="12"/>
  <c r="I14" i="12"/>
  <c r="H14" i="12"/>
  <c r="G14" i="12"/>
  <c r="F14" i="12"/>
  <c r="E14" i="12"/>
  <c r="D14" i="12"/>
  <c r="C14" i="12"/>
  <c r="M13" i="12"/>
  <c r="L13" i="12"/>
  <c r="K13" i="12"/>
  <c r="J13" i="12"/>
  <c r="I13" i="12"/>
  <c r="H13" i="12"/>
  <c r="G13" i="12"/>
  <c r="F13" i="12"/>
  <c r="E13" i="12"/>
  <c r="D13" i="12"/>
  <c r="C13" i="12"/>
  <c r="D11" i="12"/>
  <c r="E11" i="12" s="1"/>
  <c r="F11" i="12" s="1"/>
  <c r="G11" i="12" s="1"/>
  <c r="H11" i="12" s="1"/>
  <c r="I11" i="12" s="1"/>
  <c r="J11" i="12" s="1"/>
  <c r="K11" i="12" s="1"/>
  <c r="L11" i="12" s="1"/>
  <c r="M11" i="12" s="1"/>
  <c r="N11" i="12" s="1"/>
  <c r="C11" i="12"/>
  <c r="A11" i="12"/>
  <c r="A10" i="12"/>
  <c r="P42" i="11"/>
  <c r="N42" i="11"/>
  <c r="M42" i="11"/>
  <c r="L42" i="11"/>
  <c r="K42" i="11"/>
  <c r="J42" i="11"/>
  <c r="I42" i="11"/>
  <c r="H42" i="11"/>
  <c r="G42" i="11"/>
  <c r="F42" i="11"/>
  <c r="E42" i="11"/>
  <c r="D42" i="11"/>
  <c r="P41" i="11"/>
  <c r="N41" i="11"/>
  <c r="M41" i="11"/>
  <c r="L41" i="11"/>
  <c r="K41" i="11"/>
  <c r="J41" i="11"/>
  <c r="I41" i="11"/>
  <c r="H41" i="11"/>
  <c r="G41" i="11"/>
  <c r="F41" i="11"/>
  <c r="E41" i="11"/>
  <c r="C41" i="11"/>
  <c r="P40" i="11"/>
  <c r="N40" i="11"/>
  <c r="M40" i="11"/>
  <c r="L40" i="11"/>
  <c r="K40" i="11"/>
  <c r="J40" i="11"/>
  <c r="I40" i="11"/>
  <c r="H40" i="11"/>
  <c r="G40" i="11"/>
  <c r="F40" i="11"/>
  <c r="D40" i="11"/>
  <c r="C40" i="11"/>
  <c r="P39" i="11"/>
  <c r="E39" i="11" s="1"/>
  <c r="N39" i="11"/>
  <c r="M39" i="11"/>
  <c r="L39" i="11"/>
  <c r="K39" i="11"/>
  <c r="J39" i="11"/>
  <c r="I39" i="11"/>
  <c r="H39" i="11"/>
  <c r="G39" i="11"/>
  <c r="D39" i="11"/>
  <c r="C39" i="11"/>
  <c r="P38" i="11"/>
  <c r="N38" i="11"/>
  <c r="M38" i="11"/>
  <c r="L38" i="11"/>
  <c r="K38" i="11"/>
  <c r="J38" i="11"/>
  <c r="I38" i="11"/>
  <c r="H38" i="11"/>
  <c r="F38" i="11"/>
  <c r="E38" i="11"/>
  <c r="D38" i="11"/>
  <c r="C38" i="11"/>
  <c r="P37" i="11"/>
  <c r="G37" i="11" s="1"/>
  <c r="N37" i="11"/>
  <c r="M37" i="11"/>
  <c r="L37" i="11"/>
  <c r="K37" i="11"/>
  <c r="J37" i="11"/>
  <c r="I37" i="11"/>
  <c r="C37" i="11"/>
  <c r="P36" i="11"/>
  <c r="N36" i="11"/>
  <c r="M36" i="11"/>
  <c r="L36" i="11"/>
  <c r="K36" i="11"/>
  <c r="J36" i="11"/>
  <c r="C36" i="11"/>
  <c r="P35" i="11"/>
  <c r="D35" i="11" s="1"/>
  <c r="N35" i="11"/>
  <c r="M35" i="11"/>
  <c r="L35" i="11"/>
  <c r="K35" i="11"/>
  <c r="I35" i="11"/>
  <c r="H35" i="11"/>
  <c r="G35" i="11"/>
  <c r="F35" i="11"/>
  <c r="E35" i="11"/>
  <c r="C35" i="11"/>
  <c r="P34" i="11"/>
  <c r="F34" i="11" s="1"/>
  <c r="N34" i="11"/>
  <c r="M34" i="11"/>
  <c r="L34" i="11"/>
  <c r="J34" i="11"/>
  <c r="I34" i="11"/>
  <c r="H34" i="11"/>
  <c r="G34" i="11"/>
  <c r="E34" i="11"/>
  <c r="D34" i="11"/>
  <c r="C34" i="11"/>
  <c r="P33" i="11"/>
  <c r="H33" i="11" s="1"/>
  <c r="N33" i="11"/>
  <c r="M33" i="11"/>
  <c r="K33" i="11"/>
  <c r="I33" i="11"/>
  <c r="F33" i="11"/>
  <c r="D33" i="11"/>
  <c r="C33" i="11"/>
  <c r="P32" i="11"/>
  <c r="J32" i="11" s="1"/>
  <c r="N32" i="11"/>
  <c r="M32" i="11"/>
  <c r="K32" i="11"/>
  <c r="H32" i="11"/>
  <c r="F32" i="11"/>
  <c r="E32" i="11"/>
  <c r="D32" i="11"/>
  <c r="C32" i="11"/>
  <c r="P31" i="11"/>
  <c r="M31" i="11"/>
  <c r="E31" i="11"/>
  <c r="D31" i="11"/>
  <c r="C31" i="11"/>
  <c r="D29" i="11"/>
  <c r="C29" i="11"/>
  <c r="A29" i="11"/>
  <c r="A28" i="11"/>
  <c r="R24" i="11"/>
  <c r="P24" i="11"/>
  <c r="C24" i="11" s="1"/>
  <c r="R23" i="11"/>
  <c r="P23" i="11"/>
  <c r="R22" i="11"/>
  <c r="P22" i="11"/>
  <c r="E22" i="11"/>
  <c r="R21" i="11"/>
  <c r="P21" i="11"/>
  <c r="F21" i="11"/>
  <c r="R20" i="11"/>
  <c r="P20" i="11"/>
  <c r="G20" i="11"/>
  <c r="R19" i="11"/>
  <c r="P19" i="11"/>
  <c r="H19" i="11"/>
  <c r="R18" i="11"/>
  <c r="P18" i="11"/>
  <c r="I18" i="11"/>
  <c r="R17" i="11"/>
  <c r="P17" i="11"/>
  <c r="J17" i="11"/>
  <c r="R16" i="11"/>
  <c r="P16" i="11"/>
  <c r="R15" i="11"/>
  <c r="P15" i="11"/>
  <c r="L15" i="11" s="1"/>
  <c r="R14" i="11"/>
  <c r="P14" i="11"/>
  <c r="M14" i="11"/>
  <c r="R13" i="11"/>
  <c r="P13" i="11"/>
  <c r="F11" i="11"/>
  <c r="D11" i="11"/>
  <c r="E11" i="11" s="1"/>
  <c r="E29" i="11" s="1"/>
  <c r="C11" i="11"/>
  <c r="A11" i="11"/>
  <c r="A10" i="11"/>
  <c r="D65" i="10"/>
  <c r="C65" i="10"/>
  <c r="N39" i="10"/>
  <c r="M39" i="10"/>
  <c r="L39" i="10"/>
  <c r="K39" i="10"/>
  <c r="J39" i="10"/>
  <c r="I39" i="10"/>
  <c r="H39" i="10"/>
  <c r="G39" i="10"/>
  <c r="F39" i="10"/>
  <c r="E39" i="10"/>
  <c r="D39" i="10"/>
  <c r="N38" i="10"/>
  <c r="M38" i="10"/>
  <c r="L38" i="10"/>
  <c r="K38" i="10"/>
  <c r="J38" i="10"/>
  <c r="I38" i="10"/>
  <c r="H38" i="10"/>
  <c r="G38" i="10"/>
  <c r="F38" i="10"/>
  <c r="E38" i="10"/>
  <c r="C38" i="10"/>
  <c r="N37" i="10"/>
  <c r="M37" i="10"/>
  <c r="L37" i="10"/>
  <c r="K37" i="10"/>
  <c r="J37" i="10"/>
  <c r="I37" i="10"/>
  <c r="H37" i="10"/>
  <c r="G37" i="10"/>
  <c r="F37" i="10"/>
  <c r="D37" i="10"/>
  <c r="C37" i="10"/>
  <c r="N36" i="10"/>
  <c r="M36" i="10"/>
  <c r="L36" i="10"/>
  <c r="K36" i="10"/>
  <c r="J36" i="10"/>
  <c r="I36" i="10"/>
  <c r="H36" i="10"/>
  <c r="G36" i="10"/>
  <c r="E36" i="10"/>
  <c r="D36" i="10"/>
  <c r="C36" i="10"/>
  <c r="N35" i="10"/>
  <c r="M35" i="10"/>
  <c r="L35" i="10"/>
  <c r="K35" i="10"/>
  <c r="J35" i="10"/>
  <c r="I35" i="10"/>
  <c r="H35" i="10"/>
  <c r="F35" i="10"/>
  <c r="E35" i="10"/>
  <c r="D35" i="10"/>
  <c r="C35" i="10"/>
  <c r="N34" i="10"/>
  <c r="M34" i="10"/>
  <c r="L34" i="10"/>
  <c r="K34" i="10"/>
  <c r="J34" i="10"/>
  <c r="I34" i="10"/>
  <c r="G34" i="10"/>
  <c r="F34" i="10"/>
  <c r="E34" i="10"/>
  <c r="D34" i="10"/>
  <c r="C34" i="10"/>
  <c r="N33" i="10"/>
  <c r="M33" i="10"/>
  <c r="L33" i="10"/>
  <c r="K33" i="10"/>
  <c r="J33" i="10"/>
  <c r="H33" i="10"/>
  <c r="G33" i="10"/>
  <c r="F33" i="10"/>
  <c r="E33" i="10"/>
  <c r="D33" i="10"/>
  <c r="C33" i="10"/>
  <c r="N32" i="10"/>
  <c r="M32" i="10"/>
  <c r="L32" i="10"/>
  <c r="K32" i="10"/>
  <c r="I32" i="10"/>
  <c r="H32" i="10"/>
  <c r="G32" i="10"/>
  <c r="F32" i="10"/>
  <c r="E32" i="10"/>
  <c r="D32" i="10"/>
  <c r="C32" i="10"/>
  <c r="N31" i="10"/>
  <c r="M31" i="10"/>
  <c r="L31" i="10"/>
  <c r="J31" i="10"/>
  <c r="I31" i="10"/>
  <c r="H31" i="10"/>
  <c r="G31" i="10"/>
  <c r="F31" i="10"/>
  <c r="E31" i="10"/>
  <c r="D31" i="10"/>
  <c r="C31" i="10"/>
  <c r="N30" i="10"/>
  <c r="M30" i="10"/>
  <c r="K30" i="10"/>
  <c r="J30" i="10"/>
  <c r="I30" i="10"/>
  <c r="H30" i="10"/>
  <c r="G30" i="10"/>
  <c r="F30" i="10"/>
  <c r="E30" i="10"/>
  <c r="D30" i="10"/>
  <c r="C30" i="10"/>
  <c r="N29" i="10"/>
  <c r="L29" i="10"/>
  <c r="K29" i="10"/>
  <c r="J29" i="10"/>
  <c r="I29" i="10"/>
  <c r="H29" i="10"/>
  <c r="G29" i="10"/>
  <c r="F29" i="10"/>
  <c r="E29" i="10"/>
  <c r="D29" i="10"/>
  <c r="C29" i="10"/>
  <c r="A27" i="10"/>
  <c r="A26" i="10"/>
  <c r="R24" i="10"/>
  <c r="P24" i="10"/>
  <c r="C24" i="10" s="1"/>
  <c r="C42" i="11" s="1"/>
  <c r="R23" i="10"/>
  <c r="P23" i="10"/>
  <c r="R22" i="10"/>
  <c r="P22" i="10"/>
  <c r="R21" i="10"/>
  <c r="P21" i="10"/>
  <c r="F21" i="10"/>
  <c r="F39" i="11" s="1"/>
  <c r="R20" i="10"/>
  <c r="P20" i="10"/>
  <c r="G20" i="10" s="1"/>
  <c r="R19" i="10"/>
  <c r="P19" i="10"/>
  <c r="H19" i="10"/>
  <c r="R18" i="10"/>
  <c r="P18" i="10"/>
  <c r="R17" i="10"/>
  <c r="P17" i="10"/>
  <c r="J17" i="10"/>
  <c r="R16" i="10"/>
  <c r="P16" i="10"/>
  <c r="K16" i="10"/>
  <c r="R15" i="10"/>
  <c r="P15" i="10"/>
  <c r="L15" i="10"/>
  <c r="K31" i="10" s="1"/>
  <c r="R14" i="10"/>
  <c r="P14" i="10"/>
  <c r="M14" i="10" s="1"/>
  <c r="L30" i="10" s="1"/>
  <c r="R13" i="10"/>
  <c r="P13" i="10"/>
  <c r="N13" i="10" s="1"/>
  <c r="C11" i="10"/>
  <c r="A11" i="10"/>
  <c r="A10" i="10"/>
  <c r="S49" i="9"/>
  <c r="R49" i="9"/>
  <c r="Q49" i="9"/>
  <c r="P49" i="9"/>
  <c r="O49" i="9"/>
  <c r="N49" i="9"/>
  <c r="M49" i="9"/>
  <c r="L49" i="9"/>
  <c r="K49" i="9"/>
  <c r="J49" i="9"/>
  <c r="I49" i="9"/>
  <c r="H49" i="9"/>
  <c r="G49" i="9"/>
  <c r="F49" i="9"/>
  <c r="E49" i="9"/>
  <c r="D49" i="9"/>
  <c r="S48" i="9"/>
  <c r="R48" i="9"/>
  <c r="Q48" i="9"/>
  <c r="P48" i="9"/>
  <c r="O48" i="9"/>
  <c r="N48" i="9"/>
  <c r="M48" i="9"/>
  <c r="L48" i="9"/>
  <c r="K48" i="9"/>
  <c r="J48" i="9"/>
  <c r="I48" i="9"/>
  <c r="H48" i="9"/>
  <c r="G48" i="9"/>
  <c r="F48" i="9"/>
  <c r="E48" i="9"/>
  <c r="C48" i="9"/>
  <c r="S47" i="9"/>
  <c r="R47" i="9"/>
  <c r="Q47" i="9"/>
  <c r="P47" i="9"/>
  <c r="O47" i="9"/>
  <c r="N47" i="9"/>
  <c r="M47" i="9"/>
  <c r="L47" i="9"/>
  <c r="K47" i="9"/>
  <c r="J47" i="9"/>
  <c r="I47" i="9"/>
  <c r="H47" i="9"/>
  <c r="G47" i="9"/>
  <c r="F47" i="9"/>
  <c r="D47" i="9"/>
  <c r="C47" i="9"/>
  <c r="S46" i="9"/>
  <c r="R46" i="9"/>
  <c r="Q46" i="9"/>
  <c r="P46" i="9"/>
  <c r="O46" i="9"/>
  <c r="N46" i="9"/>
  <c r="M46" i="9"/>
  <c r="L46" i="9"/>
  <c r="K46" i="9"/>
  <c r="J46" i="9"/>
  <c r="I46" i="9"/>
  <c r="H46" i="9"/>
  <c r="G46" i="9"/>
  <c r="E46" i="9"/>
  <c r="D46" i="9"/>
  <c r="C46" i="9"/>
  <c r="S45" i="9"/>
  <c r="R45" i="9"/>
  <c r="Q45" i="9"/>
  <c r="P45" i="9"/>
  <c r="O45" i="9"/>
  <c r="N45" i="9"/>
  <c r="M45" i="9"/>
  <c r="L45" i="9"/>
  <c r="K45" i="9"/>
  <c r="J45" i="9"/>
  <c r="I45" i="9"/>
  <c r="H45" i="9"/>
  <c r="F45" i="9"/>
  <c r="E45" i="9"/>
  <c r="D45" i="9"/>
  <c r="C45" i="9"/>
  <c r="S44" i="9"/>
  <c r="R44" i="9"/>
  <c r="Q44" i="9"/>
  <c r="P44" i="9"/>
  <c r="O44" i="9"/>
  <c r="N44" i="9"/>
  <c r="M44" i="9"/>
  <c r="L44" i="9"/>
  <c r="K44" i="9"/>
  <c r="J44" i="9"/>
  <c r="I44" i="9"/>
  <c r="G44" i="9"/>
  <c r="F44" i="9"/>
  <c r="E44" i="9"/>
  <c r="D44" i="9"/>
  <c r="C44" i="9"/>
  <c r="S43" i="9"/>
  <c r="R43" i="9"/>
  <c r="Q43" i="9"/>
  <c r="P43" i="9"/>
  <c r="O43" i="9"/>
  <c r="N43" i="9"/>
  <c r="M43" i="9"/>
  <c r="L43" i="9"/>
  <c r="K43" i="9"/>
  <c r="J43" i="9"/>
  <c r="H43" i="9"/>
  <c r="G43" i="9"/>
  <c r="F43" i="9"/>
  <c r="E43" i="9"/>
  <c r="D43" i="9"/>
  <c r="C43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S41" i="9"/>
  <c r="R41" i="9"/>
  <c r="Q41" i="9"/>
  <c r="P41" i="9"/>
  <c r="O41" i="9"/>
  <c r="N41" i="9"/>
  <c r="M41" i="9"/>
  <c r="L41" i="9"/>
  <c r="J41" i="9"/>
  <c r="I41" i="9"/>
  <c r="H41" i="9"/>
  <c r="G41" i="9"/>
  <c r="F41" i="9"/>
  <c r="E41" i="9"/>
  <c r="D41" i="9"/>
  <c r="C41" i="9"/>
  <c r="S40" i="9"/>
  <c r="R40" i="9"/>
  <c r="Q40" i="9"/>
  <c r="P40" i="9"/>
  <c r="O40" i="9"/>
  <c r="N40" i="9"/>
  <c r="M40" i="9"/>
  <c r="K40" i="9"/>
  <c r="J40" i="9"/>
  <c r="I40" i="9"/>
  <c r="H40" i="9"/>
  <c r="G40" i="9"/>
  <c r="F40" i="9"/>
  <c r="E40" i="9"/>
  <c r="D40" i="9"/>
  <c r="C40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C39" i="9"/>
  <c r="S38" i="9"/>
  <c r="R38" i="9"/>
  <c r="Q38" i="9"/>
  <c r="P38" i="9"/>
  <c r="O38" i="9"/>
  <c r="M38" i="9"/>
  <c r="L38" i="9"/>
  <c r="K38" i="9"/>
  <c r="J38" i="9"/>
  <c r="I38" i="9"/>
  <c r="H38" i="9"/>
  <c r="G38" i="9"/>
  <c r="F38" i="9"/>
  <c r="E38" i="9"/>
  <c r="D38" i="9"/>
  <c r="C38" i="9"/>
  <c r="S37" i="9"/>
  <c r="R37" i="9"/>
  <c r="Q37" i="9"/>
  <c r="P37" i="9"/>
  <c r="N37" i="9"/>
  <c r="M37" i="9"/>
  <c r="L37" i="9"/>
  <c r="K37" i="9"/>
  <c r="J37" i="9"/>
  <c r="I37" i="9"/>
  <c r="H37" i="9"/>
  <c r="G37" i="9"/>
  <c r="F37" i="9"/>
  <c r="E37" i="9"/>
  <c r="D37" i="9"/>
  <c r="C37" i="9"/>
  <c r="S36" i="9"/>
  <c r="R36" i="9"/>
  <c r="Q36" i="9"/>
  <c r="O36" i="9"/>
  <c r="N36" i="9"/>
  <c r="M36" i="9"/>
  <c r="L36" i="9"/>
  <c r="K36" i="9"/>
  <c r="J36" i="9"/>
  <c r="I36" i="9"/>
  <c r="H36" i="9"/>
  <c r="G36" i="9"/>
  <c r="F36" i="9"/>
  <c r="E36" i="9"/>
  <c r="D36" i="9"/>
  <c r="C36" i="9"/>
  <c r="S35" i="9"/>
  <c r="R35" i="9"/>
  <c r="P35" i="9"/>
  <c r="O35" i="9"/>
  <c r="N35" i="9"/>
  <c r="M35" i="9"/>
  <c r="L35" i="9"/>
  <c r="K35" i="9"/>
  <c r="J35" i="9"/>
  <c r="I35" i="9"/>
  <c r="H35" i="9"/>
  <c r="G35" i="9"/>
  <c r="F35" i="9"/>
  <c r="E35" i="9"/>
  <c r="D35" i="9"/>
  <c r="C35" i="9"/>
  <c r="S34" i="9"/>
  <c r="Q34" i="9"/>
  <c r="P34" i="9"/>
  <c r="O34" i="9"/>
  <c r="N34" i="9"/>
  <c r="M34" i="9"/>
  <c r="L34" i="9"/>
  <c r="K34" i="9"/>
  <c r="J34" i="9"/>
  <c r="I34" i="9"/>
  <c r="H34" i="9"/>
  <c r="G34" i="9"/>
  <c r="F34" i="9"/>
  <c r="E34" i="9"/>
  <c r="D34" i="9"/>
  <c r="C34" i="9"/>
  <c r="C32" i="9"/>
  <c r="C60" i="9" s="1"/>
  <c r="A32" i="9"/>
  <c r="A31" i="9"/>
  <c r="W29" i="9"/>
  <c r="U29" i="9"/>
  <c r="C29" i="9"/>
  <c r="W28" i="9"/>
  <c r="U28" i="9"/>
  <c r="D28" i="9"/>
  <c r="C49" i="9" s="1"/>
  <c r="W27" i="9"/>
  <c r="U27" i="9"/>
  <c r="E27" i="9" s="1"/>
  <c r="D48" i="9" s="1"/>
  <c r="W26" i="9"/>
  <c r="U26" i="9"/>
  <c r="F26" i="9"/>
  <c r="E47" i="9" s="1"/>
  <c r="W25" i="9"/>
  <c r="U25" i="9"/>
  <c r="G25" i="9"/>
  <c r="F46" i="9" s="1"/>
  <c r="W24" i="9"/>
  <c r="U24" i="9"/>
  <c r="H24" i="9" s="1"/>
  <c r="G45" i="9" s="1"/>
  <c r="W23" i="9"/>
  <c r="U23" i="9"/>
  <c r="I23" i="9"/>
  <c r="H44" i="9" s="1"/>
  <c r="W22" i="9"/>
  <c r="U22" i="9"/>
  <c r="J22" i="9"/>
  <c r="I43" i="9" s="1"/>
  <c r="W21" i="9"/>
  <c r="U21" i="9"/>
  <c r="K21" i="9" s="1"/>
  <c r="W20" i="9"/>
  <c r="U20" i="9"/>
  <c r="L20" i="9"/>
  <c r="K41" i="9" s="1"/>
  <c r="W19" i="9"/>
  <c r="U19" i="9"/>
  <c r="M19" i="9"/>
  <c r="L40" i="9" s="1"/>
  <c r="W18" i="9"/>
  <c r="U18" i="9"/>
  <c r="N18" i="9" s="1"/>
  <c r="W17" i="9"/>
  <c r="U17" i="9"/>
  <c r="O17" i="9"/>
  <c r="N38" i="9" s="1"/>
  <c r="W16" i="9"/>
  <c r="U16" i="9"/>
  <c r="P16" i="9"/>
  <c r="O37" i="9" s="1"/>
  <c r="W15" i="9"/>
  <c r="U15" i="9"/>
  <c r="Q15" i="9" s="1"/>
  <c r="P36" i="9" s="1"/>
  <c r="W14" i="9"/>
  <c r="U14" i="9"/>
  <c r="R14" i="9"/>
  <c r="Q35" i="9" s="1"/>
  <c r="W13" i="9"/>
  <c r="U13" i="9"/>
  <c r="S13" i="9"/>
  <c r="R34" i="9" s="1"/>
  <c r="E11" i="9"/>
  <c r="D11" i="9"/>
  <c r="D72" i="9" s="1"/>
  <c r="C11" i="9"/>
  <c r="C72" i="9" s="1"/>
  <c r="A11" i="9"/>
  <c r="A10" i="9"/>
  <c r="F80" i="8"/>
  <c r="D80" i="8"/>
  <c r="S49" i="8"/>
  <c r="R49" i="8"/>
  <c r="Q49" i="8"/>
  <c r="P49" i="8"/>
  <c r="O49" i="8"/>
  <c r="N49" i="8"/>
  <c r="M49" i="8"/>
  <c r="L49" i="8"/>
  <c r="K49" i="8"/>
  <c r="J49" i="8"/>
  <c r="I49" i="8"/>
  <c r="H49" i="8"/>
  <c r="G49" i="8"/>
  <c r="F49" i="8"/>
  <c r="E49" i="8"/>
  <c r="D49" i="8"/>
  <c r="S48" i="8"/>
  <c r="R48" i="8"/>
  <c r="Q48" i="8"/>
  <c r="P48" i="8"/>
  <c r="O48" i="8"/>
  <c r="N48" i="8"/>
  <c r="M48" i="8"/>
  <c r="L48" i="8"/>
  <c r="K48" i="8"/>
  <c r="J48" i="8"/>
  <c r="I48" i="8"/>
  <c r="H48" i="8"/>
  <c r="G48" i="8"/>
  <c r="F48" i="8"/>
  <c r="E48" i="8"/>
  <c r="C48" i="8"/>
  <c r="S47" i="8"/>
  <c r="R47" i="8"/>
  <c r="Q47" i="8"/>
  <c r="P47" i="8"/>
  <c r="O47" i="8"/>
  <c r="N47" i="8"/>
  <c r="M47" i="8"/>
  <c r="L47" i="8"/>
  <c r="K47" i="8"/>
  <c r="J47" i="8"/>
  <c r="I47" i="8"/>
  <c r="H47" i="8"/>
  <c r="G47" i="8"/>
  <c r="F47" i="8"/>
  <c r="D47" i="8"/>
  <c r="C47" i="8"/>
  <c r="S46" i="8"/>
  <c r="R46" i="8"/>
  <c r="Q46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C46" i="8"/>
  <c r="S45" i="8"/>
  <c r="R45" i="8"/>
  <c r="Q45" i="8"/>
  <c r="P45" i="8"/>
  <c r="O45" i="8"/>
  <c r="N45" i="8"/>
  <c r="M45" i="8"/>
  <c r="L45" i="8"/>
  <c r="K45" i="8"/>
  <c r="J45" i="8"/>
  <c r="I45" i="8"/>
  <c r="H45" i="8"/>
  <c r="F45" i="8"/>
  <c r="E45" i="8"/>
  <c r="D45" i="8"/>
  <c r="C45" i="8"/>
  <c r="S44" i="8"/>
  <c r="R44" i="8"/>
  <c r="Q44" i="8"/>
  <c r="P44" i="8"/>
  <c r="O44" i="8"/>
  <c r="N44" i="8"/>
  <c r="M44" i="8"/>
  <c r="L44" i="8"/>
  <c r="K44" i="8"/>
  <c r="J44" i="8"/>
  <c r="I44" i="8"/>
  <c r="G44" i="8"/>
  <c r="F44" i="8"/>
  <c r="E44" i="8"/>
  <c r="D44" i="8"/>
  <c r="C44" i="8"/>
  <c r="S43" i="8"/>
  <c r="R43" i="8"/>
  <c r="Q43" i="8"/>
  <c r="P43" i="8"/>
  <c r="O43" i="8"/>
  <c r="N43" i="8"/>
  <c r="M43" i="8"/>
  <c r="L43" i="8"/>
  <c r="K43" i="8"/>
  <c r="J43" i="8"/>
  <c r="H43" i="8"/>
  <c r="G43" i="8"/>
  <c r="F43" i="8"/>
  <c r="E43" i="8"/>
  <c r="D43" i="8"/>
  <c r="C43" i="8"/>
  <c r="S42" i="8"/>
  <c r="R42" i="8"/>
  <c r="Q42" i="8"/>
  <c r="P42" i="8"/>
  <c r="O42" i="8"/>
  <c r="N42" i="8"/>
  <c r="M42" i="8"/>
  <c r="L42" i="8"/>
  <c r="K42" i="8"/>
  <c r="I42" i="8"/>
  <c r="H42" i="8"/>
  <c r="G42" i="8"/>
  <c r="F42" i="8"/>
  <c r="E42" i="8"/>
  <c r="D42" i="8"/>
  <c r="C42" i="8"/>
  <c r="S41" i="8"/>
  <c r="R41" i="8"/>
  <c r="Q41" i="8"/>
  <c r="P41" i="8"/>
  <c r="O41" i="8"/>
  <c r="N41" i="8"/>
  <c r="M41" i="8"/>
  <c r="L41" i="8"/>
  <c r="J41" i="8"/>
  <c r="I41" i="8"/>
  <c r="H41" i="8"/>
  <c r="G41" i="8"/>
  <c r="F41" i="8"/>
  <c r="E41" i="8"/>
  <c r="D41" i="8"/>
  <c r="C41" i="8"/>
  <c r="S40" i="8"/>
  <c r="R40" i="8"/>
  <c r="Q40" i="8"/>
  <c r="P40" i="8"/>
  <c r="O40" i="8"/>
  <c r="N40" i="8"/>
  <c r="M40" i="8"/>
  <c r="K40" i="8"/>
  <c r="J40" i="8"/>
  <c r="I40" i="8"/>
  <c r="H40" i="8"/>
  <c r="G40" i="8"/>
  <c r="F40" i="8"/>
  <c r="E40" i="8"/>
  <c r="D40" i="8"/>
  <c r="C40" i="8"/>
  <c r="S39" i="8"/>
  <c r="R39" i="8"/>
  <c r="Q39" i="8"/>
  <c r="P39" i="8"/>
  <c r="O39" i="8"/>
  <c r="N39" i="8"/>
  <c r="L39" i="8"/>
  <c r="K39" i="8"/>
  <c r="J39" i="8"/>
  <c r="I39" i="8"/>
  <c r="H39" i="8"/>
  <c r="G39" i="8"/>
  <c r="F39" i="8"/>
  <c r="E39" i="8"/>
  <c r="D39" i="8"/>
  <c r="C39" i="8"/>
  <c r="S38" i="8"/>
  <c r="R38" i="8"/>
  <c r="Q38" i="8"/>
  <c r="P38" i="8"/>
  <c r="O38" i="8"/>
  <c r="M38" i="8"/>
  <c r="L38" i="8"/>
  <c r="K38" i="8"/>
  <c r="J38" i="8"/>
  <c r="I38" i="8"/>
  <c r="H38" i="8"/>
  <c r="G38" i="8"/>
  <c r="F38" i="8"/>
  <c r="E38" i="8"/>
  <c r="D38" i="8"/>
  <c r="C38" i="8"/>
  <c r="S37" i="8"/>
  <c r="R37" i="8"/>
  <c r="Q37" i="8"/>
  <c r="P37" i="8"/>
  <c r="N37" i="8"/>
  <c r="M37" i="8"/>
  <c r="L37" i="8"/>
  <c r="K37" i="8"/>
  <c r="J37" i="8"/>
  <c r="I37" i="8"/>
  <c r="H37" i="8"/>
  <c r="G37" i="8"/>
  <c r="F37" i="8"/>
  <c r="E37" i="8"/>
  <c r="D37" i="8"/>
  <c r="C37" i="8"/>
  <c r="S36" i="8"/>
  <c r="R36" i="8"/>
  <c r="Q36" i="8"/>
  <c r="O36" i="8"/>
  <c r="N36" i="8"/>
  <c r="M36" i="8"/>
  <c r="L36" i="8"/>
  <c r="K36" i="8"/>
  <c r="J36" i="8"/>
  <c r="I36" i="8"/>
  <c r="H36" i="8"/>
  <c r="G36" i="8"/>
  <c r="F36" i="8"/>
  <c r="E36" i="8"/>
  <c r="D36" i="8"/>
  <c r="C36" i="8"/>
  <c r="S35" i="8"/>
  <c r="R35" i="8"/>
  <c r="P35" i="8"/>
  <c r="O35" i="8"/>
  <c r="N35" i="8"/>
  <c r="M35" i="8"/>
  <c r="L35" i="8"/>
  <c r="K35" i="8"/>
  <c r="J35" i="8"/>
  <c r="I35" i="8"/>
  <c r="H35" i="8"/>
  <c r="G35" i="8"/>
  <c r="F35" i="8"/>
  <c r="E35" i="8"/>
  <c r="D35" i="8"/>
  <c r="C35" i="8"/>
  <c r="S34" i="8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D34" i="8"/>
  <c r="C34" i="8"/>
  <c r="A32" i="8"/>
  <c r="A31" i="8"/>
  <c r="W29" i="8"/>
  <c r="U29" i="8"/>
  <c r="C29" i="8" s="1"/>
  <c r="W28" i="8"/>
  <c r="U28" i="8"/>
  <c r="D28" i="8"/>
  <c r="C49" i="8" s="1"/>
  <c r="W27" i="8"/>
  <c r="U27" i="8"/>
  <c r="E27" i="8"/>
  <c r="D48" i="8" s="1"/>
  <c r="W26" i="8"/>
  <c r="U26" i="8"/>
  <c r="F26" i="8" s="1"/>
  <c r="E47" i="8" s="1"/>
  <c r="W25" i="8"/>
  <c r="U25" i="8"/>
  <c r="G25" i="8"/>
  <c r="W24" i="8"/>
  <c r="U24" i="8"/>
  <c r="H24" i="8"/>
  <c r="G45" i="8" s="1"/>
  <c r="W23" i="8"/>
  <c r="U23" i="8"/>
  <c r="I23" i="8" s="1"/>
  <c r="H44" i="8" s="1"/>
  <c r="W22" i="8"/>
  <c r="U22" i="8"/>
  <c r="J22" i="8"/>
  <c r="I43" i="8" s="1"/>
  <c r="W21" i="8"/>
  <c r="U21" i="8"/>
  <c r="K21" i="8" s="1"/>
  <c r="J42" i="8" s="1"/>
  <c r="W20" i="8"/>
  <c r="U20" i="8"/>
  <c r="L20" i="8" s="1"/>
  <c r="K41" i="8" s="1"/>
  <c r="W19" i="8"/>
  <c r="U19" i="8"/>
  <c r="M19" i="8"/>
  <c r="L40" i="8" s="1"/>
  <c r="W18" i="8"/>
  <c r="U18" i="8"/>
  <c r="N18" i="8" s="1"/>
  <c r="M39" i="8" s="1"/>
  <c r="W17" i="8"/>
  <c r="U17" i="8"/>
  <c r="O17" i="8" s="1"/>
  <c r="N38" i="8" s="1"/>
  <c r="W16" i="8"/>
  <c r="U16" i="8"/>
  <c r="P16" i="8"/>
  <c r="O37" i="8" s="1"/>
  <c r="W15" i="8"/>
  <c r="U15" i="8"/>
  <c r="Q15" i="8" s="1"/>
  <c r="P36" i="8" s="1"/>
  <c r="W14" i="8"/>
  <c r="U14" i="8"/>
  <c r="R14" i="8" s="1"/>
  <c r="Q35" i="8" s="1"/>
  <c r="W13" i="8"/>
  <c r="U13" i="8"/>
  <c r="S13" i="8"/>
  <c r="R34" i="8" s="1"/>
  <c r="E11" i="8"/>
  <c r="D11" i="8"/>
  <c r="D72" i="8" s="1"/>
  <c r="C11" i="8"/>
  <c r="A11" i="8"/>
  <c r="A10" i="8"/>
  <c r="S49" i="7"/>
  <c r="R49" i="7"/>
  <c r="Q49" i="7"/>
  <c r="P49" i="7"/>
  <c r="O49" i="7"/>
  <c r="N49" i="7"/>
  <c r="M49" i="7"/>
  <c r="L49" i="7"/>
  <c r="K49" i="7"/>
  <c r="J49" i="7"/>
  <c r="I49" i="7"/>
  <c r="H49" i="7"/>
  <c r="G49" i="7"/>
  <c r="F49" i="7"/>
  <c r="E49" i="7"/>
  <c r="D49" i="7"/>
  <c r="S48" i="7"/>
  <c r="R48" i="7"/>
  <c r="Q48" i="7"/>
  <c r="P48" i="7"/>
  <c r="O48" i="7"/>
  <c r="N48" i="7"/>
  <c r="M48" i="7"/>
  <c r="L48" i="7"/>
  <c r="K48" i="7"/>
  <c r="J48" i="7"/>
  <c r="I48" i="7"/>
  <c r="H48" i="7"/>
  <c r="G48" i="7"/>
  <c r="F48" i="7"/>
  <c r="E48" i="7"/>
  <c r="C48" i="7"/>
  <c r="S47" i="7"/>
  <c r="R47" i="7"/>
  <c r="Q47" i="7"/>
  <c r="P47" i="7"/>
  <c r="O47" i="7"/>
  <c r="N47" i="7"/>
  <c r="M47" i="7"/>
  <c r="L47" i="7"/>
  <c r="K47" i="7"/>
  <c r="J47" i="7"/>
  <c r="I47" i="7"/>
  <c r="H47" i="7"/>
  <c r="G47" i="7"/>
  <c r="F47" i="7"/>
  <c r="D47" i="7"/>
  <c r="C47" i="7"/>
  <c r="S46" i="7"/>
  <c r="R46" i="7"/>
  <c r="Q46" i="7"/>
  <c r="P46" i="7"/>
  <c r="O46" i="7"/>
  <c r="N46" i="7"/>
  <c r="M46" i="7"/>
  <c r="L46" i="7"/>
  <c r="K46" i="7"/>
  <c r="J46" i="7"/>
  <c r="I46" i="7"/>
  <c r="H46" i="7"/>
  <c r="G46" i="7"/>
  <c r="E46" i="7"/>
  <c r="D46" i="7"/>
  <c r="C46" i="7"/>
  <c r="S45" i="7"/>
  <c r="R45" i="7"/>
  <c r="Q45" i="7"/>
  <c r="P45" i="7"/>
  <c r="O45" i="7"/>
  <c r="N45" i="7"/>
  <c r="M45" i="7"/>
  <c r="L45" i="7"/>
  <c r="K45" i="7"/>
  <c r="J45" i="7"/>
  <c r="I45" i="7"/>
  <c r="H45" i="7"/>
  <c r="F45" i="7"/>
  <c r="E45" i="7"/>
  <c r="D45" i="7"/>
  <c r="C45" i="7"/>
  <c r="S44" i="7"/>
  <c r="R44" i="7"/>
  <c r="Q44" i="7"/>
  <c r="P44" i="7"/>
  <c r="O44" i="7"/>
  <c r="N44" i="7"/>
  <c r="M44" i="7"/>
  <c r="L44" i="7"/>
  <c r="K44" i="7"/>
  <c r="J44" i="7"/>
  <c r="I44" i="7"/>
  <c r="H44" i="7"/>
  <c r="G44" i="7"/>
  <c r="F44" i="7"/>
  <c r="E44" i="7"/>
  <c r="D44" i="7"/>
  <c r="C44" i="7"/>
  <c r="S43" i="7"/>
  <c r="R43" i="7"/>
  <c r="Q43" i="7"/>
  <c r="P43" i="7"/>
  <c r="O43" i="7"/>
  <c r="N43" i="7"/>
  <c r="M43" i="7"/>
  <c r="L43" i="7"/>
  <c r="K43" i="7"/>
  <c r="J43" i="7"/>
  <c r="H43" i="7"/>
  <c r="G43" i="7"/>
  <c r="F43" i="7"/>
  <c r="E43" i="7"/>
  <c r="D43" i="7"/>
  <c r="C43" i="7"/>
  <c r="S42" i="7"/>
  <c r="R42" i="7"/>
  <c r="Q42" i="7"/>
  <c r="P42" i="7"/>
  <c r="O42" i="7"/>
  <c r="N42" i="7"/>
  <c r="M42" i="7"/>
  <c r="L42" i="7"/>
  <c r="K42" i="7"/>
  <c r="I42" i="7"/>
  <c r="H42" i="7"/>
  <c r="G42" i="7"/>
  <c r="F42" i="7"/>
  <c r="E42" i="7"/>
  <c r="D42" i="7"/>
  <c r="C42" i="7"/>
  <c r="S41" i="7"/>
  <c r="R41" i="7"/>
  <c r="Q41" i="7"/>
  <c r="P41" i="7"/>
  <c r="O41" i="7"/>
  <c r="N41" i="7"/>
  <c r="M41" i="7"/>
  <c r="L41" i="7"/>
  <c r="J41" i="7"/>
  <c r="I41" i="7"/>
  <c r="H41" i="7"/>
  <c r="G41" i="7"/>
  <c r="F41" i="7"/>
  <c r="E41" i="7"/>
  <c r="D41" i="7"/>
  <c r="C41" i="7"/>
  <c r="S40" i="7"/>
  <c r="R40" i="7"/>
  <c r="Q40" i="7"/>
  <c r="P40" i="7"/>
  <c r="O40" i="7"/>
  <c r="N40" i="7"/>
  <c r="M40" i="7"/>
  <c r="K40" i="7"/>
  <c r="J40" i="7"/>
  <c r="I40" i="7"/>
  <c r="H40" i="7"/>
  <c r="G40" i="7"/>
  <c r="F40" i="7"/>
  <c r="E40" i="7"/>
  <c r="D40" i="7"/>
  <c r="C40" i="7"/>
  <c r="S39" i="7"/>
  <c r="R39" i="7"/>
  <c r="Q39" i="7"/>
  <c r="P39" i="7"/>
  <c r="O39" i="7"/>
  <c r="N39" i="7"/>
  <c r="L39" i="7"/>
  <c r="K39" i="7"/>
  <c r="J39" i="7"/>
  <c r="I39" i="7"/>
  <c r="H39" i="7"/>
  <c r="G39" i="7"/>
  <c r="F39" i="7"/>
  <c r="E39" i="7"/>
  <c r="D39" i="7"/>
  <c r="C39" i="7"/>
  <c r="S38" i="7"/>
  <c r="R38" i="7"/>
  <c r="Q38" i="7"/>
  <c r="P38" i="7"/>
  <c r="O38" i="7"/>
  <c r="M38" i="7"/>
  <c r="L38" i="7"/>
  <c r="K38" i="7"/>
  <c r="J38" i="7"/>
  <c r="I38" i="7"/>
  <c r="H38" i="7"/>
  <c r="G38" i="7"/>
  <c r="F38" i="7"/>
  <c r="E38" i="7"/>
  <c r="D38" i="7"/>
  <c r="C38" i="7"/>
  <c r="S37" i="7"/>
  <c r="R37" i="7"/>
  <c r="Q37" i="7"/>
  <c r="P37" i="7"/>
  <c r="N37" i="7"/>
  <c r="M37" i="7"/>
  <c r="L37" i="7"/>
  <c r="K37" i="7"/>
  <c r="J37" i="7"/>
  <c r="I37" i="7"/>
  <c r="H37" i="7"/>
  <c r="G37" i="7"/>
  <c r="F37" i="7"/>
  <c r="E37" i="7"/>
  <c r="D37" i="7"/>
  <c r="C37" i="7"/>
  <c r="S36" i="7"/>
  <c r="R36" i="7"/>
  <c r="Q36" i="7"/>
  <c r="O36" i="7"/>
  <c r="N36" i="7"/>
  <c r="M36" i="7"/>
  <c r="L36" i="7"/>
  <c r="K36" i="7"/>
  <c r="J36" i="7"/>
  <c r="I36" i="7"/>
  <c r="H36" i="7"/>
  <c r="G36" i="7"/>
  <c r="F36" i="7"/>
  <c r="E36" i="7"/>
  <c r="D36" i="7"/>
  <c r="C36" i="7"/>
  <c r="S35" i="7"/>
  <c r="R35" i="7"/>
  <c r="P35" i="7"/>
  <c r="O35" i="7"/>
  <c r="N35" i="7"/>
  <c r="M35" i="7"/>
  <c r="L35" i="7"/>
  <c r="K35" i="7"/>
  <c r="J35" i="7"/>
  <c r="I35" i="7"/>
  <c r="H35" i="7"/>
  <c r="G35" i="7"/>
  <c r="F35" i="7"/>
  <c r="E35" i="7"/>
  <c r="D35" i="7"/>
  <c r="C35" i="7"/>
  <c r="S34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C34" i="7"/>
  <c r="A32" i="7"/>
  <c r="A31" i="7"/>
  <c r="W29" i="7"/>
  <c r="U29" i="7"/>
  <c r="C29" i="7" s="1"/>
  <c r="W28" i="7"/>
  <c r="U28" i="7"/>
  <c r="D28" i="7" s="1"/>
  <c r="C49" i="7" s="1"/>
  <c r="W27" i="7"/>
  <c r="U27" i="7"/>
  <c r="E27" i="7"/>
  <c r="D48" i="7" s="1"/>
  <c r="W26" i="7"/>
  <c r="U26" i="7"/>
  <c r="F26" i="7" s="1"/>
  <c r="E47" i="7" s="1"/>
  <c r="W25" i="7"/>
  <c r="U25" i="7"/>
  <c r="G25" i="7" s="1"/>
  <c r="F46" i="7" s="1"/>
  <c r="W24" i="7"/>
  <c r="U24" i="7"/>
  <c r="H24" i="7"/>
  <c r="G45" i="7" s="1"/>
  <c r="W23" i="7"/>
  <c r="U23" i="7"/>
  <c r="I23" i="7" s="1"/>
  <c r="W22" i="7"/>
  <c r="U22" i="7"/>
  <c r="J22" i="7" s="1"/>
  <c r="I43" i="7" s="1"/>
  <c r="W21" i="7"/>
  <c r="U21" i="7"/>
  <c r="K21" i="7"/>
  <c r="J42" i="7" s="1"/>
  <c r="W20" i="7"/>
  <c r="U20" i="7"/>
  <c r="L20" i="7" s="1"/>
  <c r="K41" i="7" s="1"/>
  <c r="W19" i="7"/>
  <c r="U19" i="7"/>
  <c r="M19" i="7" s="1"/>
  <c r="L40" i="7" s="1"/>
  <c r="W18" i="7"/>
  <c r="U18" i="7"/>
  <c r="N18" i="7"/>
  <c r="M39" i="7" s="1"/>
  <c r="W17" i="7"/>
  <c r="U17" i="7"/>
  <c r="O17" i="7" s="1"/>
  <c r="N38" i="7" s="1"/>
  <c r="W16" i="7"/>
  <c r="U16" i="7"/>
  <c r="P16" i="7" s="1"/>
  <c r="O37" i="7" s="1"/>
  <c r="W15" i="7"/>
  <c r="U15" i="7"/>
  <c r="Q15" i="7"/>
  <c r="P36" i="7" s="1"/>
  <c r="W14" i="7"/>
  <c r="U14" i="7"/>
  <c r="R14" i="7" s="1"/>
  <c r="Q35" i="7" s="1"/>
  <c r="W13" i="7"/>
  <c r="U13" i="7"/>
  <c r="S13" i="7" s="1"/>
  <c r="R34" i="7" s="1"/>
  <c r="D11" i="7"/>
  <c r="C11" i="7"/>
  <c r="C72" i="7" s="1"/>
  <c r="A11" i="7"/>
  <c r="A10" i="7"/>
  <c r="S49" i="6"/>
  <c r="R49" i="6"/>
  <c r="Q49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S48" i="6"/>
  <c r="R48" i="6"/>
  <c r="Q48" i="6"/>
  <c r="P48" i="6"/>
  <c r="O48" i="6"/>
  <c r="N48" i="6"/>
  <c r="M48" i="6"/>
  <c r="L48" i="6"/>
  <c r="K48" i="6"/>
  <c r="J48" i="6"/>
  <c r="I48" i="6"/>
  <c r="H48" i="6"/>
  <c r="G48" i="6"/>
  <c r="F48" i="6"/>
  <c r="E48" i="6"/>
  <c r="C48" i="6"/>
  <c r="S47" i="6"/>
  <c r="R47" i="6"/>
  <c r="Q47" i="6"/>
  <c r="P47" i="6"/>
  <c r="O47" i="6"/>
  <c r="N47" i="6"/>
  <c r="M47" i="6"/>
  <c r="L47" i="6"/>
  <c r="K47" i="6"/>
  <c r="J47" i="6"/>
  <c r="I47" i="6"/>
  <c r="H47" i="6"/>
  <c r="G47" i="6"/>
  <c r="F47" i="6"/>
  <c r="D47" i="6"/>
  <c r="C47" i="6"/>
  <c r="S46" i="6"/>
  <c r="R46" i="6"/>
  <c r="Q46" i="6"/>
  <c r="P46" i="6"/>
  <c r="O46" i="6"/>
  <c r="N46" i="6"/>
  <c r="M46" i="6"/>
  <c r="L46" i="6"/>
  <c r="K46" i="6"/>
  <c r="J46" i="6"/>
  <c r="I46" i="6"/>
  <c r="H46" i="6"/>
  <c r="G46" i="6"/>
  <c r="E46" i="6"/>
  <c r="D46" i="6"/>
  <c r="C46" i="6"/>
  <c r="S45" i="6"/>
  <c r="R45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S44" i="6"/>
  <c r="R44" i="6"/>
  <c r="Q44" i="6"/>
  <c r="P44" i="6"/>
  <c r="O44" i="6"/>
  <c r="N44" i="6"/>
  <c r="M44" i="6"/>
  <c r="L44" i="6"/>
  <c r="K44" i="6"/>
  <c r="J44" i="6"/>
  <c r="I44" i="6"/>
  <c r="G44" i="6"/>
  <c r="F44" i="6"/>
  <c r="E44" i="6"/>
  <c r="D44" i="6"/>
  <c r="C44" i="6"/>
  <c r="S43" i="6"/>
  <c r="R43" i="6"/>
  <c r="Q43" i="6"/>
  <c r="P43" i="6"/>
  <c r="O43" i="6"/>
  <c r="N43" i="6"/>
  <c r="M43" i="6"/>
  <c r="L43" i="6"/>
  <c r="K43" i="6"/>
  <c r="J43" i="6"/>
  <c r="H43" i="6"/>
  <c r="G43" i="6"/>
  <c r="F43" i="6"/>
  <c r="E43" i="6"/>
  <c r="D43" i="6"/>
  <c r="C43" i="6"/>
  <c r="S42" i="6"/>
  <c r="R42" i="6"/>
  <c r="Q42" i="6"/>
  <c r="P42" i="6"/>
  <c r="O42" i="6"/>
  <c r="N42" i="6"/>
  <c r="M42" i="6"/>
  <c r="L42" i="6"/>
  <c r="K42" i="6"/>
  <c r="I42" i="6"/>
  <c r="H42" i="6"/>
  <c r="G42" i="6"/>
  <c r="F42" i="6"/>
  <c r="E42" i="6"/>
  <c r="D42" i="6"/>
  <c r="C42" i="6"/>
  <c r="S41" i="6"/>
  <c r="R41" i="6"/>
  <c r="Q41" i="6"/>
  <c r="P41" i="6"/>
  <c r="O41" i="6"/>
  <c r="N41" i="6"/>
  <c r="M41" i="6"/>
  <c r="L41" i="6"/>
  <c r="J41" i="6"/>
  <c r="I41" i="6"/>
  <c r="H41" i="6"/>
  <c r="G41" i="6"/>
  <c r="F41" i="6"/>
  <c r="E41" i="6"/>
  <c r="D41" i="6"/>
  <c r="C41" i="6"/>
  <c r="S40" i="6"/>
  <c r="R40" i="6"/>
  <c r="Q40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S39" i="6"/>
  <c r="R39" i="6"/>
  <c r="Q39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S38" i="6"/>
  <c r="R38" i="6"/>
  <c r="Q38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S37" i="6"/>
  <c r="R37" i="6"/>
  <c r="Q37" i="6"/>
  <c r="P37" i="6"/>
  <c r="N37" i="6"/>
  <c r="M37" i="6"/>
  <c r="L37" i="6"/>
  <c r="K37" i="6"/>
  <c r="J37" i="6"/>
  <c r="I37" i="6"/>
  <c r="H37" i="6"/>
  <c r="G37" i="6"/>
  <c r="F37" i="6"/>
  <c r="E37" i="6"/>
  <c r="D37" i="6"/>
  <c r="C37" i="6"/>
  <c r="S36" i="6"/>
  <c r="R36" i="6"/>
  <c r="Q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S35" i="6"/>
  <c r="R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S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A32" i="6"/>
  <c r="A31" i="6"/>
  <c r="W29" i="6"/>
  <c r="U29" i="6"/>
  <c r="C29" i="6"/>
  <c r="W28" i="6"/>
  <c r="U28" i="6"/>
  <c r="D28" i="6"/>
  <c r="C49" i="6" s="1"/>
  <c r="W27" i="6"/>
  <c r="U27" i="6"/>
  <c r="E27" i="6"/>
  <c r="D48" i="6" s="1"/>
  <c r="W26" i="6"/>
  <c r="U26" i="6"/>
  <c r="F26" i="6"/>
  <c r="E47" i="6" s="1"/>
  <c r="W25" i="6"/>
  <c r="U25" i="6"/>
  <c r="G25" i="6"/>
  <c r="F46" i="6" s="1"/>
  <c r="W24" i="6"/>
  <c r="U24" i="6"/>
  <c r="H24" i="6"/>
  <c r="W23" i="6"/>
  <c r="U23" i="6"/>
  <c r="I23" i="6"/>
  <c r="H44" i="6" s="1"/>
  <c r="W22" i="6"/>
  <c r="U22" i="6"/>
  <c r="J22" i="6"/>
  <c r="I43" i="6" s="1"/>
  <c r="W21" i="6"/>
  <c r="U21" i="6"/>
  <c r="K21" i="6"/>
  <c r="J42" i="6" s="1"/>
  <c r="W20" i="6"/>
  <c r="U20" i="6"/>
  <c r="L20" i="6"/>
  <c r="K41" i="6" s="1"/>
  <c r="W19" i="6"/>
  <c r="U19" i="6"/>
  <c r="M19" i="6"/>
  <c r="W18" i="6"/>
  <c r="U18" i="6"/>
  <c r="N18" i="6"/>
  <c r="W17" i="6"/>
  <c r="U17" i="6"/>
  <c r="O17" i="6"/>
  <c r="W16" i="6"/>
  <c r="U16" i="6"/>
  <c r="P16" i="6"/>
  <c r="O37" i="6" s="1"/>
  <c r="W15" i="6"/>
  <c r="U15" i="6"/>
  <c r="Q15" i="6"/>
  <c r="P36" i="6" s="1"/>
  <c r="W14" i="6"/>
  <c r="U14" i="6"/>
  <c r="R14" i="6"/>
  <c r="Q35" i="6" s="1"/>
  <c r="W13" i="6"/>
  <c r="U13" i="6"/>
  <c r="S13" i="6"/>
  <c r="R34" i="6" s="1"/>
  <c r="C11" i="6"/>
  <c r="C72" i="6" s="1"/>
  <c r="A11" i="6"/>
  <c r="A10" i="6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S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C48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E46" i="5"/>
  <c r="D46" i="5"/>
  <c r="C46" i="5"/>
  <c r="S45" i="5"/>
  <c r="R45" i="5"/>
  <c r="Q45" i="5"/>
  <c r="P45" i="5"/>
  <c r="O45" i="5"/>
  <c r="N45" i="5"/>
  <c r="M45" i="5"/>
  <c r="L45" i="5"/>
  <c r="K45" i="5"/>
  <c r="J45" i="5"/>
  <c r="I45" i="5"/>
  <c r="H45" i="5"/>
  <c r="F45" i="5"/>
  <c r="E45" i="5"/>
  <c r="D45" i="5"/>
  <c r="C45" i="5"/>
  <c r="S44" i="5"/>
  <c r="R44" i="5"/>
  <c r="Q44" i="5"/>
  <c r="P44" i="5"/>
  <c r="O44" i="5"/>
  <c r="N44" i="5"/>
  <c r="M44" i="5"/>
  <c r="L44" i="5"/>
  <c r="K44" i="5"/>
  <c r="J44" i="5"/>
  <c r="I44" i="5"/>
  <c r="G44" i="5"/>
  <c r="F44" i="5"/>
  <c r="E44" i="5"/>
  <c r="D44" i="5"/>
  <c r="C44" i="5"/>
  <c r="S43" i="5"/>
  <c r="R43" i="5"/>
  <c r="Q43" i="5"/>
  <c r="P43" i="5"/>
  <c r="O43" i="5"/>
  <c r="N43" i="5"/>
  <c r="M43" i="5"/>
  <c r="L43" i="5"/>
  <c r="K43" i="5"/>
  <c r="J43" i="5"/>
  <c r="H43" i="5"/>
  <c r="G43" i="5"/>
  <c r="F43" i="5"/>
  <c r="E43" i="5"/>
  <c r="D43" i="5"/>
  <c r="C43" i="5"/>
  <c r="S42" i="5"/>
  <c r="R42" i="5"/>
  <c r="Q42" i="5"/>
  <c r="P42" i="5"/>
  <c r="O42" i="5"/>
  <c r="N42" i="5"/>
  <c r="M42" i="5"/>
  <c r="L42" i="5"/>
  <c r="K42" i="5"/>
  <c r="I42" i="5"/>
  <c r="H42" i="5"/>
  <c r="G42" i="5"/>
  <c r="F42" i="5"/>
  <c r="E42" i="5"/>
  <c r="D42" i="5"/>
  <c r="C42" i="5"/>
  <c r="S41" i="5"/>
  <c r="R41" i="5"/>
  <c r="Q41" i="5"/>
  <c r="P41" i="5"/>
  <c r="O41" i="5"/>
  <c r="N41" i="5"/>
  <c r="M41" i="5"/>
  <c r="L41" i="5"/>
  <c r="J41" i="5"/>
  <c r="I41" i="5"/>
  <c r="H41" i="5"/>
  <c r="G41" i="5"/>
  <c r="F41" i="5"/>
  <c r="E41" i="5"/>
  <c r="D41" i="5"/>
  <c r="C41" i="5"/>
  <c r="S40" i="5"/>
  <c r="R40" i="5"/>
  <c r="Q40" i="5"/>
  <c r="P40" i="5"/>
  <c r="O40" i="5"/>
  <c r="N40" i="5"/>
  <c r="M40" i="5"/>
  <c r="K40" i="5"/>
  <c r="J40" i="5"/>
  <c r="I40" i="5"/>
  <c r="H40" i="5"/>
  <c r="G40" i="5"/>
  <c r="F40" i="5"/>
  <c r="E40" i="5"/>
  <c r="D40" i="5"/>
  <c r="C40" i="5"/>
  <c r="S39" i="5"/>
  <c r="R39" i="5"/>
  <c r="Q39" i="5"/>
  <c r="P39" i="5"/>
  <c r="O39" i="5"/>
  <c r="N39" i="5"/>
  <c r="L39" i="5"/>
  <c r="K39" i="5"/>
  <c r="J39" i="5"/>
  <c r="I39" i="5"/>
  <c r="H39" i="5"/>
  <c r="G39" i="5"/>
  <c r="F39" i="5"/>
  <c r="E39" i="5"/>
  <c r="D39" i="5"/>
  <c r="C39" i="5"/>
  <c r="S38" i="5"/>
  <c r="R38" i="5"/>
  <c r="Q38" i="5"/>
  <c r="P38" i="5"/>
  <c r="O38" i="5"/>
  <c r="M38" i="5"/>
  <c r="L38" i="5"/>
  <c r="K38" i="5"/>
  <c r="J38" i="5"/>
  <c r="I38" i="5"/>
  <c r="H38" i="5"/>
  <c r="G38" i="5"/>
  <c r="F38" i="5"/>
  <c r="E38" i="5"/>
  <c r="D38" i="5"/>
  <c r="C38" i="5"/>
  <c r="S37" i="5"/>
  <c r="R37" i="5"/>
  <c r="Q37" i="5"/>
  <c r="P37" i="5"/>
  <c r="N37" i="5"/>
  <c r="M37" i="5"/>
  <c r="L37" i="5"/>
  <c r="K37" i="5"/>
  <c r="J37" i="5"/>
  <c r="I37" i="5"/>
  <c r="H37" i="5"/>
  <c r="G37" i="5"/>
  <c r="F37" i="5"/>
  <c r="E37" i="5"/>
  <c r="D37" i="5"/>
  <c r="C37" i="5"/>
  <c r="S36" i="5"/>
  <c r="R36" i="5"/>
  <c r="Q36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S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A32" i="5"/>
  <c r="A31" i="5"/>
  <c r="W29" i="5"/>
  <c r="U29" i="5"/>
  <c r="C29" i="5" s="1"/>
  <c r="W28" i="5"/>
  <c r="U28" i="5"/>
  <c r="D28" i="5"/>
  <c r="C49" i="5" s="1"/>
  <c r="W27" i="5"/>
  <c r="U27" i="5"/>
  <c r="E27" i="5" s="1"/>
  <c r="D48" i="5" s="1"/>
  <c r="W26" i="5"/>
  <c r="U26" i="5"/>
  <c r="F26" i="5" s="1"/>
  <c r="W25" i="5"/>
  <c r="U25" i="5"/>
  <c r="G25" i="5"/>
  <c r="F46" i="5" s="1"/>
  <c r="W24" i="5"/>
  <c r="U24" i="5"/>
  <c r="H24" i="5" s="1"/>
  <c r="G45" i="5" s="1"/>
  <c r="W23" i="5"/>
  <c r="U23" i="5"/>
  <c r="I23" i="5" s="1"/>
  <c r="H44" i="5" s="1"/>
  <c r="W22" i="5"/>
  <c r="U22" i="5"/>
  <c r="J22" i="5"/>
  <c r="I43" i="5" s="1"/>
  <c r="W21" i="5"/>
  <c r="U21" i="5"/>
  <c r="K21" i="5" s="1"/>
  <c r="J42" i="5" s="1"/>
  <c r="W20" i="5"/>
  <c r="U20" i="5"/>
  <c r="L20" i="5" s="1"/>
  <c r="K41" i="5" s="1"/>
  <c r="W19" i="5"/>
  <c r="U19" i="5"/>
  <c r="M19" i="5"/>
  <c r="L40" i="5" s="1"/>
  <c r="W18" i="5"/>
  <c r="U18" i="5"/>
  <c r="N18" i="5" s="1"/>
  <c r="M39" i="5" s="1"/>
  <c r="W17" i="5"/>
  <c r="U17" i="5"/>
  <c r="O17" i="5" s="1"/>
  <c r="N38" i="5" s="1"/>
  <c r="W16" i="5"/>
  <c r="U16" i="5"/>
  <c r="P16" i="5"/>
  <c r="O37" i="5" s="1"/>
  <c r="W15" i="5"/>
  <c r="U15" i="5"/>
  <c r="Q15" i="5" s="1"/>
  <c r="P36" i="5" s="1"/>
  <c r="W14" i="5"/>
  <c r="U14" i="5"/>
  <c r="R14" i="5" s="1"/>
  <c r="W13" i="5"/>
  <c r="U13" i="5"/>
  <c r="S13" i="5"/>
  <c r="R34" i="5" s="1"/>
  <c r="C11" i="5"/>
  <c r="A11" i="5"/>
  <c r="A10" i="5"/>
  <c r="F80" i="4"/>
  <c r="D80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C48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D47" i="4"/>
  <c r="C47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E46" i="4"/>
  <c r="D46" i="4"/>
  <c r="C46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S44" i="4"/>
  <c r="R44" i="4"/>
  <c r="Q44" i="4"/>
  <c r="P44" i="4"/>
  <c r="O44" i="4"/>
  <c r="N44" i="4"/>
  <c r="M44" i="4"/>
  <c r="L44" i="4"/>
  <c r="K44" i="4"/>
  <c r="J44" i="4"/>
  <c r="I44" i="4"/>
  <c r="G44" i="4"/>
  <c r="F44" i="4"/>
  <c r="E44" i="4"/>
  <c r="D44" i="4"/>
  <c r="C44" i="4"/>
  <c r="S43" i="4"/>
  <c r="R43" i="4"/>
  <c r="Q43" i="4"/>
  <c r="P43" i="4"/>
  <c r="O43" i="4"/>
  <c r="N43" i="4"/>
  <c r="M43" i="4"/>
  <c r="L43" i="4"/>
  <c r="K43" i="4"/>
  <c r="J43" i="4"/>
  <c r="H43" i="4"/>
  <c r="G43" i="4"/>
  <c r="F43" i="4"/>
  <c r="E43" i="4"/>
  <c r="D43" i="4"/>
  <c r="C43" i="4"/>
  <c r="S42" i="4"/>
  <c r="R42" i="4"/>
  <c r="Q42" i="4"/>
  <c r="P42" i="4"/>
  <c r="O42" i="4"/>
  <c r="N42" i="4"/>
  <c r="M42" i="4"/>
  <c r="L42" i="4"/>
  <c r="K42" i="4"/>
  <c r="I42" i="4"/>
  <c r="H42" i="4"/>
  <c r="G42" i="4"/>
  <c r="F42" i="4"/>
  <c r="E42" i="4"/>
  <c r="D42" i="4"/>
  <c r="C42" i="4"/>
  <c r="S41" i="4"/>
  <c r="R41" i="4"/>
  <c r="Q41" i="4"/>
  <c r="P41" i="4"/>
  <c r="O41" i="4"/>
  <c r="N41" i="4"/>
  <c r="M41" i="4"/>
  <c r="L41" i="4"/>
  <c r="J41" i="4"/>
  <c r="I41" i="4"/>
  <c r="H41" i="4"/>
  <c r="G41" i="4"/>
  <c r="F41" i="4"/>
  <c r="E41" i="4"/>
  <c r="D41" i="4"/>
  <c r="C41" i="4"/>
  <c r="S40" i="4"/>
  <c r="R40" i="4"/>
  <c r="Q40" i="4"/>
  <c r="P40" i="4"/>
  <c r="O40" i="4"/>
  <c r="N40" i="4"/>
  <c r="M40" i="4"/>
  <c r="K40" i="4"/>
  <c r="J40" i="4"/>
  <c r="I40" i="4"/>
  <c r="H40" i="4"/>
  <c r="G40" i="4"/>
  <c r="F40" i="4"/>
  <c r="E40" i="4"/>
  <c r="D40" i="4"/>
  <c r="C40" i="4"/>
  <c r="S39" i="4"/>
  <c r="R39" i="4"/>
  <c r="Q39" i="4"/>
  <c r="P39" i="4"/>
  <c r="O39" i="4"/>
  <c r="N39" i="4"/>
  <c r="L39" i="4"/>
  <c r="K39" i="4"/>
  <c r="J39" i="4"/>
  <c r="I39" i="4"/>
  <c r="H39" i="4"/>
  <c r="G39" i="4"/>
  <c r="F39" i="4"/>
  <c r="E39" i="4"/>
  <c r="D39" i="4"/>
  <c r="C39" i="4"/>
  <c r="S38" i="4"/>
  <c r="R38" i="4"/>
  <c r="Q38" i="4"/>
  <c r="P38" i="4"/>
  <c r="O38" i="4"/>
  <c r="M38" i="4"/>
  <c r="L38" i="4"/>
  <c r="K38" i="4"/>
  <c r="J38" i="4"/>
  <c r="I38" i="4"/>
  <c r="H38" i="4"/>
  <c r="G38" i="4"/>
  <c r="F38" i="4"/>
  <c r="E38" i="4"/>
  <c r="D38" i="4"/>
  <c r="C38" i="4"/>
  <c r="S37" i="4"/>
  <c r="R37" i="4"/>
  <c r="Q37" i="4"/>
  <c r="P37" i="4"/>
  <c r="N37" i="4"/>
  <c r="M37" i="4"/>
  <c r="L37" i="4"/>
  <c r="K37" i="4"/>
  <c r="J37" i="4"/>
  <c r="I37" i="4"/>
  <c r="H37" i="4"/>
  <c r="G37" i="4"/>
  <c r="F37" i="4"/>
  <c r="E37" i="4"/>
  <c r="D37" i="4"/>
  <c r="C37" i="4"/>
  <c r="S36" i="4"/>
  <c r="R36" i="4"/>
  <c r="Q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S35" i="4"/>
  <c r="R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A32" i="4"/>
  <c r="A31" i="4"/>
  <c r="W29" i="4"/>
  <c r="U29" i="4"/>
  <c r="C29" i="4" s="1"/>
  <c r="W28" i="4"/>
  <c r="U28" i="4"/>
  <c r="D28" i="4" s="1"/>
  <c r="C49" i="4" s="1"/>
  <c r="W27" i="4"/>
  <c r="U27" i="4"/>
  <c r="E27" i="4"/>
  <c r="D48" i="4" s="1"/>
  <c r="W26" i="4"/>
  <c r="U26" i="4"/>
  <c r="F26" i="4" s="1"/>
  <c r="E47" i="4" s="1"/>
  <c r="W25" i="4"/>
  <c r="U25" i="4"/>
  <c r="G25" i="4" s="1"/>
  <c r="F46" i="4" s="1"/>
  <c r="W24" i="4"/>
  <c r="U24" i="4"/>
  <c r="H24" i="4"/>
  <c r="W23" i="4"/>
  <c r="U23" i="4"/>
  <c r="I23" i="4" s="1"/>
  <c r="H44" i="4" s="1"/>
  <c r="W22" i="4"/>
  <c r="U22" i="4"/>
  <c r="J22" i="4" s="1"/>
  <c r="I43" i="4" s="1"/>
  <c r="W21" i="4"/>
  <c r="U21" i="4"/>
  <c r="K21" i="4" s="1"/>
  <c r="J42" i="4" s="1"/>
  <c r="W20" i="4"/>
  <c r="U20" i="4"/>
  <c r="L20" i="4" s="1"/>
  <c r="K41" i="4" s="1"/>
  <c r="W19" i="4"/>
  <c r="U19" i="4"/>
  <c r="M19" i="4" s="1"/>
  <c r="L40" i="4" s="1"/>
  <c r="W18" i="4"/>
  <c r="U18" i="4"/>
  <c r="N18" i="4"/>
  <c r="M39" i="4" s="1"/>
  <c r="W17" i="4"/>
  <c r="U17" i="4"/>
  <c r="O17" i="4"/>
  <c r="N38" i="4" s="1"/>
  <c r="W16" i="4"/>
  <c r="U16" i="4"/>
  <c r="P16" i="4" s="1"/>
  <c r="O37" i="4" s="1"/>
  <c r="W15" i="4"/>
  <c r="U15" i="4"/>
  <c r="Q15" i="4"/>
  <c r="P36" i="4" s="1"/>
  <c r="W14" i="4"/>
  <c r="U14" i="4"/>
  <c r="R14" i="4" s="1"/>
  <c r="Q35" i="4" s="1"/>
  <c r="W13" i="4"/>
  <c r="U13" i="4"/>
  <c r="S13" i="4" s="1"/>
  <c r="C11" i="4"/>
  <c r="C72" i="4" s="1"/>
  <c r="A11" i="4"/>
  <c r="A10" i="4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C48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D47" i="3"/>
  <c r="C47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E46" i="3"/>
  <c r="D46" i="3"/>
  <c r="C46" i="3"/>
  <c r="S45" i="3"/>
  <c r="R45" i="3"/>
  <c r="Q45" i="3"/>
  <c r="P45" i="3"/>
  <c r="O45" i="3"/>
  <c r="N45" i="3"/>
  <c r="M45" i="3"/>
  <c r="L45" i="3"/>
  <c r="K45" i="3"/>
  <c r="J45" i="3"/>
  <c r="I45" i="3"/>
  <c r="H45" i="3"/>
  <c r="F45" i="3"/>
  <c r="E45" i="3"/>
  <c r="D45" i="3"/>
  <c r="C45" i="3"/>
  <c r="S44" i="3"/>
  <c r="R44" i="3"/>
  <c r="Q44" i="3"/>
  <c r="P44" i="3"/>
  <c r="O44" i="3"/>
  <c r="N44" i="3"/>
  <c r="M44" i="3"/>
  <c r="L44" i="3"/>
  <c r="K44" i="3"/>
  <c r="J44" i="3"/>
  <c r="I44" i="3"/>
  <c r="G44" i="3"/>
  <c r="F44" i="3"/>
  <c r="E44" i="3"/>
  <c r="D44" i="3"/>
  <c r="C44" i="3"/>
  <c r="S43" i="3"/>
  <c r="R43" i="3"/>
  <c r="Q43" i="3"/>
  <c r="P43" i="3"/>
  <c r="O43" i="3"/>
  <c r="N43" i="3"/>
  <c r="M43" i="3"/>
  <c r="L43" i="3"/>
  <c r="K43" i="3"/>
  <c r="J43" i="3"/>
  <c r="H43" i="3"/>
  <c r="G43" i="3"/>
  <c r="F43" i="3"/>
  <c r="E43" i="3"/>
  <c r="D43" i="3"/>
  <c r="C43" i="3"/>
  <c r="S42" i="3"/>
  <c r="R42" i="3"/>
  <c r="Q42" i="3"/>
  <c r="P42" i="3"/>
  <c r="O42" i="3"/>
  <c r="N42" i="3"/>
  <c r="M42" i="3"/>
  <c r="L42" i="3"/>
  <c r="K42" i="3"/>
  <c r="I42" i="3"/>
  <c r="H42" i="3"/>
  <c r="G42" i="3"/>
  <c r="F42" i="3"/>
  <c r="E42" i="3"/>
  <c r="D42" i="3"/>
  <c r="C42" i="3"/>
  <c r="S41" i="3"/>
  <c r="R41" i="3"/>
  <c r="Q41" i="3"/>
  <c r="P41" i="3"/>
  <c r="O41" i="3"/>
  <c r="N41" i="3"/>
  <c r="M41" i="3"/>
  <c r="L41" i="3"/>
  <c r="J41" i="3"/>
  <c r="I41" i="3"/>
  <c r="H41" i="3"/>
  <c r="G41" i="3"/>
  <c r="F41" i="3"/>
  <c r="E41" i="3"/>
  <c r="D41" i="3"/>
  <c r="C41" i="3"/>
  <c r="S40" i="3"/>
  <c r="R40" i="3"/>
  <c r="Q40" i="3"/>
  <c r="P40" i="3"/>
  <c r="O40" i="3"/>
  <c r="N40" i="3"/>
  <c r="M40" i="3"/>
  <c r="K40" i="3"/>
  <c r="J40" i="3"/>
  <c r="I40" i="3"/>
  <c r="H40" i="3"/>
  <c r="G40" i="3"/>
  <c r="F40" i="3"/>
  <c r="E40" i="3"/>
  <c r="D40" i="3"/>
  <c r="C40" i="3"/>
  <c r="S39" i="3"/>
  <c r="R39" i="3"/>
  <c r="Q39" i="3"/>
  <c r="P39" i="3"/>
  <c r="O39" i="3"/>
  <c r="N39" i="3"/>
  <c r="L39" i="3"/>
  <c r="K39" i="3"/>
  <c r="J39" i="3"/>
  <c r="I39" i="3"/>
  <c r="H39" i="3"/>
  <c r="G39" i="3"/>
  <c r="F39" i="3"/>
  <c r="E39" i="3"/>
  <c r="D39" i="3"/>
  <c r="C39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S37" i="3"/>
  <c r="R37" i="3"/>
  <c r="Q37" i="3"/>
  <c r="P37" i="3"/>
  <c r="N37" i="3"/>
  <c r="M37" i="3"/>
  <c r="L37" i="3"/>
  <c r="K37" i="3"/>
  <c r="J37" i="3"/>
  <c r="I37" i="3"/>
  <c r="H37" i="3"/>
  <c r="G37" i="3"/>
  <c r="F37" i="3"/>
  <c r="E37" i="3"/>
  <c r="D37" i="3"/>
  <c r="C37" i="3"/>
  <c r="S36" i="3"/>
  <c r="R36" i="3"/>
  <c r="Q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S35" i="3"/>
  <c r="R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S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A32" i="3"/>
  <c r="A31" i="3"/>
  <c r="W29" i="3"/>
  <c r="U29" i="3"/>
  <c r="C29" i="3"/>
  <c r="W28" i="3"/>
  <c r="U28" i="3"/>
  <c r="D28" i="3" s="1"/>
  <c r="C49" i="3" s="1"/>
  <c r="W27" i="3"/>
  <c r="U27" i="3"/>
  <c r="E27" i="3" s="1"/>
  <c r="D48" i="3" s="1"/>
  <c r="W26" i="3"/>
  <c r="U26" i="3"/>
  <c r="F26" i="3"/>
  <c r="E47" i="3" s="1"/>
  <c r="W25" i="3"/>
  <c r="U25" i="3"/>
  <c r="G25" i="3" s="1"/>
  <c r="F46" i="3" s="1"/>
  <c r="W24" i="3"/>
  <c r="U24" i="3"/>
  <c r="H24" i="3" s="1"/>
  <c r="G45" i="3" s="1"/>
  <c r="W23" i="3"/>
  <c r="U23" i="3"/>
  <c r="I23" i="3"/>
  <c r="H44" i="3" s="1"/>
  <c r="W22" i="3"/>
  <c r="U22" i="3"/>
  <c r="J22" i="3" s="1"/>
  <c r="I43" i="3" s="1"/>
  <c r="W21" i="3"/>
  <c r="U21" i="3"/>
  <c r="K21" i="3" s="1"/>
  <c r="J42" i="3" s="1"/>
  <c r="W20" i="3"/>
  <c r="U20" i="3"/>
  <c r="L20" i="3"/>
  <c r="K41" i="3" s="1"/>
  <c r="W19" i="3"/>
  <c r="U19" i="3"/>
  <c r="M19" i="3" s="1"/>
  <c r="L40" i="3" s="1"/>
  <c r="W18" i="3"/>
  <c r="U18" i="3"/>
  <c r="N18" i="3" s="1"/>
  <c r="M39" i="3" s="1"/>
  <c r="W17" i="3"/>
  <c r="U17" i="3"/>
  <c r="O17" i="3"/>
  <c r="W16" i="3"/>
  <c r="U16" i="3"/>
  <c r="P16" i="3" s="1"/>
  <c r="O37" i="3" s="1"/>
  <c r="W15" i="3"/>
  <c r="U15" i="3"/>
  <c r="Q15" i="3" s="1"/>
  <c r="P36" i="3" s="1"/>
  <c r="W14" i="3"/>
  <c r="U14" i="3"/>
  <c r="R14" i="3"/>
  <c r="Q35" i="3" s="1"/>
  <c r="W13" i="3"/>
  <c r="U13" i="3"/>
  <c r="S13" i="3" s="1"/>
  <c r="R34" i="3" s="1"/>
  <c r="C11" i="3"/>
  <c r="D11" i="3" s="1"/>
  <c r="A11" i="3"/>
  <c r="A10" i="3"/>
  <c r="F64" i="2"/>
  <c r="D64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C44" i="2"/>
  <c r="Q43" i="2"/>
  <c r="P43" i="2"/>
  <c r="O43" i="2"/>
  <c r="N43" i="2"/>
  <c r="M43" i="2"/>
  <c r="L43" i="2"/>
  <c r="K43" i="2"/>
  <c r="J43" i="2"/>
  <c r="I43" i="2"/>
  <c r="H43" i="2"/>
  <c r="G43" i="2"/>
  <c r="F43" i="2"/>
  <c r="D43" i="2"/>
  <c r="C43" i="2"/>
  <c r="Q42" i="2"/>
  <c r="P42" i="2"/>
  <c r="O42" i="2"/>
  <c r="N42" i="2"/>
  <c r="M42" i="2"/>
  <c r="L42" i="2"/>
  <c r="K42" i="2"/>
  <c r="J42" i="2"/>
  <c r="I42" i="2"/>
  <c r="H42" i="2"/>
  <c r="G42" i="2"/>
  <c r="E42" i="2"/>
  <c r="D42" i="2"/>
  <c r="C42" i="2"/>
  <c r="Q41" i="2"/>
  <c r="P41" i="2"/>
  <c r="O41" i="2"/>
  <c r="N41" i="2"/>
  <c r="M41" i="2"/>
  <c r="L41" i="2"/>
  <c r="K41" i="2"/>
  <c r="J41" i="2"/>
  <c r="I41" i="2"/>
  <c r="H41" i="2"/>
  <c r="F41" i="2"/>
  <c r="E41" i="2"/>
  <c r="D41" i="2"/>
  <c r="C41" i="2"/>
  <c r="Q40" i="2"/>
  <c r="P40" i="2"/>
  <c r="O40" i="2"/>
  <c r="N40" i="2"/>
  <c r="M40" i="2"/>
  <c r="L40" i="2"/>
  <c r="K40" i="2"/>
  <c r="J40" i="2"/>
  <c r="I40" i="2"/>
  <c r="G40" i="2"/>
  <c r="F40" i="2"/>
  <c r="E40" i="2"/>
  <c r="D40" i="2"/>
  <c r="C40" i="2"/>
  <c r="Q39" i="2"/>
  <c r="P39" i="2"/>
  <c r="O39" i="2"/>
  <c r="N39" i="2"/>
  <c r="M39" i="2"/>
  <c r="L39" i="2"/>
  <c r="K39" i="2"/>
  <c r="J39" i="2"/>
  <c r="H39" i="2"/>
  <c r="G39" i="2"/>
  <c r="F39" i="2"/>
  <c r="E39" i="2"/>
  <c r="D39" i="2"/>
  <c r="C39" i="2"/>
  <c r="Q38" i="2"/>
  <c r="P38" i="2"/>
  <c r="O38" i="2"/>
  <c r="N38" i="2"/>
  <c r="M38" i="2"/>
  <c r="L38" i="2"/>
  <c r="K38" i="2"/>
  <c r="I38" i="2"/>
  <c r="H38" i="2"/>
  <c r="G38" i="2"/>
  <c r="F38" i="2"/>
  <c r="E38" i="2"/>
  <c r="D38" i="2"/>
  <c r="C38" i="2"/>
  <c r="Q37" i="2"/>
  <c r="P37" i="2"/>
  <c r="O37" i="2"/>
  <c r="N37" i="2"/>
  <c r="M37" i="2"/>
  <c r="L37" i="2"/>
  <c r="J37" i="2"/>
  <c r="I37" i="2"/>
  <c r="H37" i="2"/>
  <c r="G37" i="2"/>
  <c r="F37" i="2"/>
  <c r="E37" i="2"/>
  <c r="D37" i="2"/>
  <c r="C37" i="2"/>
  <c r="Q36" i="2"/>
  <c r="P36" i="2"/>
  <c r="O36" i="2"/>
  <c r="N36" i="2"/>
  <c r="M36" i="2"/>
  <c r="K36" i="2"/>
  <c r="J36" i="2"/>
  <c r="I36" i="2"/>
  <c r="H36" i="2"/>
  <c r="G36" i="2"/>
  <c r="F36" i="2"/>
  <c r="E36" i="2"/>
  <c r="D36" i="2"/>
  <c r="C36" i="2"/>
  <c r="Q35" i="2"/>
  <c r="P35" i="2"/>
  <c r="O35" i="2"/>
  <c r="N35" i="2"/>
  <c r="L35" i="2"/>
  <c r="K35" i="2"/>
  <c r="J35" i="2"/>
  <c r="I35" i="2"/>
  <c r="H35" i="2"/>
  <c r="G35" i="2"/>
  <c r="F35" i="2"/>
  <c r="E35" i="2"/>
  <c r="D35" i="2"/>
  <c r="C35" i="2"/>
  <c r="Q34" i="2"/>
  <c r="P34" i="2"/>
  <c r="O34" i="2"/>
  <c r="M34" i="2"/>
  <c r="L34" i="2"/>
  <c r="K34" i="2"/>
  <c r="J34" i="2"/>
  <c r="I34" i="2"/>
  <c r="H34" i="2"/>
  <c r="G34" i="2"/>
  <c r="F34" i="2"/>
  <c r="E34" i="2"/>
  <c r="D34" i="2"/>
  <c r="C34" i="2"/>
  <c r="Q33" i="2"/>
  <c r="P33" i="2"/>
  <c r="N33" i="2"/>
  <c r="M33" i="2"/>
  <c r="L33" i="2"/>
  <c r="K33" i="2"/>
  <c r="J33" i="2"/>
  <c r="I33" i="2"/>
  <c r="H33" i="2"/>
  <c r="G33" i="2"/>
  <c r="F33" i="2"/>
  <c r="E33" i="2"/>
  <c r="D33" i="2"/>
  <c r="C33" i="2"/>
  <c r="Q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A30" i="2"/>
  <c r="A29" i="2"/>
  <c r="C27" i="2"/>
  <c r="D26" i="2"/>
  <c r="E25" i="2"/>
  <c r="F24" i="2"/>
  <c r="G23" i="2"/>
  <c r="H22" i="2"/>
  <c r="I21" i="2"/>
  <c r="J20" i="2"/>
  <c r="K19" i="2"/>
  <c r="L18" i="2"/>
  <c r="M17" i="2"/>
  <c r="N16" i="2"/>
  <c r="O15" i="2"/>
  <c r="P14" i="2"/>
  <c r="Q13" i="2"/>
  <c r="C11" i="2"/>
  <c r="A11" i="2"/>
  <c r="A10" i="2"/>
  <c r="T26" i="2" a="1"/>
  <c r="Z26" i="2" a="1"/>
  <c r="AF26" i="2" a="1"/>
  <c r="AE26" i="2" a="1"/>
  <c r="U26" i="2" a="1"/>
  <c r="AA26" i="2" a="1"/>
  <c r="AG26" i="2" a="1"/>
  <c r="Y26" i="2" a="1"/>
  <c r="V26" i="2" a="1"/>
  <c r="AB26" i="2" a="1"/>
  <c r="W26" i="2" a="1"/>
  <c r="AC26" i="2" a="1"/>
  <c r="X26" i="2" a="1"/>
  <c r="AD26" i="2" a="1"/>
  <c r="Y14" i="2" a="1"/>
  <c r="T14" i="2" a="1"/>
  <c r="Z14" i="2" a="1"/>
  <c r="AF14" i="2" a="1"/>
  <c r="U14" i="2" a="1"/>
  <c r="AA14" i="2" a="1"/>
  <c r="AG14" i="2" a="1"/>
  <c r="AE14" i="2" a="1"/>
  <c r="V14" i="2" a="1"/>
  <c r="AB14" i="2" a="1"/>
  <c r="W14" i="2" a="1"/>
  <c r="AC14" i="2" a="1"/>
  <c r="X14" i="2" a="1"/>
  <c r="AD14" i="2" a="1"/>
  <c r="AG25" i="2" a="1"/>
  <c r="V25" i="2" a="1"/>
  <c r="AB25" i="2" a="1"/>
  <c r="AA25" i="2" a="1"/>
  <c r="W25" i="2" a="1"/>
  <c r="AC25" i="2" a="1"/>
  <c r="U25" i="2" a="1"/>
  <c r="X25" i="2" a="1"/>
  <c r="AD25" i="2" a="1"/>
  <c r="Y25" i="2" a="1"/>
  <c r="AE25" i="2" a="1"/>
  <c r="T25" i="2" a="1"/>
  <c r="Z25" i="2" a="1"/>
  <c r="AF25" i="2" a="1"/>
  <c r="AA13" i="2" a="1"/>
  <c r="V13" i="2" a="1"/>
  <c r="AB13" i="2" a="1"/>
  <c r="W13" i="2" a="1"/>
  <c r="AC13" i="2" a="1"/>
  <c r="U13" i="2" a="1"/>
  <c r="X13" i="2" a="1"/>
  <c r="AD13" i="2" a="1"/>
  <c r="Y13" i="2" a="1"/>
  <c r="AE13" i="2" a="1"/>
  <c r="T13" i="2" a="1"/>
  <c r="Z13" i="2" a="1"/>
  <c r="AF13" i="2" a="1"/>
  <c r="AG13" i="2" a="1"/>
  <c r="Y24" i="2" a="1"/>
  <c r="AE24" i="2" a="1"/>
  <c r="T24" i="2" a="1"/>
  <c r="Z24" i="2" a="1"/>
  <c r="AF24" i="2" a="1"/>
  <c r="U24" i="2" a="1"/>
  <c r="AA24" i="2" a="1"/>
  <c r="AG24" i="2" a="1"/>
  <c r="V24" i="2" a="1"/>
  <c r="AB24" i="2" a="1"/>
  <c r="AD24" i="2" a="1"/>
  <c r="X24" i="2" a="1"/>
  <c r="W24" i="2" a="1"/>
  <c r="AC24" i="2" a="1"/>
  <c r="AF16" i="2" a="1"/>
  <c r="U16" i="2" a="1"/>
  <c r="AA16" i="2" a="1"/>
  <c r="AG16" i="2" a="1"/>
  <c r="V16" i="2" a="1"/>
  <c r="AB16" i="2" a="1"/>
  <c r="W16" i="2" a="1"/>
  <c r="AC16" i="2" a="1"/>
  <c r="T16" i="2" a="1"/>
  <c r="X16" i="2" a="1"/>
  <c r="AD16" i="2" a="1"/>
  <c r="Z16" i="2" a="1"/>
  <c r="Y16" i="2" a="1"/>
  <c r="AE16" i="2" a="1"/>
  <c r="U23" i="2" a="1"/>
  <c r="AA23" i="2" a="1"/>
  <c r="AG23" i="2" a="1"/>
  <c r="V23" i="2" a="1"/>
  <c r="AB23" i="2" a="1"/>
  <c r="AF23" i="2" a="1"/>
  <c r="W23" i="2" a="1"/>
  <c r="AC23" i="2" a="1"/>
  <c r="X23" i="2" a="1"/>
  <c r="AD23" i="2" a="1"/>
  <c r="T23" i="2" a="1"/>
  <c r="Z23" i="2" a="1"/>
  <c r="Y23" i="2" a="1"/>
  <c r="AE23" i="2" a="1"/>
  <c r="W22" i="2" a="1"/>
  <c r="AC22" i="2" a="1"/>
  <c r="X22" i="2" a="1"/>
  <c r="AD22" i="2" a="1"/>
  <c r="Y22" i="2" a="1"/>
  <c r="AE22" i="2" a="1"/>
  <c r="T22" i="2" a="1"/>
  <c r="Z22" i="2" a="1"/>
  <c r="AF22" i="2" a="1"/>
  <c r="U22" i="2" a="1"/>
  <c r="AA22" i="2" a="1"/>
  <c r="AG22" i="2" a="1"/>
  <c r="V22" i="2" a="1"/>
  <c r="AB22" i="2" a="1"/>
  <c r="Y21" i="2" a="1"/>
  <c r="T21" i="2" a="1"/>
  <c r="Z21" i="2" a="1"/>
  <c r="AF21" i="2" a="1"/>
  <c r="AE21" i="2" a="1"/>
  <c r="U21" i="2" a="1"/>
  <c r="AA21" i="2" a="1"/>
  <c r="AG21" i="2" a="1"/>
  <c r="V21" i="2" a="1"/>
  <c r="AB21" i="2" a="1"/>
  <c r="W21" i="2" a="1"/>
  <c r="AC21" i="2" a="1"/>
  <c r="X21" i="2" a="1"/>
  <c r="AD21" i="2" a="1"/>
  <c r="W20" i="2" a="1"/>
  <c r="AC20" i="2" a="1"/>
  <c r="V20" i="2" a="1"/>
  <c r="X20" i="2" a="1"/>
  <c r="AD20" i="2" a="1"/>
  <c r="Y20" i="2" a="1"/>
  <c r="AE20" i="2" a="1"/>
  <c r="AB20" i="2" a="1"/>
  <c r="T20" i="2" a="1"/>
  <c r="Z20" i="2" a="1"/>
  <c r="AF20" i="2" a="1"/>
  <c r="U20" i="2" a="1"/>
  <c r="AA20" i="2" a="1"/>
  <c r="AG20" i="2" a="1"/>
  <c r="Y19" i="2" a="1"/>
  <c r="AE19" i="2" a="1"/>
  <c r="T19" i="2" a="1"/>
  <c r="Z19" i="2" a="1"/>
  <c r="AF19" i="2" a="1"/>
  <c r="U19" i="2" a="1"/>
  <c r="AA19" i="2" a="1"/>
  <c r="AG19" i="2" a="1"/>
  <c r="X19" i="2" a="1"/>
  <c r="V19" i="2" a="1"/>
  <c r="AB19" i="2" a="1"/>
  <c r="AD19" i="2" a="1"/>
  <c r="W19" i="2" a="1"/>
  <c r="AC19" i="2" a="1"/>
  <c r="AG18" i="2" a="1"/>
  <c r="V18" i="2" a="1"/>
  <c r="AB18" i="2" a="1"/>
  <c r="AA18" i="2" a="1"/>
  <c r="W18" i="2" a="1"/>
  <c r="AC18" i="2" a="1"/>
  <c r="X18" i="2" a="1"/>
  <c r="AD18" i="2" a="1"/>
  <c r="Y18" i="2" a="1"/>
  <c r="AE18" i="2" a="1"/>
  <c r="U18" i="2" a="1"/>
  <c r="T18" i="2" a="1"/>
  <c r="Z18" i="2" a="1"/>
  <c r="AF18" i="2" a="1"/>
  <c r="W15" i="2" a="1"/>
  <c r="AC15" i="2" a="1"/>
  <c r="V15" i="2" a="1"/>
  <c r="X15" i="2" a="1"/>
  <c r="AD15" i="2" a="1"/>
  <c r="AB15" i="2" a="1"/>
  <c r="Y15" i="2" a="1"/>
  <c r="AE15" i="2" a="1"/>
  <c r="T15" i="2" a="1"/>
  <c r="Z15" i="2" a="1"/>
  <c r="AF15" i="2" a="1"/>
  <c r="U15" i="2" a="1"/>
  <c r="AA15" i="2" a="1"/>
  <c r="AG15" i="2" a="1"/>
  <c r="X17" i="2" a="1"/>
  <c r="AD17" i="2" a="1"/>
  <c r="Y17" i="2" a="1"/>
  <c r="AE17" i="2" a="1"/>
  <c r="AC17" i="2" a="1"/>
  <c r="T17" i="2" a="1"/>
  <c r="Z17" i="2" a="1"/>
  <c r="AF17" i="2" a="1"/>
  <c r="W17" i="2" a="1"/>
  <c r="U17" i="2" a="1"/>
  <c r="AA17" i="2" a="1"/>
  <c r="AG17" i="2" a="1"/>
  <c r="V17" i="2" a="1"/>
  <c r="AB17" i="2" a="1"/>
  <c r="W27" i="2" a="1"/>
  <c r="AC27" i="2" a="1"/>
  <c r="V27" i="2" a="1"/>
  <c r="X27" i="2" a="1"/>
  <c r="AD27" i="2" a="1"/>
  <c r="Y27" i="2" a="1"/>
  <c r="AE27" i="2" a="1"/>
  <c r="T27" i="2" a="1"/>
  <c r="Z27" i="2" a="1"/>
  <c r="AF27" i="2" a="1"/>
  <c r="U27" i="2" a="1"/>
  <c r="AA27" i="2" a="1"/>
  <c r="AG27" i="2" a="1"/>
  <c r="AB27" i="2" a="1"/>
  <c r="G18" i="13" l="1"/>
  <c r="AA18" i="13"/>
  <c r="Z18" i="13"/>
  <c r="Y18" i="13"/>
  <c r="X18" i="13"/>
  <c r="W18" i="13"/>
  <c r="V18" i="13"/>
  <c r="U18" i="13"/>
  <c r="T18" i="13"/>
  <c r="S18" i="13"/>
  <c r="R18" i="13"/>
  <c r="Q18" i="13"/>
  <c r="P18" i="13"/>
  <c r="O18" i="13"/>
  <c r="N18" i="13"/>
  <c r="M18" i="13"/>
  <c r="AB27" i="2"/>
  <c r="AG27" i="2"/>
  <c r="AA27" i="2"/>
  <c r="U27" i="2"/>
  <c r="AF27" i="2"/>
  <c r="Z27" i="2"/>
  <c r="T27" i="2"/>
  <c r="AE27" i="2"/>
  <c r="Y27" i="2"/>
  <c r="AD27" i="2"/>
  <c r="X27" i="2"/>
  <c r="V27" i="2"/>
  <c r="AC27" i="2"/>
  <c r="W27" i="2"/>
  <c r="AB17" i="2"/>
  <c r="V17" i="2"/>
  <c r="AG17" i="2"/>
  <c r="AA17" i="2"/>
  <c r="U17" i="2"/>
  <c r="W17" i="2"/>
  <c r="AF17" i="2"/>
  <c r="Z17" i="2"/>
  <c r="T17" i="2"/>
  <c r="AC17" i="2"/>
  <c r="AE17" i="2"/>
  <c r="Y17" i="2"/>
  <c r="AD17" i="2"/>
  <c r="X17" i="2"/>
  <c r="AG15" i="2"/>
  <c r="AA15" i="2"/>
  <c r="U15" i="2"/>
  <c r="AF15" i="2"/>
  <c r="Z15" i="2"/>
  <c r="T15" i="2"/>
  <c r="AE15" i="2"/>
  <c r="Y15" i="2"/>
  <c r="AB15" i="2"/>
  <c r="AD15" i="2"/>
  <c r="X15" i="2"/>
  <c r="V15" i="2"/>
  <c r="AC15" i="2"/>
  <c r="W15" i="2"/>
  <c r="AF18" i="2"/>
  <c r="Z18" i="2"/>
  <c r="T18" i="2"/>
  <c r="U18" i="2"/>
  <c r="AE18" i="2"/>
  <c r="Y18" i="2"/>
  <c r="AD18" i="2"/>
  <c r="X18" i="2"/>
  <c r="AC18" i="2"/>
  <c r="W18" i="2"/>
  <c r="AA18" i="2"/>
  <c r="AB18" i="2"/>
  <c r="V18" i="2"/>
  <c r="AG18" i="2"/>
  <c r="AC19" i="2"/>
  <c r="W19" i="2"/>
  <c r="AD19" i="2"/>
  <c r="AB19" i="2"/>
  <c r="V19" i="2"/>
  <c r="X19" i="2"/>
  <c r="AG19" i="2"/>
  <c r="AA19" i="2"/>
  <c r="U19" i="2"/>
  <c r="AF19" i="2"/>
  <c r="Z19" i="2"/>
  <c r="T19" i="2"/>
  <c r="AE19" i="2"/>
  <c r="Y19" i="2"/>
  <c r="AG20" i="2"/>
  <c r="AA20" i="2"/>
  <c r="U20" i="2"/>
  <c r="AF20" i="2"/>
  <c r="Z20" i="2"/>
  <c r="T20" i="2"/>
  <c r="AB20" i="2"/>
  <c r="AE20" i="2"/>
  <c r="Y20" i="2"/>
  <c r="AD20" i="2"/>
  <c r="X20" i="2"/>
  <c r="V20" i="2"/>
  <c r="AC20" i="2"/>
  <c r="W20" i="2"/>
  <c r="AD21" i="2"/>
  <c r="X21" i="2"/>
  <c r="AC21" i="2"/>
  <c r="W21" i="2"/>
  <c r="AB21" i="2"/>
  <c r="V21" i="2"/>
  <c r="AG21" i="2"/>
  <c r="AA21" i="2"/>
  <c r="U21" i="2"/>
  <c r="AE21" i="2"/>
  <c r="AF21" i="2"/>
  <c r="Z21" i="2"/>
  <c r="T21" i="2"/>
  <c r="Y21" i="2"/>
  <c r="AB22" i="2"/>
  <c r="V22" i="2"/>
  <c r="AG22" i="2"/>
  <c r="AA22" i="2"/>
  <c r="U22" i="2"/>
  <c r="AF22" i="2"/>
  <c r="Z22" i="2"/>
  <c r="T22" i="2"/>
  <c r="AE22" i="2"/>
  <c r="Y22" i="2"/>
  <c r="AD22" i="2"/>
  <c r="X22" i="2"/>
  <c r="AC22" i="2"/>
  <c r="W22" i="2"/>
  <c r="AE23" i="2"/>
  <c r="Y23" i="2"/>
  <c r="Z23" i="2"/>
  <c r="T23" i="2"/>
  <c r="AD23" i="2"/>
  <c r="X23" i="2"/>
  <c r="AC23" i="2"/>
  <c r="W23" i="2"/>
  <c r="AF23" i="2"/>
  <c r="AB23" i="2"/>
  <c r="V23" i="2"/>
  <c r="AG23" i="2"/>
  <c r="AA23" i="2"/>
  <c r="U23" i="2"/>
  <c r="AE16" i="2"/>
  <c r="Y16" i="2"/>
  <c r="Z16" i="2"/>
  <c r="AD16" i="2"/>
  <c r="X16" i="2"/>
  <c r="T16" i="2"/>
  <c r="AC16" i="2"/>
  <c r="W16" i="2"/>
  <c r="AB16" i="2"/>
  <c r="V16" i="2"/>
  <c r="AG16" i="2"/>
  <c r="AA16" i="2"/>
  <c r="U16" i="2"/>
  <c r="AF16" i="2"/>
  <c r="AC24" i="2"/>
  <c r="W24" i="2"/>
  <c r="X24" i="2"/>
  <c r="AD24" i="2"/>
  <c r="AB24" i="2"/>
  <c r="V24" i="2"/>
  <c r="AG24" i="2"/>
  <c r="AA24" i="2"/>
  <c r="U24" i="2"/>
  <c r="AF24" i="2"/>
  <c r="Z24" i="2"/>
  <c r="T24" i="2"/>
  <c r="AE24" i="2"/>
  <c r="Y24" i="2"/>
  <c r="AG13" i="2"/>
  <c r="AF13" i="2"/>
  <c r="Z13" i="2"/>
  <c r="T13" i="2"/>
  <c r="AE13" i="2"/>
  <c r="Y13" i="2"/>
  <c r="AD13" i="2"/>
  <c r="X13" i="2"/>
  <c r="U13" i="2"/>
  <c r="AC13" i="2"/>
  <c r="W13" i="2"/>
  <c r="AB13" i="2"/>
  <c r="V13" i="2"/>
  <c r="AA13" i="2"/>
  <c r="AF25" i="2"/>
  <c r="Z25" i="2"/>
  <c r="T25" i="2"/>
  <c r="AE25" i="2"/>
  <c r="Y25" i="2"/>
  <c r="AD25" i="2"/>
  <c r="X25" i="2"/>
  <c r="U25" i="2"/>
  <c r="AC25" i="2"/>
  <c r="W25" i="2"/>
  <c r="AA25" i="2"/>
  <c r="AB25" i="2"/>
  <c r="V25" i="2"/>
  <c r="AG25" i="2"/>
  <c r="AD14" i="2"/>
  <c r="X14" i="2"/>
  <c r="AC14" i="2"/>
  <c r="W14" i="2"/>
  <c r="AB14" i="2"/>
  <c r="V14" i="2"/>
  <c r="AE14" i="2"/>
  <c r="AG14" i="2"/>
  <c r="AA14" i="2"/>
  <c r="U14" i="2"/>
  <c r="AF14" i="2"/>
  <c r="Z14" i="2"/>
  <c r="T14" i="2"/>
  <c r="Y14" i="2"/>
  <c r="AD26" i="2"/>
  <c r="X26" i="2"/>
  <c r="AC26" i="2"/>
  <c r="W26" i="2"/>
  <c r="AB26" i="2"/>
  <c r="V26" i="2"/>
  <c r="Y26" i="2"/>
  <c r="AG26" i="2"/>
  <c r="AA26" i="2"/>
  <c r="U26" i="2"/>
  <c r="AE26" i="2"/>
  <c r="AF26" i="2"/>
  <c r="Z26" i="2"/>
  <c r="T26" i="2"/>
  <c r="C24" i="12"/>
  <c r="N34" i="2"/>
  <c r="N48" i="2" s="1"/>
  <c r="L15" i="12"/>
  <c r="I18" i="12"/>
  <c r="H19" i="12"/>
  <c r="F21" i="12"/>
  <c r="P32" i="2"/>
  <c r="O33" i="2"/>
  <c r="O48" i="2" s="1"/>
  <c r="N64" i="14"/>
  <c r="I66" i="14"/>
  <c r="J66" i="14"/>
  <c r="E11" i="14"/>
  <c r="D30" i="14" s="1"/>
  <c r="D58" i="14" s="1"/>
  <c r="K66" i="14"/>
  <c r="Q64" i="14"/>
  <c r="D50" i="14"/>
  <c r="L64" i="14"/>
  <c r="O64" i="14"/>
  <c r="C65" i="14"/>
  <c r="L66" i="14"/>
  <c r="M66" i="14"/>
  <c r="H60" i="14"/>
  <c r="J60" i="14"/>
  <c r="N65" i="14"/>
  <c r="D64" i="14"/>
  <c r="E64" i="14"/>
  <c r="F64" i="14"/>
  <c r="H66" i="14"/>
  <c r="C50" i="14"/>
  <c r="K50" i="14"/>
  <c r="J50" i="14"/>
  <c r="O49" i="14"/>
  <c r="I50" i="14"/>
  <c r="C49" i="14"/>
  <c r="N49" i="14"/>
  <c r="O50" i="14"/>
  <c r="Q50" i="14"/>
  <c r="F50" i="14"/>
  <c r="G50" i="14"/>
  <c r="P50" i="14"/>
  <c r="E50" i="14"/>
  <c r="H50" i="14"/>
  <c r="I49" i="14"/>
  <c r="J49" i="14"/>
  <c r="K49" i="14"/>
  <c r="L49" i="14"/>
  <c r="M50" i="14"/>
  <c r="N50" i="14"/>
  <c r="M49" i="14"/>
  <c r="I60" i="14"/>
  <c r="P64" i="14"/>
  <c r="D49" i="14"/>
  <c r="P49" i="14"/>
  <c r="L50" i="14"/>
  <c r="L60" i="14"/>
  <c r="G64" i="14"/>
  <c r="P65" i="14"/>
  <c r="O65" i="14"/>
  <c r="E49" i="14"/>
  <c r="Q49" i="14"/>
  <c r="M60" i="14"/>
  <c r="E65" i="14"/>
  <c r="Q65" i="14"/>
  <c r="F49" i="14"/>
  <c r="N60" i="14"/>
  <c r="I64" i="14"/>
  <c r="F11" i="14"/>
  <c r="E30" i="14" s="1"/>
  <c r="E58" i="14" s="1"/>
  <c r="K60" i="14"/>
  <c r="G49" i="14"/>
  <c r="C60" i="14"/>
  <c r="O60" i="14"/>
  <c r="J64" i="14"/>
  <c r="G65" i="14"/>
  <c r="N66" i="14"/>
  <c r="H49" i="14"/>
  <c r="D60" i="14"/>
  <c r="P60" i="14"/>
  <c r="K64" i="14"/>
  <c r="H65" i="14"/>
  <c r="C66" i="14"/>
  <c r="O66" i="14"/>
  <c r="E60" i="14"/>
  <c r="Q60" i="14"/>
  <c r="C30" i="14"/>
  <c r="C58" i="14" s="1"/>
  <c r="F60" i="14"/>
  <c r="M64" i="14"/>
  <c r="G60" i="14"/>
  <c r="A19" i="13"/>
  <c r="J18" i="13"/>
  <c r="AB18" i="13"/>
  <c r="AC18" i="13"/>
  <c r="C18" i="13"/>
  <c r="D18" i="13"/>
  <c r="E18" i="13"/>
  <c r="A6" i="15" s="1"/>
  <c r="A29" i="15" s="1"/>
  <c r="C48" i="2"/>
  <c r="P48" i="2"/>
  <c r="N47" i="2"/>
  <c r="O47" i="2"/>
  <c r="P47" i="2"/>
  <c r="D11" i="2"/>
  <c r="C30" i="2" s="1"/>
  <c r="C56" i="2" s="1"/>
  <c r="U73" i="4"/>
  <c r="U73" i="3"/>
  <c r="U73" i="8"/>
  <c r="U73" i="7"/>
  <c r="U73" i="6"/>
  <c r="U73" i="5"/>
  <c r="C58" i="9"/>
  <c r="C61" i="9" s="1"/>
  <c r="U73" i="9"/>
  <c r="M14" i="12"/>
  <c r="L36" i="2"/>
  <c r="L47" i="2" s="1"/>
  <c r="E22" i="12"/>
  <c r="D44" i="2"/>
  <c r="D48" i="2" s="1"/>
  <c r="C32" i="3"/>
  <c r="C60" i="3" s="1"/>
  <c r="E11" i="3"/>
  <c r="D72" i="3"/>
  <c r="J38" i="2"/>
  <c r="J48" i="2" s="1"/>
  <c r="G20" i="12"/>
  <c r="F42" i="2"/>
  <c r="F48" i="2" s="1"/>
  <c r="M35" i="2"/>
  <c r="M48" i="2" s="1"/>
  <c r="C45" i="2"/>
  <c r="C47" i="2" s="1"/>
  <c r="J17" i="12"/>
  <c r="I39" i="2"/>
  <c r="I48" i="2" s="1"/>
  <c r="G41" i="2"/>
  <c r="G48" i="2" s="1"/>
  <c r="C72" i="3"/>
  <c r="D11" i="4"/>
  <c r="C32" i="4" s="1"/>
  <c r="C60" i="4" s="1"/>
  <c r="J35" i="11"/>
  <c r="I33" i="10"/>
  <c r="K37" i="2"/>
  <c r="K48" i="2" s="1"/>
  <c r="D72" i="7"/>
  <c r="E11" i="7"/>
  <c r="H40" i="2"/>
  <c r="H47" i="2" s="1"/>
  <c r="D11" i="5"/>
  <c r="C72" i="5"/>
  <c r="C32" i="5"/>
  <c r="C60" i="5" s="1"/>
  <c r="E43" i="2"/>
  <c r="E48" i="2" s="1"/>
  <c r="N13" i="11"/>
  <c r="N13" i="12" s="1"/>
  <c r="D11" i="6"/>
  <c r="E72" i="8"/>
  <c r="E32" i="8"/>
  <c r="E60" i="8" s="1"/>
  <c r="F11" i="8"/>
  <c r="G38" i="11"/>
  <c r="F36" i="10"/>
  <c r="C32" i="7"/>
  <c r="C60" i="7" s="1"/>
  <c r="F11" i="9"/>
  <c r="E72" i="9"/>
  <c r="E32" i="9"/>
  <c r="E60" i="9" s="1"/>
  <c r="D32" i="9"/>
  <c r="D60" i="9" s="1"/>
  <c r="H36" i="11"/>
  <c r="G36" i="11"/>
  <c r="F36" i="11"/>
  <c r="E36" i="11"/>
  <c r="D36" i="11"/>
  <c r="L31" i="11"/>
  <c r="K31" i="11"/>
  <c r="J31" i="11"/>
  <c r="I31" i="11"/>
  <c r="H31" i="11"/>
  <c r="G31" i="11"/>
  <c r="F31" i="11"/>
  <c r="M29" i="10"/>
  <c r="N31" i="11"/>
  <c r="J32" i="10"/>
  <c r="K34" i="11"/>
  <c r="H37" i="11"/>
  <c r="G35" i="10"/>
  <c r="C72" i="8"/>
  <c r="C32" i="8"/>
  <c r="C60" i="8" s="1"/>
  <c r="D32" i="8"/>
  <c r="D60" i="8" s="1"/>
  <c r="D23" i="10"/>
  <c r="F29" i="11"/>
  <c r="G11" i="11"/>
  <c r="L32" i="11"/>
  <c r="J33" i="11"/>
  <c r="E22" i="10"/>
  <c r="D23" i="11"/>
  <c r="L33" i="11"/>
  <c r="D37" i="11"/>
  <c r="C60" i="10"/>
  <c r="K16" i="11"/>
  <c r="K16" i="12" s="1"/>
  <c r="E37" i="11"/>
  <c r="D11" i="10"/>
  <c r="C27" i="10" s="1"/>
  <c r="C49" i="10" s="1"/>
  <c r="E37" i="10"/>
  <c r="F37" i="11"/>
  <c r="I18" i="10"/>
  <c r="G32" i="11"/>
  <c r="E33" i="11"/>
  <c r="I32" i="11"/>
  <c r="G33" i="11"/>
  <c r="G11" i="14" l="1"/>
  <c r="F30" i="14"/>
  <c r="F58" i="14" s="1"/>
  <c r="B19" i="13"/>
  <c r="A20" i="13" s="1"/>
  <c r="E11" i="2"/>
  <c r="D30" i="2" s="1"/>
  <c r="D56" i="2" s="1"/>
  <c r="G47" i="2"/>
  <c r="H48" i="2"/>
  <c r="M47" i="2"/>
  <c r="F47" i="2"/>
  <c r="K47" i="2"/>
  <c r="E47" i="2"/>
  <c r="L48" i="2"/>
  <c r="D47" i="2"/>
  <c r="J47" i="2"/>
  <c r="I47" i="2"/>
  <c r="C58" i="8"/>
  <c r="C61" i="8" s="1"/>
  <c r="C58" i="3"/>
  <c r="C61" i="3" s="1"/>
  <c r="D58" i="9"/>
  <c r="D61" i="9" s="1"/>
  <c r="D58" i="8"/>
  <c r="C58" i="7"/>
  <c r="C61" i="7" s="1"/>
  <c r="C57" i="2"/>
  <c r="C57" i="8"/>
  <c r="D72" i="6"/>
  <c r="C32" i="6"/>
  <c r="C60" i="6" s="1"/>
  <c r="E11" i="6"/>
  <c r="C57" i="9"/>
  <c r="G11" i="9"/>
  <c r="F72" i="9"/>
  <c r="F32" i="9"/>
  <c r="F60" i="9" s="1"/>
  <c r="E11" i="5"/>
  <c r="D72" i="5"/>
  <c r="D32" i="5"/>
  <c r="D60" i="5" s="1"/>
  <c r="E40" i="11"/>
  <c r="D38" i="10"/>
  <c r="E32" i="3"/>
  <c r="E60" i="3" s="1"/>
  <c r="F11" i="3"/>
  <c r="E72" i="3"/>
  <c r="D41" i="11"/>
  <c r="C39" i="10"/>
  <c r="D57" i="9"/>
  <c r="D32" i="3"/>
  <c r="D60" i="3" s="1"/>
  <c r="E72" i="7"/>
  <c r="F11" i="7"/>
  <c r="D23" i="12"/>
  <c r="D57" i="8"/>
  <c r="I36" i="11"/>
  <c r="H34" i="10"/>
  <c r="G29" i="11"/>
  <c r="H11" i="11"/>
  <c r="D32" i="7"/>
  <c r="D60" i="7" s="1"/>
  <c r="D72" i="4"/>
  <c r="D32" i="4"/>
  <c r="D60" i="4" s="1"/>
  <c r="E11" i="4"/>
  <c r="C78" i="9"/>
  <c r="C80" i="9"/>
  <c r="E11" i="10"/>
  <c r="D60" i="10"/>
  <c r="F72" i="8"/>
  <c r="F32" i="8"/>
  <c r="F60" i="8" s="1"/>
  <c r="G11" i="8"/>
  <c r="C57" i="7"/>
  <c r="H11" i="14" l="1"/>
  <c r="F11" i="2"/>
  <c r="G11" i="2" s="1"/>
  <c r="F30" i="2" s="1"/>
  <c r="F56" i="2" s="1"/>
  <c r="B20" i="13"/>
  <c r="E20" i="13" s="1"/>
  <c r="C19" i="13"/>
  <c r="D19" i="13"/>
  <c r="E19" i="13"/>
  <c r="A7" i="15" s="1"/>
  <c r="A30" i="15" s="1"/>
  <c r="F19" i="13"/>
  <c r="D58" i="7"/>
  <c r="D61" i="7" s="1"/>
  <c r="C78" i="7" s="1"/>
  <c r="C47" i="10"/>
  <c r="E58" i="8"/>
  <c r="E61" i="8" s="1"/>
  <c r="C58" i="5"/>
  <c r="C61" i="5" s="1"/>
  <c r="C58" i="6"/>
  <c r="C61" i="6" s="1"/>
  <c r="E58" i="9"/>
  <c r="E61" i="9" s="1"/>
  <c r="C58" i="4"/>
  <c r="C61" i="4" s="1"/>
  <c r="D58" i="3"/>
  <c r="D61" i="3" s="1"/>
  <c r="D57" i="7"/>
  <c r="G11" i="3"/>
  <c r="F72" i="3"/>
  <c r="E72" i="6"/>
  <c r="F11" i="6"/>
  <c r="E32" i="6"/>
  <c r="E60" i="6" s="1"/>
  <c r="H29" i="11"/>
  <c r="I11" i="11"/>
  <c r="D32" i="6"/>
  <c r="D60" i="6" s="1"/>
  <c r="E57" i="8"/>
  <c r="F11" i="10"/>
  <c r="E60" i="10"/>
  <c r="D27" i="10"/>
  <c r="D49" i="10" s="1"/>
  <c r="C57" i="5"/>
  <c r="C57" i="6"/>
  <c r="E30" i="2"/>
  <c r="E56" i="2" s="1"/>
  <c r="F11" i="5"/>
  <c r="E72" i="5"/>
  <c r="E32" i="5"/>
  <c r="E60" i="5" s="1"/>
  <c r="C64" i="2"/>
  <c r="C63" i="2"/>
  <c r="C79" i="3" s="1"/>
  <c r="C62" i="2"/>
  <c r="C80" i="7"/>
  <c r="C79" i="7"/>
  <c r="E57" i="9"/>
  <c r="E32" i="4"/>
  <c r="E60" i="4" s="1"/>
  <c r="F11" i="4"/>
  <c r="E72" i="4"/>
  <c r="G72" i="9"/>
  <c r="H11" i="9"/>
  <c r="G32" i="9" s="1"/>
  <c r="G60" i="9" s="1"/>
  <c r="D78" i="9"/>
  <c r="D79" i="8"/>
  <c r="D79" i="9" s="1"/>
  <c r="C78" i="3"/>
  <c r="C80" i="3"/>
  <c r="F72" i="7"/>
  <c r="G11" i="7"/>
  <c r="F32" i="7" s="1"/>
  <c r="F60" i="7" s="1"/>
  <c r="G32" i="8"/>
  <c r="G60" i="8" s="1"/>
  <c r="G72" i="8"/>
  <c r="H11" i="8"/>
  <c r="C57" i="4"/>
  <c r="E32" i="7"/>
  <c r="E60" i="7" s="1"/>
  <c r="D57" i="3"/>
  <c r="C57" i="3"/>
  <c r="C80" i="8"/>
  <c r="C79" i="8"/>
  <c r="C79" i="9" s="1"/>
  <c r="C78" i="8"/>
  <c r="A13" i="14" l="1"/>
  <c r="A13" i="2"/>
  <c r="AI13" i="2" s="1"/>
  <c r="A8" i="15"/>
  <c r="A31" i="15" s="1"/>
  <c r="Z19" i="13"/>
  <c r="AA19" i="13"/>
  <c r="Y19" i="13"/>
  <c r="X19" i="13"/>
  <c r="W19" i="13"/>
  <c r="V19" i="13"/>
  <c r="U19" i="13"/>
  <c r="T19" i="13"/>
  <c r="S19" i="13"/>
  <c r="R19" i="13"/>
  <c r="Q19" i="13"/>
  <c r="P19" i="13"/>
  <c r="O19" i="13"/>
  <c r="N19" i="13"/>
  <c r="M19" i="13"/>
  <c r="I11" i="14"/>
  <c r="G30" i="14"/>
  <c r="G58" i="14" s="1"/>
  <c r="C20" i="13"/>
  <c r="A21" i="13"/>
  <c r="F20" i="13"/>
  <c r="D20" i="13"/>
  <c r="AC19" i="13"/>
  <c r="G19" i="13"/>
  <c r="AB19" i="13"/>
  <c r="J19" i="13"/>
  <c r="E58" i="7"/>
  <c r="E61" i="7" s="1"/>
  <c r="D58" i="5"/>
  <c r="D61" i="5" s="1"/>
  <c r="F58" i="8"/>
  <c r="D58" i="4"/>
  <c r="D47" i="10"/>
  <c r="F58" i="9"/>
  <c r="F61" i="9" s="1"/>
  <c r="E57" i="2"/>
  <c r="D58" i="6"/>
  <c r="E58" i="3"/>
  <c r="E61" i="3" s="1"/>
  <c r="H11" i="3"/>
  <c r="G32" i="3" s="1"/>
  <c r="G60" i="3" s="1"/>
  <c r="G72" i="3"/>
  <c r="G11" i="10"/>
  <c r="F60" i="10"/>
  <c r="F27" i="10"/>
  <c r="F49" i="10" s="1"/>
  <c r="E57" i="7"/>
  <c r="F72" i="4"/>
  <c r="G11" i="4"/>
  <c r="D57" i="5"/>
  <c r="E27" i="10"/>
  <c r="E49" i="10" s="1"/>
  <c r="D63" i="2"/>
  <c r="D79" i="3" s="1"/>
  <c r="D78" i="3"/>
  <c r="D80" i="3"/>
  <c r="F72" i="5"/>
  <c r="G11" i="5"/>
  <c r="C78" i="4"/>
  <c r="C80" i="4"/>
  <c r="C79" i="4"/>
  <c r="C79" i="5" s="1"/>
  <c r="F57" i="8"/>
  <c r="G72" i="7"/>
  <c r="G32" i="7"/>
  <c r="G60" i="7" s="1"/>
  <c r="H11" i="7"/>
  <c r="D57" i="4"/>
  <c r="E80" i="9"/>
  <c r="E78" i="9"/>
  <c r="I29" i="11"/>
  <c r="J11" i="11"/>
  <c r="C79" i="6"/>
  <c r="C78" i="6"/>
  <c r="F32" i="3"/>
  <c r="F60" i="3" s="1"/>
  <c r="C80" i="5"/>
  <c r="C78" i="5"/>
  <c r="F57" i="9"/>
  <c r="D80" i="9"/>
  <c r="F72" i="6"/>
  <c r="G11" i="6"/>
  <c r="F32" i="6"/>
  <c r="F60" i="6" s="1"/>
  <c r="E78" i="8"/>
  <c r="D78" i="8"/>
  <c r="E79" i="8"/>
  <c r="E79" i="9" s="1"/>
  <c r="H72" i="9"/>
  <c r="I11" i="9"/>
  <c r="H32" i="9" s="1"/>
  <c r="H60" i="9" s="1"/>
  <c r="H72" i="8"/>
  <c r="I11" i="8"/>
  <c r="H11" i="2"/>
  <c r="D57" i="6"/>
  <c r="E57" i="3"/>
  <c r="D80" i="7"/>
  <c r="D79" i="7"/>
  <c r="D79" i="6"/>
  <c r="D78" i="7"/>
  <c r="G20" i="13" l="1"/>
  <c r="AA20" i="13"/>
  <c r="Z20" i="13"/>
  <c r="Y20" i="13"/>
  <c r="X20" i="13"/>
  <c r="W20" i="13"/>
  <c r="V20" i="13"/>
  <c r="U20" i="13"/>
  <c r="T20" i="13"/>
  <c r="S20" i="13"/>
  <c r="R20" i="13"/>
  <c r="Q20" i="13"/>
  <c r="P20" i="13"/>
  <c r="O20" i="13"/>
  <c r="N20" i="13"/>
  <c r="M20" i="13"/>
  <c r="AC20" i="13"/>
  <c r="G16" i="16"/>
  <c r="A34" i="14"/>
  <c r="AI13" i="14"/>
  <c r="J11" i="14"/>
  <c r="I30" i="14"/>
  <c r="I58" i="14" s="1"/>
  <c r="H30" i="14"/>
  <c r="H58" i="14" s="1"/>
  <c r="AB20" i="13"/>
  <c r="J20" i="13"/>
  <c r="B21" i="13"/>
  <c r="D21" i="13"/>
  <c r="E21" i="13"/>
  <c r="F21" i="13"/>
  <c r="F58" i="7"/>
  <c r="F61" i="7" s="1"/>
  <c r="G58" i="8"/>
  <c r="G61" i="8" s="1"/>
  <c r="E58" i="6"/>
  <c r="E61" i="6" s="1"/>
  <c r="G58" i="9"/>
  <c r="G61" i="9" s="1"/>
  <c r="E58" i="4"/>
  <c r="E61" i="4" s="1"/>
  <c r="E58" i="5"/>
  <c r="E61" i="5" s="1"/>
  <c r="D78" i="5" s="1"/>
  <c r="E47" i="10"/>
  <c r="F58" i="3"/>
  <c r="F61" i="3" s="1"/>
  <c r="E78" i="3" s="1"/>
  <c r="I11" i="7"/>
  <c r="H72" i="7"/>
  <c r="I72" i="8"/>
  <c r="J11" i="8"/>
  <c r="F57" i="7"/>
  <c r="I11" i="3"/>
  <c r="H32" i="3"/>
  <c r="H60" i="3" s="1"/>
  <c r="H72" i="3"/>
  <c r="J29" i="11"/>
  <c r="K11" i="11"/>
  <c r="G72" i="4"/>
  <c r="G32" i="4"/>
  <c r="G60" i="4" s="1"/>
  <c r="H11" i="4"/>
  <c r="E63" i="2"/>
  <c r="E79" i="3" s="1"/>
  <c r="E62" i="2"/>
  <c r="D62" i="2"/>
  <c r="E64" i="2"/>
  <c r="G57" i="8"/>
  <c r="F32" i="4"/>
  <c r="F60" i="4" s="1"/>
  <c r="F78" i="9"/>
  <c r="F80" i="9"/>
  <c r="F79" i="8"/>
  <c r="F79" i="9" s="1"/>
  <c r="H32" i="8"/>
  <c r="H60" i="8" s="1"/>
  <c r="H11" i="6"/>
  <c r="G32" i="6" s="1"/>
  <c r="G60" i="6" s="1"/>
  <c r="G72" i="6"/>
  <c r="E57" i="6"/>
  <c r="I32" i="9"/>
  <c r="I60" i="9" s="1"/>
  <c r="I72" i="9"/>
  <c r="J11" i="9"/>
  <c r="G57" i="9"/>
  <c r="E57" i="4"/>
  <c r="I11" i="2"/>
  <c r="H30" i="2" s="1"/>
  <c r="H56" i="2" s="1"/>
  <c r="H11" i="5"/>
  <c r="G72" i="5"/>
  <c r="F32" i="5"/>
  <c r="F60" i="5" s="1"/>
  <c r="E57" i="5"/>
  <c r="D80" i="5"/>
  <c r="D79" i="4"/>
  <c r="D79" i="5" s="1"/>
  <c r="F57" i="3"/>
  <c r="G30" i="2"/>
  <c r="G56" i="2" s="1"/>
  <c r="G60" i="10"/>
  <c r="H11" i="10"/>
  <c r="E79" i="7"/>
  <c r="E78" i="7"/>
  <c r="M16" i="16" l="1"/>
  <c r="N16" i="16" s="1" a="1"/>
  <c r="N16" i="16" s="1"/>
  <c r="J16" i="16"/>
  <c r="F16" i="16"/>
  <c r="G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A14" i="2"/>
  <c r="AI14" i="2" s="1"/>
  <c r="A9" i="15"/>
  <c r="A32" i="15" s="1"/>
  <c r="A14" i="14"/>
  <c r="K11" i="14"/>
  <c r="J30" i="14"/>
  <c r="J58" i="14" s="1"/>
  <c r="C21" i="13"/>
  <c r="A22" i="13"/>
  <c r="AC21" i="13"/>
  <c r="AB21" i="13"/>
  <c r="J21" i="13"/>
  <c r="F58" i="5"/>
  <c r="F61" i="5" s="1"/>
  <c r="F47" i="10"/>
  <c r="F50" i="10" s="1"/>
  <c r="G58" i="7"/>
  <c r="G61" i="7" s="1"/>
  <c r="F58" i="6"/>
  <c r="G57" i="2"/>
  <c r="G58" i="3"/>
  <c r="G61" i="3" s="1"/>
  <c r="F58" i="4"/>
  <c r="H58" i="9"/>
  <c r="H61" i="9" s="1"/>
  <c r="H58" i="8"/>
  <c r="H61" i="8" s="1"/>
  <c r="I11" i="10"/>
  <c r="H60" i="10"/>
  <c r="F57" i="5"/>
  <c r="E80" i="3"/>
  <c r="J11" i="7"/>
  <c r="I72" i="7"/>
  <c r="I32" i="7"/>
  <c r="I60" i="7" s="1"/>
  <c r="G57" i="7"/>
  <c r="H72" i="5"/>
  <c r="H32" i="5"/>
  <c r="H60" i="5" s="1"/>
  <c r="I11" i="5"/>
  <c r="F57" i="6"/>
  <c r="G27" i="10"/>
  <c r="G49" i="10" s="1"/>
  <c r="G32" i="5"/>
  <c r="G60" i="5" s="1"/>
  <c r="H32" i="7"/>
  <c r="H60" i="7" s="1"/>
  <c r="F80" i="3"/>
  <c r="F63" i="2"/>
  <c r="F79" i="3" s="1"/>
  <c r="D78" i="4"/>
  <c r="E78" i="4"/>
  <c r="E80" i="4"/>
  <c r="E79" i="4"/>
  <c r="E79" i="5" s="1"/>
  <c r="H72" i="4"/>
  <c r="H32" i="4"/>
  <c r="H60" i="4" s="1"/>
  <c r="I11" i="4"/>
  <c r="J11" i="3"/>
  <c r="I32" i="3"/>
  <c r="I60" i="3" s="1"/>
  <c r="I72" i="3"/>
  <c r="G78" i="9"/>
  <c r="G80" i="9"/>
  <c r="G57" i="3"/>
  <c r="E78" i="6"/>
  <c r="D78" i="6"/>
  <c r="E79" i="6"/>
  <c r="E80" i="8"/>
  <c r="H72" i="6"/>
  <c r="I11" i="6"/>
  <c r="J11" i="2"/>
  <c r="I30" i="2" s="1"/>
  <c r="I56" i="2" s="1"/>
  <c r="E78" i="5"/>
  <c r="E80" i="5"/>
  <c r="J72" i="9"/>
  <c r="K11" i="9"/>
  <c r="J32" i="9"/>
  <c r="J60" i="9" s="1"/>
  <c r="F57" i="4"/>
  <c r="K11" i="8"/>
  <c r="J72" i="8"/>
  <c r="G79" i="8"/>
  <c r="G79" i="9" s="1"/>
  <c r="F78" i="8"/>
  <c r="H57" i="9"/>
  <c r="K29" i="11"/>
  <c r="L11" i="11"/>
  <c r="I32" i="8"/>
  <c r="I60" i="8" s="1"/>
  <c r="E80" i="7"/>
  <c r="H57" i="8"/>
  <c r="F80" i="7"/>
  <c r="F79" i="7"/>
  <c r="F79" i="6"/>
  <c r="F78" i="7"/>
  <c r="A35" i="14" l="1"/>
  <c r="AI14" i="14"/>
  <c r="M17" i="16"/>
  <c r="N17" i="16" s="1" a="1"/>
  <c r="N17" i="16" s="1"/>
  <c r="G17" i="16"/>
  <c r="L11" i="14"/>
  <c r="K30" i="14"/>
  <c r="K58" i="14" s="1"/>
  <c r="B22" i="13"/>
  <c r="D22" i="13" s="1"/>
  <c r="G47" i="10"/>
  <c r="G50" i="10" s="1"/>
  <c r="G58" i="6"/>
  <c r="G61" i="6" s="1"/>
  <c r="G58" i="5"/>
  <c r="G61" i="5" s="1"/>
  <c r="I58" i="9"/>
  <c r="I61" i="9" s="1"/>
  <c r="H58" i="3"/>
  <c r="H61" i="3" s="1"/>
  <c r="G58" i="4"/>
  <c r="G61" i="4" s="1"/>
  <c r="H58" i="7"/>
  <c r="H61" i="7" s="1"/>
  <c r="I58" i="8"/>
  <c r="I61" i="8" s="1"/>
  <c r="H57" i="2"/>
  <c r="G62" i="2" s="1"/>
  <c r="I72" i="6"/>
  <c r="I32" i="6"/>
  <c r="I60" i="6" s="1"/>
  <c r="J11" i="6"/>
  <c r="J11" i="10"/>
  <c r="I27" i="10" s="1"/>
  <c r="I49" i="10" s="1"/>
  <c r="I60" i="10"/>
  <c r="H32" i="6"/>
  <c r="H60" i="6" s="1"/>
  <c r="K72" i="9"/>
  <c r="L11" i="9"/>
  <c r="G57" i="6"/>
  <c r="I72" i="5"/>
  <c r="J11" i="5"/>
  <c r="H27" i="10"/>
  <c r="H49" i="10" s="1"/>
  <c r="G57" i="5"/>
  <c r="H80" i="9"/>
  <c r="H78" i="9"/>
  <c r="H79" i="8"/>
  <c r="H79" i="9" s="1"/>
  <c r="H78" i="8"/>
  <c r="J72" i="3"/>
  <c r="J32" i="3"/>
  <c r="J60" i="3" s="1"/>
  <c r="K11" i="3"/>
  <c r="J11" i="4"/>
  <c r="I32" i="4" s="1"/>
  <c r="I60" i="4" s="1"/>
  <c r="I72" i="4"/>
  <c r="G78" i="3"/>
  <c r="G80" i="3"/>
  <c r="I57" i="9"/>
  <c r="H57" i="3"/>
  <c r="G78" i="8"/>
  <c r="F62" i="2"/>
  <c r="G64" i="2"/>
  <c r="G63" i="2"/>
  <c r="G79" i="3" s="1"/>
  <c r="G57" i="4"/>
  <c r="F78" i="3"/>
  <c r="H57" i="7"/>
  <c r="L29" i="11"/>
  <c r="M11" i="11"/>
  <c r="I57" i="8"/>
  <c r="K11" i="2"/>
  <c r="K11" i="7"/>
  <c r="J32" i="7" s="1"/>
  <c r="J60" i="7" s="1"/>
  <c r="J72" i="7"/>
  <c r="G80" i="7"/>
  <c r="G79" i="7"/>
  <c r="G78" i="7"/>
  <c r="L11" i="8"/>
  <c r="K32" i="8" s="1"/>
  <c r="K60" i="8" s="1"/>
  <c r="K72" i="8"/>
  <c r="F65" i="10"/>
  <c r="E65" i="10"/>
  <c r="J32" i="8"/>
  <c r="J60" i="8" s="1"/>
  <c r="F78" i="5"/>
  <c r="F80" i="5"/>
  <c r="F79" i="4"/>
  <c r="F79" i="5" s="1"/>
  <c r="F22" i="13" l="1"/>
  <c r="E22" i="13"/>
  <c r="F17" i="16"/>
  <c r="M11" i="14"/>
  <c r="L30" i="14"/>
  <c r="L58" i="14" s="1"/>
  <c r="AB22" i="13"/>
  <c r="J22" i="13"/>
  <c r="C22" i="13"/>
  <c r="A23" i="13"/>
  <c r="H58" i="6"/>
  <c r="H61" i="6" s="1"/>
  <c r="H58" i="4"/>
  <c r="H61" i="4" s="1"/>
  <c r="I58" i="7"/>
  <c r="I61" i="7" s="1"/>
  <c r="H58" i="5"/>
  <c r="H61" i="5" s="1"/>
  <c r="J58" i="8"/>
  <c r="J61" i="8" s="1"/>
  <c r="I57" i="2"/>
  <c r="H62" i="2" s="1"/>
  <c r="J58" i="9"/>
  <c r="J61" i="9" s="1"/>
  <c r="H47" i="10"/>
  <c r="H50" i="10" s="1"/>
  <c r="I58" i="3"/>
  <c r="I61" i="3" s="1"/>
  <c r="H64" i="2"/>
  <c r="H63" i="2"/>
  <c r="H79" i="3" s="1"/>
  <c r="L11" i="2"/>
  <c r="K30" i="2" s="1"/>
  <c r="K56" i="2" s="1"/>
  <c r="L32" i="9"/>
  <c r="L60" i="9" s="1"/>
  <c r="M11" i="9"/>
  <c r="L72" i="9"/>
  <c r="I78" i="8"/>
  <c r="I79" i="8"/>
  <c r="I79" i="9" s="1"/>
  <c r="J72" i="5"/>
  <c r="K11" i="5"/>
  <c r="H57" i="6"/>
  <c r="J30" i="2"/>
  <c r="J56" i="2" s="1"/>
  <c r="H57" i="4"/>
  <c r="K32" i="9"/>
  <c r="K60" i="9" s="1"/>
  <c r="H78" i="7"/>
  <c r="H80" i="7"/>
  <c r="I57" i="7"/>
  <c r="I32" i="5"/>
  <c r="I60" i="5" s="1"/>
  <c r="L11" i="7"/>
  <c r="K72" i="7"/>
  <c r="H57" i="5"/>
  <c r="J57" i="8"/>
  <c r="K11" i="4"/>
  <c r="J72" i="4"/>
  <c r="J57" i="9"/>
  <c r="G80" i="4"/>
  <c r="G79" i="4"/>
  <c r="G79" i="5" s="1"/>
  <c r="G78" i="4"/>
  <c r="F78" i="4"/>
  <c r="L32" i="8"/>
  <c r="L60" i="8" s="1"/>
  <c r="M11" i="8"/>
  <c r="L72" i="8"/>
  <c r="H78" i="3"/>
  <c r="H80" i="3"/>
  <c r="M29" i="11"/>
  <c r="N11" i="11"/>
  <c r="N29" i="11" s="1"/>
  <c r="K72" i="3"/>
  <c r="L11" i="3"/>
  <c r="I78" i="9"/>
  <c r="I80" i="9"/>
  <c r="G78" i="5"/>
  <c r="G80" i="5"/>
  <c r="J60" i="10"/>
  <c r="K11" i="10"/>
  <c r="J27" i="10" s="1"/>
  <c r="J49" i="10" s="1"/>
  <c r="G79" i="6"/>
  <c r="G78" i="6"/>
  <c r="F78" i="6"/>
  <c r="G80" i="8"/>
  <c r="I57" i="3"/>
  <c r="J32" i="6"/>
  <c r="J60" i="6" s="1"/>
  <c r="J72" i="6"/>
  <c r="K11" i="6"/>
  <c r="G65" i="10"/>
  <c r="A10" i="15" l="1"/>
  <c r="A33" i="15" s="1"/>
  <c r="A15" i="2"/>
  <c r="AI15" i="2" s="1"/>
  <c r="A15" i="14"/>
  <c r="G22" i="13"/>
  <c r="AA22" i="13"/>
  <c r="Z22" i="13"/>
  <c r="Y22" i="13"/>
  <c r="M18" i="16" s="1"/>
  <c r="N18" i="16" s="1" a="1"/>
  <c r="N18" i="16" s="1"/>
  <c r="X22" i="13"/>
  <c r="W22" i="13"/>
  <c r="V22" i="13"/>
  <c r="U22" i="13"/>
  <c r="T22" i="13"/>
  <c r="S22" i="13"/>
  <c r="R22" i="13"/>
  <c r="Q22" i="13"/>
  <c r="P22" i="13"/>
  <c r="O22" i="13"/>
  <c r="AC22" i="13"/>
  <c r="N11" i="14"/>
  <c r="M30" i="14"/>
  <c r="M58" i="14" s="1"/>
  <c r="B23" i="13"/>
  <c r="F23" i="13" s="1"/>
  <c r="J58" i="7"/>
  <c r="J61" i="7" s="1"/>
  <c r="K58" i="9"/>
  <c r="K61" i="9" s="1"/>
  <c r="K58" i="8"/>
  <c r="K61" i="8" s="1"/>
  <c r="I47" i="10"/>
  <c r="I50" i="10" s="1"/>
  <c r="I58" i="4"/>
  <c r="I61" i="4" s="1"/>
  <c r="I64" i="2" s="1"/>
  <c r="I58" i="5"/>
  <c r="I61" i="5" s="1"/>
  <c r="J57" i="2"/>
  <c r="I62" i="2" s="1"/>
  <c r="I58" i="6"/>
  <c r="I61" i="6" s="1"/>
  <c r="J58" i="3"/>
  <c r="J61" i="3" s="1"/>
  <c r="H79" i="7"/>
  <c r="J57" i="7"/>
  <c r="L72" i="7"/>
  <c r="M11" i="7"/>
  <c r="I80" i="3"/>
  <c r="K72" i="6"/>
  <c r="K32" i="6"/>
  <c r="K60" i="6" s="1"/>
  <c r="L11" i="6"/>
  <c r="K32" i="7"/>
  <c r="K60" i="7" s="1"/>
  <c r="K57" i="9"/>
  <c r="H65" i="10"/>
  <c r="M72" i="9"/>
  <c r="N11" i="9"/>
  <c r="M32" i="9" s="1"/>
  <c r="M60" i="9" s="1"/>
  <c r="J80" i="9"/>
  <c r="J78" i="9"/>
  <c r="I63" i="2"/>
  <c r="I79" i="3" s="1"/>
  <c r="L11" i="5"/>
  <c r="K72" i="5"/>
  <c r="K32" i="5"/>
  <c r="K60" i="5" s="1"/>
  <c r="J32" i="5"/>
  <c r="J60" i="5" s="1"/>
  <c r="J79" i="8"/>
  <c r="J79" i="9" s="1"/>
  <c r="J78" i="8"/>
  <c r="L11" i="10"/>
  <c r="K27" i="10" s="1"/>
  <c r="K49" i="10" s="1"/>
  <c r="K60" i="10"/>
  <c r="L72" i="3"/>
  <c r="L32" i="3"/>
  <c r="L60" i="3" s="1"/>
  <c r="M11" i="3"/>
  <c r="K57" i="8"/>
  <c r="K32" i="3"/>
  <c r="K60" i="3" s="1"/>
  <c r="M72" i="8"/>
  <c r="M32" i="8"/>
  <c r="M60" i="8" s="1"/>
  <c r="N11" i="8"/>
  <c r="I57" i="4"/>
  <c r="I57" i="5"/>
  <c r="M11" i="2"/>
  <c r="L30" i="2" s="1"/>
  <c r="L56" i="2" s="1"/>
  <c r="H80" i="5"/>
  <c r="H78" i="5"/>
  <c r="L11" i="4"/>
  <c r="K72" i="4"/>
  <c r="I79" i="7"/>
  <c r="I78" i="7"/>
  <c r="I80" i="7"/>
  <c r="I57" i="6"/>
  <c r="J57" i="3"/>
  <c r="J32" i="4"/>
  <c r="J60" i="4" s="1"/>
  <c r="H80" i="4"/>
  <c r="H79" i="4"/>
  <c r="H79" i="5" s="1"/>
  <c r="H78" i="4"/>
  <c r="H79" i="6"/>
  <c r="H78" i="6"/>
  <c r="H80" i="8"/>
  <c r="AA23" i="13" l="1"/>
  <c r="Z23" i="13"/>
  <c r="Y23" i="13"/>
  <c r="X23" i="13"/>
  <c r="W23" i="13"/>
  <c r="V23" i="13"/>
  <c r="U23" i="13"/>
  <c r="T23" i="13"/>
  <c r="S23" i="13"/>
  <c r="R23" i="13"/>
  <c r="Q23" i="13"/>
  <c r="P23" i="13"/>
  <c r="A36" i="14"/>
  <c r="AI15" i="14"/>
  <c r="G18" i="16"/>
  <c r="E23" i="13"/>
  <c r="D23" i="13"/>
  <c r="O11" i="14"/>
  <c r="N30" i="14" s="1"/>
  <c r="N58" i="14" s="1"/>
  <c r="G23" i="13"/>
  <c r="AC23" i="13"/>
  <c r="J23" i="13"/>
  <c r="M19" i="16" s="1"/>
  <c r="N19" i="16" s="1" a="1"/>
  <c r="N19" i="16" s="1"/>
  <c r="AB23" i="13"/>
  <c r="C23" i="13"/>
  <c r="A24" i="13"/>
  <c r="J58" i="6"/>
  <c r="J61" i="6" s="1"/>
  <c r="L58" i="9"/>
  <c r="L61" i="9" s="1"/>
  <c r="K58" i="3"/>
  <c r="K61" i="3" s="1"/>
  <c r="K57" i="2"/>
  <c r="J62" i="2" s="1"/>
  <c r="J47" i="10"/>
  <c r="J50" i="10" s="1"/>
  <c r="J58" i="5"/>
  <c r="J61" i="5" s="1"/>
  <c r="J58" i="4"/>
  <c r="J61" i="4" s="1"/>
  <c r="K58" i="7"/>
  <c r="K61" i="7" s="1"/>
  <c r="L58" i="8"/>
  <c r="L61" i="8" s="1"/>
  <c r="L72" i="6"/>
  <c r="M11" i="6"/>
  <c r="J57" i="6"/>
  <c r="I79" i="6"/>
  <c r="I78" i="6"/>
  <c r="I80" i="8"/>
  <c r="J78" i="3"/>
  <c r="J80" i="3"/>
  <c r="M72" i="3"/>
  <c r="N11" i="3"/>
  <c r="L57" i="9"/>
  <c r="J64" i="2"/>
  <c r="J63" i="2"/>
  <c r="J79" i="3" s="1"/>
  <c r="I78" i="3"/>
  <c r="I80" i="5"/>
  <c r="I78" i="5"/>
  <c r="I79" i="4"/>
  <c r="I79" i="5" s="1"/>
  <c r="I78" i="4"/>
  <c r="I80" i="4"/>
  <c r="K57" i="3"/>
  <c r="J57" i="5"/>
  <c r="N11" i="7"/>
  <c r="M72" i="7"/>
  <c r="I65" i="10"/>
  <c r="M11" i="5"/>
  <c r="L72" i="5"/>
  <c r="L32" i="7"/>
  <c r="L60" i="7" s="1"/>
  <c r="K79" i="8"/>
  <c r="K79" i="9" s="1"/>
  <c r="K78" i="8"/>
  <c r="J57" i="4"/>
  <c r="M11" i="4"/>
  <c r="L72" i="4"/>
  <c r="L32" i="4"/>
  <c r="L60" i="4" s="1"/>
  <c r="N11" i="2"/>
  <c r="M30" i="2" s="1"/>
  <c r="M56" i="2" s="1"/>
  <c r="L60" i="10"/>
  <c r="M11" i="10"/>
  <c r="K57" i="7"/>
  <c r="K80" i="9"/>
  <c r="K78" i="9"/>
  <c r="L57" i="8"/>
  <c r="O11" i="9"/>
  <c r="N72" i="9"/>
  <c r="K32" i="4"/>
  <c r="K60" i="4" s="1"/>
  <c r="N72" i="8"/>
  <c r="N32" i="8"/>
  <c r="N60" i="8" s="1"/>
  <c r="O11" i="8"/>
  <c r="J79" i="7"/>
  <c r="J78" i="7"/>
  <c r="J80" i="7"/>
  <c r="A11" i="15" l="1"/>
  <c r="A34" i="15" s="1"/>
  <c r="A16" i="2"/>
  <c r="AI16" i="2" s="1"/>
  <c r="A16" i="14"/>
  <c r="F18" i="16"/>
  <c r="P11" i="14"/>
  <c r="B24" i="13"/>
  <c r="E24" i="13" s="1"/>
  <c r="L57" i="2"/>
  <c r="L58" i="7"/>
  <c r="L61" i="7" s="1"/>
  <c r="K58" i="5"/>
  <c r="K61" i="5" s="1"/>
  <c r="L58" i="3"/>
  <c r="L61" i="3" s="1"/>
  <c r="M58" i="8"/>
  <c r="M61" i="8" s="1"/>
  <c r="K58" i="6"/>
  <c r="K61" i="6" s="1"/>
  <c r="K58" i="4"/>
  <c r="K61" i="4" s="1"/>
  <c r="M58" i="9"/>
  <c r="M61" i="9" s="1"/>
  <c r="K47" i="10"/>
  <c r="K50" i="10" s="1"/>
  <c r="L57" i="7"/>
  <c r="M72" i="6"/>
  <c r="N11" i="6"/>
  <c r="M32" i="6" s="1"/>
  <c r="M60" i="6" s="1"/>
  <c r="O11" i="7"/>
  <c r="N72" i="7"/>
  <c r="N32" i="7"/>
  <c r="N60" i="7" s="1"/>
  <c r="L32" i="6"/>
  <c r="L60" i="6" s="1"/>
  <c r="N72" i="3"/>
  <c r="O11" i="3"/>
  <c r="K79" i="7"/>
  <c r="K78" i="7"/>
  <c r="K80" i="7"/>
  <c r="O72" i="8"/>
  <c r="O32" i="8"/>
  <c r="O60" i="8" s="1"/>
  <c r="P11" i="8"/>
  <c r="M72" i="4"/>
  <c r="N11" i="4"/>
  <c r="M32" i="4" s="1"/>
  <c r="M60" i="4" s="1"/>
  <c r="K57" i="5"/>
  <c r="M32" i="3"/>
  <c r="M60" i="3" s="1"/>
  <c r="J78" i="4"/>
  <c r="J80" i="4"/>
  <c r="J79" i="4"/>
  <c r="J79" i="5" s="1"/>
  <c r="M32" i="5"/>
  <c r="M60" i="5" s="1"/>
  <c r="N11" i="5"/>
  <c r="M72" i="5"/>
  <c r="L57" i="3"/>
  <c r="J80" i="5"/>
  <c r="J78" i="5"/>
  <c r="M57" i="8"/>
  <c r="L32" i="5"/>
  <c r="L60" i="5" s="1"/>
  <c r="J65" i="10"/>
  <c r="K64" i="2"/>
  <c r="K62" i="2"/>
  <c r="K63" i="2"/>
  <c r="K79" i="3" s="1"/>
  <c r="O11" i="2"/>
  <c r="N30" i="2" s="1"/>
  <c r="N56" i="2" s="1"/>
  <c r="K57" i="6"/>
  <c r="L79" i="8"/>
  <c r="L79" i="9" s="1"/>
  <c r="L78" i="8"/>
  <c r="K57" i="4"/>
  <c r="M57" i="9"/>
  <c r="N11" i="10"/>
  <c r="M60" i="10"/>
  <c r="K80" i="3"/>
  <c r="K78" i="3"/>
  <c r="P11" i="9"/>
  <c r="O32" i="9" s="1"/>
  <c r="O60" i="9" s="1"/>
  <c r="O72" i="9"/>
  <c r="L78" i="9"/>
  <c r="L80" i="9"/>
  <c r="N32" i="9"/>
  <c r="N60" i="9" s="1"/>
  <c r="L27" i="10"/>
  <c r="L49" i="10" s="1"/>
  <c r="M32" i="7"/>
  <c r="M60" i="7" s="1"/>
  <c r="J79" i="6"/>
  <c r="J78" i="6"/>
  <c r="J80" i="8"/>
  <c r="F24" i="13" l="1"/>
  <c r="A12" i="15"/>
  <c r="A35" i="15" s="1"/>
  <c r="A17" i="14"/>
  <c r="A17" i="2"/>
  <c r="AI17" i="2" s="1"/>
  <c r="G24" i="13"/>
  <c r="AA24" i="13"/>
  <c r="Z24" i="13"/>
  <c r="Y24" i="13"/>
  <c r="X24" i="13"/>
  <c r="W24" i="13"/>
  <c r="V24" i="13"/>
  <c r="U24" i="13"/>
  <c r="T24" i="13"/>
  <c r="S24" i="13"/>
  <c r="R24" i="13"/>
  <c r="Q24" i="13"/>
  <c r="D24" i="13"/>
  <c r="AI16" i="14"/>
  <c r="A37" i="14"/>
  <c r="G20" i="16"/>
  <c r="G19" i="16"/>
  <c r="Q11" i="14"/>
  <c r="O30" i="14"/>
  <c r="O58" i="14" s="1"/>
  <c r="C24" i="13"/>
  <c r="A25" i="13"/>
  <c r="J24" i="13"/>
  <c r="AB24" i="13"/>
  <c r="AC24" i="13"/>
  <c r="L58" i="5"/>
  <c r="L61" i="5" s="1"/>
  <c r="L58" i="4"/>
  <c r="L61" i="4" s="1"/>
  <c r="N58" i="9"/>
  <c r="N61" i="9" s="1"/>
  <c r="M58" i="3"/>
  <c r="M61" i="3" s="1"/>
  <c r="N58" i="8"/>
  <c r="N61" i="8" s="1"/>
  <c r="M58" i="7"/>
  <c r="M61" i="7" s="1"/>
  <c r="M57" i="2"/>
  <c r="L47" i="10"/>
  <c r="L50" i="10" s="1"/>
  <c r="L58" i="6"/>
  <c r="L61" i="6" s="1"/>
  <c r="P11" i="3"/>
  <c r="O32" i="3" s="1"/>
  <c r="O60" i="3" s="1"/>
  <c r="O72" i="3"/>
  <c r="L57" i="5"/>
  <c r="L57" i="4"/>
  <c r="N32" i="3"/>
  <c r="N60" i="3" s="1"/>
  <c r="N27" i="10"/>
  <c r="N49" i="10" s="1"/>
  <c r="N60" i="10"/>
  <c r="N57" i="9"/>
  <c r="N72" i="5"/>
  <c r="O11" i="5"/>
  <c r="Q11" i="8"/>
  <c r="P72" i="8"/>
  <c r="M57" i="3"/>
  <c r="M78" i="9"/>
  <c r="M80" i="9"/>
  <c r="K79" i="4"/>
  <c r="K79" i="5" s="1"/>
  <c r="K78" i="4"/>
  <c r="K80" i="4"/>
  <c r="N57" i="8"/>
  <c r="K79" i="6"/>
  <c r="K80" i="8"/>
  <c r="P72" i="9"/>
  <c r="P32" i="9"/>
  <c r="P60" i="9" s="1"/>
  <c r="Q11" i="9"/>
  <c r="M57" i="7"/>
  <c r="M79" i="8"/>
  <c r="M79" i="9" s="1"/>
  <c r="M78" i="8"/>
  <c r="P11" i="2"/>
  <c r="O30" i="2" s="1"/>
  <c r="O56" i="2" s="1"/>
  <c r="O72" i="7"/>
  <c r="O32" i="7"/>
  <c r="O60" i="7" s="1"/>
  <c r="P11" i="7"/>
  <c r="L80" i="3"/>
  <c r="L78" i="3"/>
  <c r="K78" i="5"/>
  <c r="K80" i="5"/>
  <c r="M27" i="10"/>
  <c r="M49" i="10" s="1"/>
  <c r="N72" i="4"/>
  <c r="N32" i="4"/>
  <c r="N60" i="4" s="1"/>
  <c r="O11" i="4"/>
  <c r="O11" i="6"/>
  <c r="N72" i="6"/>
  <c r="L78" i="7"/>
  <c r="L80" i="7"/>
  <c r="L57" i="6"/>
  <c r="L64" i="2"/>
  <c r="L63" i="2"/>
  <c r="L79" i="3" s="1"/>
  <c r="L62" i="2"/>
  <c r="F19" i="16" l="1"/>
  <c r="A38" i="14"/>
  <c r="AI17" i="14"/>
  <c r="M20" i="16"/>
  <c r="N20" i="16" s="1" a="1"/>
  <c r="N20" i="16" s="1"/>
  <c r="P30" i="14"/>
  <c r="P58" i="14" s="1"/>
  <c r="B25" i="13"/>
  <c r="E25" i="13" s="1"/>
  <c r="N58" i="3"/>
  <c r="N61" i="3" s="1"/>
  <c r="N57" i="2"/>
  <c r="M62" i="2" s="1"/>
  <c r="N58" i="7"/>
  <c r="N61" i="7" s="1"/>
  <c r="N47" i="10"/>
  <c r="N50" i="10" s="1"/>
  <c r="N51" i="10" s="1"/>
  <c r="M47" i="10"/>
  <c r="M50" i="10" s="1"/>
  <c r="G51" i="10" s="1"/>
  <c r="O58" i="8"/>
  <c r="O61" i="8" s="1"/>
  <c r="O58" i="9"/>
  <c r="O61" i="9" s="1"/>
  <c r="M58" i="5"/>
  <c r="M61" i="5" s="1"/>
  <c r="M58" i="4"/>
  <c r="M61" i="4" s="1"/>
  <c r="M58" i="6"/>
  <c r="M61" i="6" s="1"/>
  <c r="N57" i="3"/>
  <c r="O72" i="4"/>
  <c r="P11" i="4"/>
  <c r="O72" i="6"/>
  <c r="P11" i="6"/>
  <c r="Q11" i="3"/>
  <c r="P72" i="3"/>
  <c r="L51" i="10"/>
  <c r="L65" i="10"/>
  <c r="C51" i="10"/>
  <c r="N57" i="7"/>
  <c r="O57" i="8"/>
  <c r="M63" i="2"/>
  <c r="M79" i="3" s="1"/>
  <c r="M64" i="2"/>
  <c r="Q72" i="8"/>
  <c r="R11" i="8"/>
  <c r="I51" i="10"/>
  <c r="M78" i="7"/>
  <c r="M80" i="7"/>
  <c r="P32" i="8"/>
  <c r="P60" i="8" s="1"/>
  <c r="K65" i="10"/>
  <c r="N79" i="8"/>
  <c r="N79" i="9" s="1"/>
  <c r="N78" i="8"/>
  <c r="L78" i="6"/>
  <c r="L79" i="6"/>
  <c r="L80" i="8"/>
  <c r="K78" i="6"/>
  <c r="P11" i="5"/>
  <c r="O32" i="5" s="1"/>
  <c r="O60" i="5" s="1"/>
  <c r="O72" i="5"/>
  <c r="M80" i="3"/>
  <c r="M78" i="3"/>
  <c r="N32" i="6"/>
  <c r="N60" i="6" s="1"/>
  <c r="O57" i="9"/>
  <c r="Q11" i="2"/>
  <c r="M57" i="5"/>
  <c r="N78" i="9"/>
  <c r="N80" i="9"/>
  <c r="L79" i="7"/>
  <c r="N32" i="5"/>
  <c r="N60" i="5" s="1"/>
  <c r="L79" i="4"/>
  <c r="L79" i="5" s="1"/>
  <c r="L78" i="4"/>
  <c r="L80" i="4"/>
  <c r="M57" i="4"/>
  <c r="M57" i="6"/>
  <c r="P72" i="7"/>
  <c r="P32" i="7"/>
  <c r="P60" i="7" s="1"/>
  <c r="Q11" i="7"/>
  <c r="R11" i="9"/>
  <c r="Q32" i="9" s="1"/>
  <c r="Q60" i="9" s="1"/>
  <c r="Q72" i="9"/>
  <c r="J51" i="10"/>
  <c r="L78" i="5"/>
  <c r="L80" i="5"/>
  <c r="F20" i="16" l="1"/>
  <c r="A13" i="15"/>
  <c r="A36" i="15" s="1"/>
  <c r="A18" i="14"/>
  <c r="A18" i="2"/>
  <c r="AI18" i="2" s="1"/>
  <c r="Q30" i="14"/>
  <c r="Q58" i="14" s="1"/>
  <c r="A26" i="13"/>
  <c r="C25" i="13"/>
  <c r="F25" i="13"/>
  <c r="D25" i="13"/>
  <c r="O58" i="7"/>
  <c r="O61" i="7" s="1"/>
  <c r="O58" i="3"/>
  <c r="O61" i="3" s="1"/>
  <c r="P58" i="8"/>
  <c r="P61" i="8" s="1"/>
  <c r="N58" i="5"/>
  <c r="N61" i="5" s="1"/>
  <c r="N58" i="6"/>
  <c r="N61" i="6" s="1"/>
  <c r="P58" i="9"/>
  <c r="P61" i="9" s="1"/>
  <c r="O57" i="2"/>
  <c r="N58" i="4"/>
  <c r="N61" i="4" s="1"/>
  <c r="O57" i="7"/>
  <c r="R72" i="8"/>
  <c r="R32" i="8"/>
  <c r="R60" i="8" s="1"/>
  <c r="S11" i="8"/>
  <c r="O57" i="3"/>
  <c r="R11" i="3"/>
  <c r="Q72" i="3"/>
  <c r="M79" i="4"/>
  <c r="M79" i="5" s="1"/>
  <c r="M80" i="4"/>
  <c r="M78" i="4"/>
  <c r="M79" i="6"/>
  <c r="M78" i="6"/>
  <c r="M80" i="8"/>
  <c r="Q32" i="8"/>
  <c r="Q60" i="8" s="1"/>
  <c r="K51" i="10"/>
  <c r="P57" i="8"/>
  <c r="P32" i="3"/>
  <c r="P60" i="3" s="1"/>
  <c r="M78" i="5"/>
  <c r="M80" i="5"/>
  <c r="P72" i="6"/>
  <c r="Q11" i="6"/>
  <c r="P32" i="6" s="1"/>
  <c r="P60" i="6" s="1"/>
  <c r="O78" i="9"/>
  <c r="O80" i="9"/>
  <c r="N57" i="5"/>
  <c r="O32" i="6"/>
  <c r="O60" i="6" s="1"/>
  <c r="O78" i="8"/>
  <c r="O79" i="8"/>
  <c r="O79" i="9" s="1"/>
  <c r="N57" i="6"/>
  <c r="M51" i="10"/>
  <c r="M65" i="10"/>
  <c r="D51" i="10"/>
  <c r="H51" i="10"/>
  <c r="P57" i="9"/>
  <c r="S11" i="9"/>
  <c r="R72" i="9"/>
  <c r="R32" i="9"/>
  <c r="R60" i="9" s="1"/>
  <c r="Q72" i="7"/>
  <c r="Q32" i="7"/>
  <c r="Q60" i="7" s="1"/>
  <c r="R11" i="7"/>
  <c r="P30" i="2"/>
  <c r="M79" i="7"/>
  <c r="F51" i="10"/>
  <c r="P72" i="4"/>
  <c r="Q11" i="4"/>
  <c r="P32" i="4" s="1"/>
  <c r="P60" i="4" s="1"/>
  <c r="N78" i="7"/>
  <c r="N80" i="7"/>
  <c r="N79" i="7"/>
  <c r="Q11" i="5"/>
  <c r="P72" i="5"/>
  <c r="P32" i="5"/>
  <c r="P60" i="5" s="1"/>
  <c r="E51" i="10"/>
  <c r="O32" i="4"/>
  <c r="O60" i="4" s="1"/>
  <c r="N63" i="2"/>
  <c r="N79" i="3" s="1"/>
  <c r="N57" i="4"/>
  <c r="N80" i="3"/>
  <c r="N78" i="3"/>
  <c r="G21" i="16" l="1"/>
  <c r="A39" i="14"/>
  <c r="AI18" i="14"/>
  <c r="AA25" i="13"/>
  <c r="Z25" i="13"/>
  <c r="Y25" i="13"/>
  <c r="X25" i="13"/>
  <c r="W25" i="13"/>
  <c r="V25" i="13"/>
  <c r="U25" i="13"/>
  <c r="T25" i="13"/>
  <c r="S25" i="13"/>
  <c r="R25" i="13"/>
  <c r="G25" i="13"/>
  <c r="AC25" i="13"/>
  <c r="AB25" i="13"/>
  <c r="J25" i="13"/>
  <c r="B26" i="13"/>
  <c r="Q58" i="8"/>
  <c r="Q61" i="8" s="1"/>
  <c r="O58" i="4"/>
  <c r="O61" i="4" s="1"/>
  <c r="P58" i="3"/>
  <c r="P61" i="3" s="1"/>
  <c r="Q58" i="9"/>
  <c r="Q61" i="9" s="1"/>
  <c r="O58" i="5"/>
  <c r="O61" i="5" s="1"/>
  <c r="P58" i="7"/>
  <c r="P61" i="7" s="1"/>
  <c r="O58" i="6"/>
  <c r="O61" i="6" s="1"/>
  <c r="Q57" i="8"/>
  <c r="O57" i="4"/>
  <c r="N78" i="4"/>
  <c r="N80" i="4"/>
  <c r="N79" i="4"/>
  <c r="N79" i="5" s="1"/>
  <c r="P78" i="9"/>
  <c r="P80" i="9"/>
  <c r="Q72" i="6"/>
  <c r="R11" i="6"/>
  <c r="Q32" i="6"/>
  <c r="Q60" i="6" s="1"/>
  <c r="O63" i="2"/>
  <c r="O79" i="3" s="1"/>
  <c r="O64" i="2"/>
  <c r="N64" i="2"/>
  <c r="N62" i="2"/>
  <c r="R72" i="7"/>
  <c r="S11" i="7"/>
  <c r="P57" i="3"/>
  <c r="N79" i="6"/>
  <c r="N78" i="6"/>
  <c r="N80" i="8"/>
  <c r="Q57" i="9"/>
  <c r="R32" i="3"/>
  <c r="R60" i="3" s="1"/>
  <c r="S11" i="3"/>
  <c r="R72" i="3"/>
  <c r="N78" i="5"/>
  <c r="N80" i="5"/>
  <c r="O57" i="5"/>
  <c r="R11" i="5"/>
  <c r="Q32" i="5" s="1"/>
  <c r="Q60" i="5" s="1"/>
  <c r="Q72" i="5"/>
  <c r="P57" i="7"/>
  <c r="Q32" i="3"/>
  <c r="Q60" i="3" s="1"/>
  <c r="P78" i="8"/>
  <c r="P79" i="8"/>
  <c r="P79" i="9" s="1"/>
  <c r="S72" i="9"/>
  <c r="S32" i="9"/>
  <c r="S60" i="9" s="1"/>
  <c r="O78" i="3"/>
  <c r="O80" i="3"/>
  <c r="Q72" i="4"/>
  <c r="R11" i="4"/>
  <c r="O57" i="6"/>
  <c r="S32" i="8"/>
  <c r="S60" i="8" s="1"/>
  <c r="S72" i="8"/>
  <c r="O78" i="7"/>
  <c r="O80" i="7"/>
  <c r="O79" i="7"/>
  <c r="M21" i="16" l="1"/>
  <c r="N21" i="16" s="1" a="1"/>
  <c r="N21" i="16" s="1"/>
  <c r="A27" i="13"/>
  <c r="C26" i="13"/>
  <c r="D26" i="13"/>
  <c r="E26" i="13"/>
  <c r="F26" i="13"/>
  <c r="S58" i="8"/>
  <c r="S61" i="8" s="1"/>
  <c r="R58" i="8"/>
  <c r="R61" i="8" s="1"/>
  <c r="R58" i="9"/>
  <c r="R61" i="9" s="1"/>
  <c r="S58" i="9"/>
  <c r="S61" i="9" s="1"/>
  <c r="Q58" i="3"/>
  <c r="Q61" i="3" s="1"/>
  <c r="Q58" i="7"/>
  <c r="Q61" i="7" s="1"/>
  <c r="P58" i="5"/>
  <c r="P61" i="5" s="1"/>
  <c r="P58" i="6"/>
  <c r="P61" i="6" s="1"/>
  <c r="P58" i="4"/>
  <c r="P61" i="4" s="1"/>
  <c r="P63" i="2"/>
  <c r="P79" i="3" s="1"/>
  <c r="S72" i="7"/>
  <c r="S32" i="7"/>
  <c r="S60" i="7" s="1"/>
  <c r="O62" i="2"/>
  <c r="O79" i="6"/>
  <c r="O78" i="6"/>
  <c r="O80" i="8"/>
  <c r="Q57" i="3"/>
  <c r="R32" i="7"/>
  <c r="R60" i="7" s="1"/>
  <c r="P80" i="7"/>
  <c r="P79" i="7"/>
  <c r="P78" i="7"/>
  <c r="S72" i="3"/>
  <c r="S32" i="3"/>
  <c r="S60" i="3" s="1"/>
  <c r="Q57" i="7"/>
  <c r="O80" i="5"/>
  <c r="O78" i="5"/>
  <c r="R72" i="4"/>
  <c r="S11" i="4"/>
  <c r="P57" i="5"/>
  <c r="Q62" i="9"/>
  <c r="Q80" i="9"/>
  <c r="Q78" i="9"/>
  <c r="O62" i="9"/>
  <c r="K62" i="9"/>
  <c r="I62" i="9"/>
  <c r="M62" i="9"/>
  <c r="Q32" i="4"/>
  <c r="Q60" i="4" s="1"/>
  <c r="R72" i="5"/>
  <c r="S11" i="5"/>
  <c r="R72" i="6"/>
  <c r="S11" i="6"/>
  <c r="R32" i="6"/>
  <c r="R60" i="6" s="1"/>
  <c r="P78" i="3"/>
  <c r="P80" i="3"/>
  <c r="P57" i="6"/>
  <c r="O78" i="4"/>
  <c r="O80" i="4"/>
  <c r="O79" i="4"/>
  <c r="O79" i="5" s="1"/>
  <c r="P57" i="4"/>
  <c r="Q78" i="8"/>
  <c r="Q62" i="8"/>
  <c r="Q79" i="8"/>
  <c r="Q79" i="9" s="1"/>
  <c r="M62" i="8"/>
  <c r="O62" i="8"/>
  <c r="AA26" i="13" l="1"/>
  <c r="Z26" i="13"/>
  <c r="Y26" i="13"/>
  <c r="X26" i="13"/>
  <c r="W26" i="13"/>
  <c r="V26" i="13"/>
  <c r="U26" i="13"/>
  <c r="T26" i="13"/>
  <c r="S26" i="13"/>
  <c r="A14" i="15"/>
  <c r="A37" i="15" s="1"/>
  <c r="A19" i="14"/>
  <c r="A19" i="2"/>
  <c r="AI19" i="2" s="1"/>
  <c r="G26" i="13"/>
  <c r="AC26" i="13"/>
  <c r="AB26" i="13"/>
  <c r="J26" i="13"/>
  <c r="M22" i="16" s="1"/>
  <c r="N22" i="16" s="1" a="1"/>
  <c r="N22" i="16" s="1"/>
  <c r="B27" i="13"/>
  <c r="F27" i="13" s="1"/>
  <c r="S58" i="3"/>
  <c r="S61" i="3" s="1"/>
  <c r="R58" i="3"/>
  <c r="R61" i="3" s="1"/>
  <c r="S58" i="7"/>
  <c r="S61" i="7" s="1"/>
  <c r="Q62" i="7" s="1"/>
  <c r="R58" i="7"/>
  <c r="R61" i="7" s="1"/>
  <c r="Q58" i="5"/>
  <c r="Q61" i="5" s="1"/>
  <c r="Q58" i="6"/>
  <c r="Q61" i="6" s="1"/>
  <c r="Q58" i="4"/>
  <c r="Q61" i="4" s="1"/>
  <c r="P78" i="4"/>
  <c r="P80" i="4"/>
  <c r="P79" i="4"/>
  <c r="P79" i="5" s="1"/>
  <c r="Q63" i="2"/>
  <c r="Q79" i="3" s="1"/>
  <c r="Q64" i="2"/>
  <c r="S32" i="5"/>
  <c r="S60" i="5" s="1"/>
  <c r="S72" i="5"/>
  <c r="S72" i="4"/>
  <c r="S32" i="4"/>
  <c r="S60" i="4" s="1"/>
  <c r="P78" i="6"/>
  <c r="P79" i="6"/>
  <c r="P80" i="8"/>
  <c r="R32" i="5"/>
  <c r="R60" i="5" s="1"/>
  <c r="R32" i="4"/>
  <c r="R60" i="4" s="1"/>
  <c r="P78" i="5"/>
  <c r="P80" i="5"/>
  <c r="S57" i="9"/>
  <c r="R57" i="9"/>
  <c r="Q80" i="7"/>
  <c r="Q79" i="7"/>
  <c r="Q78" i="7"/>
  <c r="M62" i="7"/>
  <c r="Q62" i="3"/>
  <c r="Q78" i="3"/>
  <c r="Q80" i="3"/>
  <c r="K62" i="3"/>
  <c r="O62" i="3"/>
  <c r="M62" i="3"/>
  <c r="S62" i="9"/>
  <c r="C62" i="9"/>
  <c r="E62" i="9"/>
  <c r="D62" i="9"/>
  <c r="F62" i="9"/>
  <c r="G62" i="9"/>
  <c r="H62" i="9"/>
  <c r="Q57" i="5"/>
  <c r="P64" i="2"/>
  <c r="R62" i="9"/>
  <c r="R80" i="9"/>
  <c r="J62" i="9"/>
  <c r="L62" i="9"/>
  <c r="P62" i="9"/>
  <c r="N62" i="9"/>
  <c r="S72" i="6"/>
  <c r="S32" i="6"/>
  <c r="S60" i="6" s="1"/>
  <c r="Q57" i="6"/>
  <c r="R79" i="8"/>
  <c r="R79" i="9" s="1"/>
  <c r="R62" i="8"/>
  <c r="N62" i="8"/>
  <c r="L62" i="8"/>
  <c r="P62" i="8"/>
  <c r="J62" i="8"/>
  <c r="K62" i="8"/>
  <c r="S57" i="8"/>
  <c r="R57" i="8"/>
  <c r="Q57" i="4"/>
  <c r="S79" i="8"/>
  <c r="S79" i="9" s="1"/>
  <c r="S62" i="8"/>
  <c r="C62" i="8"/>
  <c r="D62" i="8"/>
  <c r="E62" i="8"/>
  <c r="F62" i="8"/>
  <c r="G62" i="8"/>
  <c r="I62" i="8"/>
  <c r="H62" i="8"/>
  <c r="A40" i="14" l="1"/>
  <c r="AI19" i="14"/>
  <c r="AA27" i="13"/>
  <c r="Z27" i="13"/>
  <c r="Y27" i="13"/>
  <c r="X27" i="13"/>
  <c r="W27" i="13"/>
  <c r="V27" i="13"/>
  <c r="U27" i="13"/>
  <c r="T27" i="13"/>
  <c r="D27" i="13"/>
  <c r="E27" i="13"/>
  <c r="G27" i="13"/>
  <c r="AC27" i="13"/>
  <c r="J27" i="13"/>
  <c r="AB27" i="13"/>
  <c r="C27" i="13"/>
  <c r="A28" i="13"/>
  <c r="S58" i="6"/>
  <c r="S61" i="6" s="1"/>
  <c r="J62" i="6" s="1"/>
  <c r="R58" i="6"/>
  <c r="R61" i="6" s="1"/>
  <c r="S58" i="4"/>
  <c r="S61" i="4" s="1"/>
  <c r="R58" i="4"/>
  <c r="R61" i="4" s="1"/>
  <c r="P62" i="4" s="1"/>
  <c r="S58" i="5"/>
  <c r="S61" i="5" s="1"/>
  <c r="Q62" i="5" s="1"/>
  <c r="R58" i="5"/>
  <c r="R61" i="5" s="1"/>
  <c r="K62" i="7"/>
  <c r="Q78" i="4"/>
  <c r="Q62" i="4"/>
  <c r="Q79" i="4"/>
  <c r="Q79" i="5" s="1"/>
  <c r="Q80" i="4"/>
  <c r="K62" i="4"/>
  <c r="I62" i="7"/>
  <c r="H84" i="7" s="1"/>
  <c r="Q78" i="6"/>
  <c r="Q79" i="6"/>
  <c r="Q80" i="8"/>
  <c r="S57" i="3"/>
  <c r="R57" i="3"/>
  <c r="Q78" i="5"/>
  <c r="Q80" i="5"/>
  <c r="S80" i="9"/>
  <c r="O62" i="7"/>
  <c r="M62" i="4"/>
  <c r="R79" i="3"/>
  <c r="J62" i="4"/>
  <c r="S79" i="3"/>
  <c r="C58" i="2"/>
  <c r="S57" i="7"/>
  <c r="R57" i="7"/>
  <c r="R80" i="7"/>
  <c r="R79" i="7"/>
  <c r="R62" i="7"/>
  <c r="Q84" i="7" s="1"/>
  <c r="P62" i="7"/>
  <c r="O84" i="7" s="1"/>
  <c r="J62" i="7"/>
  <c r="N62" i="7"/>
  <c r="M84" i="7" s="1"/>
  <c r="L62" i="7"/>
  <c r="K84" i="7" s="1"/>
  <c r="S62" i="7"/>
  <c r="C62" i="7"/>
  <c r="D62" i="7"/>
  <c r="C84" i="7" s="1"/>
  <c r="E62" i="7"/>
  <c r="D84" i="7" s="1"/>
  <c r="F62" i="7"/>
  <c r="E84" i="7" s="1"/>
  <c r="G62" i="7"/>
  <c r="H62" i="7"/>
  <c r="G84" i="7" s="1"/>
  <c r="L62" i="4"/>
  <c r="R62" i="3"/>
  <c r="R80" i="3"/>
  <c r="L62" i="3"/>
  <c r="N62" i="3"/>
  <c r="J62" i="3"/>
  <c r="P62" i="3"/>
  <c r="S62" i="3"/>
  <c r="S80" i="3"/>
  <c r="G62" i="3"/>
  <c r="C62" i="3"/>
  <c r="E62" i="3"/>
  <c r="D62" i="3"/>
  <c r="F62" i="3"/>
  <c r="I62" i="3"/>
  <c r="H62" i="3"/>
  <c r="M23" i="16" l="1"/>
  <c r="N23" i="16" s="1" a="1"/>
  <c r="N23" i="16" s="1"/>
  <c r="A20" i="2"/>
  <c r="AI20" i="2" s="1"/>
  <c r="A15" i="15"/>
  <c r="A38" i="15" s="1"/>
  <c r="A20" i="14"/>
  <c r="B28" i="13"/>
  <c r="D28" i="13" s="1"/>
  <c r="D89" i="7"/>
  <c r="D87" i="7"/>
  <c r="S57" i="5"/>
  <c r="R57" i="5"/>
  <c r="K62" i="5"/>
  <c r="S57" i="4"/>
  <c r="R57" i="4"/>
  <c r="I62" i="5"/>
  <c r="K62" i="6"/>
  <c r="J84" i="6" s="1"/>
  <c r="O62" i="5"/>
  <c r="L62" i="6"/>
  <c r="J84" i="7"/>
  <c r="G87" i="7"/>
  <c r="G89" i="7"/>
  <c r="C89" i="7"/>
  <c r="C87" i="7"/>
  <c r="S84" i="7"/>
  <c r="Q85" i="7" s="1"/>
  <c r="R84" i="7"/>
  <c r="L84" i="7"/>
  <c r="S79" i="7"/>
  <c r="Q62" i="6"/>
  <c r="P84" i="7"/>
  <c r="E89" i="7"/>
  <c r="M62" i="5"/>
  <c r="S80" i="7"/>
  <c r="M62" i="6"/>
  <c r="L84" i="6" s="1"/>
  <c r="K89" i="7"/>
  <c r="K85" i="7"/>
  <c r="R80" i="5"/>
  <c r="R62" i="5"/>
  <c r="P62" i="5"/>
  <c r="J62" i="5"/>
  <c r="L62" i="5"/>
  <c r="N62" i="5"/>
  <c r="H89" i="7"/>
  <c r="M89" i="7"/>
  <c r="M87" i="7"/>
  <c r="S80" i="5"/>
  <c r="S62" i="5"/>
  <c r="C62" i="5"/>
  <c r="D62" i="5"/>
  <c r="E62" i="5"/>
  <c r="F62" i="5"/>
  <c r="G62" i="5"/>
  <c r="H62" i="5"/>
  <c r="I84" i="7"/>
  <c r="G85" i="7" s="1"/>
  <c r="S57" i="6"/>
  <c r="R57" i="6"/>
  <c r="R80" i="4"/>
  <c r="R79" i="4"/>
  <c r="R79" i="5" s="1"/>
  <c r="R62" i="4"/>
  <c r="N62" i="4"/>
  <c r="O89" i="7"/>
  <c r="O87" i="7"/>
  <c r="O62" i="6"/>
  <c r="N84" i="6" s="1"/>
  <c r="S80" i="4"/>
  <c r="S79" i="4"/>
  <c r="S79" i="5" s="1"/>
  <c r="S62" i="4"/>
  <c r="C62" i="4"/>
  <c r="D62" i="4"/>
  <c r="E62" i="4"/>
  <c r="G62" i="4"/>
  <c r="F62" i="4"/>
  <c r="H62" i="4"/>
  <c r="I62" i="4"/>
  <c r="F84" i="7"/>
  <c r="C85" i="7" s="1"/>
  <c r="Q89" i="7"/>
  <c r="Q87" i="7"/>
  <c r="N84" i="7"/>
  <c r="M85" i="7" s="1"/>
  <c r="O62" i="4"/>
  <c r="R79" i="6"/>
  <c r="R62" i="6"/>
  <c r="Q84" i="6" s="1"/>
  <c r="R80" i="8"/>
  <c r="P62" i="6"/>
  <c r="N62" i="6"/>
  <c r="S79" i="6"/>
  <c r="S62" i="6"/>
  <c r="C62" i="6"/>
  <c r="E62" i="6"/>
  <c r="D84" i="6" s="1"/>
  <c r="D62" i="6"/>
  <c r="C84" i="6" s="1"/>
  <c r="F62" i="6"/>
  <c r="E84" i="6" s="1"/>
  <c r="G62" i="6"/>
  <c r="I62" i="6"/>
  <c r="H62" i="6"/>
  <c r="S80" i="8"/>
  <c r="E28" i="13" l="1"/>
  <c r="A41" i="14"/>
  <c r="AI20" i="14"/>
  <c r="A29" i="13"/>
  <c r="C28" i="13"/>
  <c r="F28" i="13"/>
  <c r="F84" i="6"/>
  <c r="C88" i="6"/>
  <c r="C88" i="7" s="1"/>
  <c r="C87" i="6"/>
  <c r="C89" i="6"/>
  <c r="C80" i="6"/>
  <c r="R85" i="7"/>
  <c r="R89" i="7"/>
  <c r="D89" i="6"/>
  <c r="D80" i="6"/>
  <c r="D88" i="6"/>
  <c r="D88" i="7" s="1"/>
  <c r="D87" i="6"/>
  <c r="L89" i="6"/>
  <c r="L88" i="6"/>
  <c r="L88" i="7" s="1"/>
  <c r="L80" i="6"/>
  <c r="S84" i="6"/>
  <c r="R84" i="6"/>
  <c r="N89" i="6"/>
  <c r="N88" i="6"/>
  <c r="N88" i="7" s="1"/>
  <c r="N87" i="6"/>
  <c r="N80" i="6"/>
  <c r="H87" i="7"/>
  <c r="H85" i="7"/>
  <c r="F87" i="7"/>
  <c r="F89" i="7"/>
  <c r="F85" i="7"/>
  <c r="E85" i="7"/>
  <c r="L89" i="7"/>
  <c r="L85" i="7"/>
  <c r="L87" i="7"/>
  <c r="K87" i="7"/>
  <c r="I87" i="7"/>
  <c r="I89" i="7"/>
  <c r="I85" i="7"/>
  <c r="M84" i="6"/>
  <c r="L85" i="6" s="1"/>
  <c r="J88" i="6"/>
  <c r="J88" i="7" s="1"/>
  <c r="J87" i="6"/>
  <c r="J89" i="6"/>
  <c r="J80" i="6"/>
  <c r="O84" i="6"/>
  <c r="E85" i="6" s="1"/>
  <c r="O85" i="7"/>
  <c r="E87" i="7"/>
  <c r="D85" i="7"/>
  <c r="G84" i="6"/>
  <c r="C85" i="6" s="1"/>
  <c r="P85" i="7"/>
  <c r="P89" i="7"/>
  <c r="P87" i="7"/>
  <c r="J87" i="7"/>
  <c r="J89" i="7"/>
  <c r="J85" i="7"/>
  <c r="E89" i="6"/>
  <c r="E88" i="6"/>
  <c r="E88" i="7" s="1"/>
  <c r="E87" i="6"/>
  <c r="E80" i="6"/>
  <c r="N89" i="7"/>
  <c r="N85" i="7"/>
  <c r="N87" i="7"/>
  <c r="S89" i="7"/>
  <c r="S85" i="7"/>
  <c r="H84" i="6"/>
  <c r="Q89" i="6"/>
  <c r="Q88" i="6"/>
  <c r="Q88" i="7" s="1"/>
  <c r="Q87" i="6"/>
  <c r="Q80" i="6"/>
  <c r="P84" i="6"/>
  <c r="K84" i="6"/>
  <c r="I84" i="6"/>
  <c r="AA28" i="13" l="1"/>
  <c r="Z28" i="13"/>
  <c r="Y28" i="13"/>
  <c r="X28" i="13"/>
  <c r="W28" i="13"/>
  <c r="V28" i="13"/>
  <c r="U28" i="13"/>
  <c r="A21" i="2"/>
  <c r="AI21" i="2" s="1"/>
  <c r="A21" i="14"/>
  <c r="A16" i="15"/>
  <c r="A39" i="15" s="1"/>
  <c r="G28" i="13"/>
  <c r="J28" i="13"/>
  <c r="M24" i="16" s="1"/>
  <c r="N24" i="16" s="1" a="1"/>
  <c r="N24" i="16" s="1"/>
  <c r="AB28" i="13"/>
  <c r="AC28" i="13"/>
  <c r="D29" i="13"/>
  <c r="E29" i="13"/>
  <c r="B29" i="13"/>
  <c r="R85" i="6"/>
  <c r="R88" i="6"/>
  <c r="R88" i="7" s="1"/>
  <c r="R89" i="6"/>
  <c r="R80" i="6"/>
  <c r="P89" i="6"/>
  <c r="P88" i="6"/>
  <c r="P88" i="7" s="1"/>
  <c r="P87" i="6"/>
  <c r="P85" i="6"/>
  <c r="P80" i="6"/>
  <c r="J85" i="6"/>
  <c r="N85" i="6"/>
  <c r="H87" i="6"/>
  <c r="H85" i="6"/>
  <c r="H88" i="6"/>
  <c r="H88" i="7" s="1"/>
  <c r="H89" i="6"/>
  <c r="H80" i="6"/>
  <c r="M87" i="6"/>
  <c r="M89" i="6"/>
  <c r="M85" i="6"/>
  <c r="M88" i="6"/>
  <c r="M88" i="7" s="1"/>
  <c r="M80" i="6"/>
  <c r="O85" i="6"/>
  <c r="O88" i="6"/>
  <c r="O88" i="7" s="1"/>
  <c r="O87" i="6"/>
  <c r="O89" i="6"/>
  <c r="O80" i="6"/>
  <c r="I88" i="6"/>
  <c r="I88" i="7" s="1"/>
  <c r="I87" i="6"/>
  <c r="I89" i="6"/>
  <c r="I85" i="6"/>
  <c r="I80" i="6"/>
  <c r="L87" i="6"/>
  <c r="Q85" i="6"/>
  <c r="S88" i="6"/>
  <c r="S88" i="7" s="1"/>
  <c r="S89" i="6"/>
  <c r="S85" i="6"/>
  <c r="S80" i="6"/>
  <c r="K89" i="6"/>
  <c r="K85" i="6"/>
  <c r="K88" i="6"/>
  <c r="K88" i="7" s="1"/>
  <c r="K87" i="6"/>
  <c r="K80" i="6"/>
  <c r="G88" i="6"/>
  <c r="G88" i="7" s="1"/>
  <c r="G87" i="6"/>
  <c r="G89" i="6"/>
  <c r="G85" i="6"/>
  <c r="G80" i="6"/>
  <c r="D85" i="6"/>
  <c r="F85" i="6"/>
  <c r="F80" i="6"/>
  <c r="F88" i="6"/>
  <c r="F88" i="7" s="1"/>
  <c r="F87" i="6"/>
  <c r="F89" i="6"/>
  <c r="A22" i="2" l="1"/>
  <c r="AI22" i="2" s="1"/>
  <c r="A22" i="14"/>
  <c r="A17" i="15"/>
  <c r="A40" i="15" s="1"/>
  <c r="A42" i="14"/>
  <c r="AI21" i="14"/>
  <c r="A30" i="13"/>
  <c r="C29" i="13"/>
  <c r="F29" i="13"/>
  <c r="AA29" i="13" l="1"/>
  <c r="Z29" i="13"/>
  <c r="Y29" i="13"/>
  <c r="X29" i="13"/>
  <c r="W29" i="13"/>
  <c r="V29" i="13"/>
  <c r="AI22" i="14"/>
  <c r="A43" i="14"/>
  <c r="G29" i="13"/>
  <c r="J29" i="13"/>
  <c r="M25" i="16" s="1"/>
  <c r="N25" i="16" s="1" a="1"/>
  <c r="N25" i="16" s="1"/>
  <c r="AB29" i="13"/>
  <c r="AC29" i="13"/>
  <c r="B30" i="13"/>
  <c r="E30" i="13" s="1"/>
  <c r="A23" i="14" l="1"/>
  <c r="A23" i="2"/>
  <c r="AI23" i="2" s="1"/>
  <c r="A18" i="15"/>
  <c r="A41" i="15" s="1"/>
  <c r="D30" i="13"/>
  <c r="C30" i="13"/>
  <c r="A31" i="13"/>
  <c r="F30" i="13"/>
  <c r="AA30" i="13" l="1"/>
  <c r="Z30" i="13"/>
  <c r="Y30" i="13"/>
  <c r="X30" i="13"/>
  <c r="W30" i="13"/>
  <c r="A44" i="14"/>
  <c r="AI23" i="14"/>
  <c r="B31" i="13"/>
  <c r="E31" i="13" s="1"/>
  <c r="G30" i="13"/>
  <c r="J30" i="13"/>
  <c r="M26" i="16" s="1"/>
  <c r="N26" i="16" s="1" a="1"/>
  <c r="N26" i="16" s="1"/>
  <c r="AB30" i="13"/>
  <c r="AC30" i="13"/>
  <c r="A24" i="14" l="1"/>
  <c r="A24" i="2"/>
  <c r="AI24" i="2" s="1"/>
  <c r="A19" i="15"/>
  <c r="A42" i="15" s="1"/>
  <c r="A32" i="13"/>
  <c r="C31" i="13"/>
  <c r="F31" i="13"/>
  <c r="D31" i="13"/>
  <c r="AA31" i="13" l="1"/>
  <c r="Z31" i="13"/>
  <c r="Y31" i="13"/>
  <c r="X31" i="13"/>
  <c r="A45" i="14"/>
  <c r="AI24" i="14"/>
  <c r="G31" i="13"/>
  <c r="J31" i="13"/>
  <c r="M27" i="16" s="1"/>
  <c r="N27" i="16" s="1" a="1"/>
  <c r="N27" i="16" s="1"/>
  <c r="AB31" i="13"/>
  <c r="AC31" i="13"/>
  <c r="B32" i="13"/>
  <c r="E32" i="13" s="1"/>
  <c r="A25" i="14" l="1"/>
  <c r="A25" i="2"/>
  <c r="AI25" i="2" s="1"/>
  <c r="A20" i="15"/>
  <c r="A43" i="15" s="1"/>
  <c r="D32" i="13"/>
  <c r="C32" i="13"/>
  <c r="A33" i="13"/>
  <c r="F32" i="13"/>
  <c r="AA32" i="13" l="1"/>
  <c r="Z32" i="13"/>
  <c r="Y32" i="13"/>
  <c r="A46" i="14"/>
  <c r="AI25" i="14"/>
  <c r="G32" i="13"/>
  <c r="AB32" i="13"/>
  <c r="J32" i="13"/>
  <c r="M28" i="16" s="1"/>
  <c r="N28" i="16" s="1" a="1"/>
  <c r="N28" i="16" s="1"/>
  <c r="AC32" i="13"/>
  <c r="B33" i="13"/>
  <c r="F33" i="13" s="1"/>
  <c r="D33" i="13" l="1"/>
  <c r="AA33" i="13"/>
  <c r="Z33" i="13"/>
  <c r="E33" i="13"/>
  <c r="G33" i="13"/>
  <c r="AB33" i="13"/>
  <c r="AC33" i="13"/>
  <c r="J33" i="13"/>
  <c r="A34" i="13"/>
  <c r="C33" i="13"/>
  <c r="A26" i="2" l="1"/>
  <c r="AI26" i="2" s="1"/>
  <c r="A21" i="15"/>
  <c r="A44" i="15" s="1"/>
  <c r="A26" i="14"/>
  <c r="B34" i="13"/>
  <c r="D34" i="13" s="1"/>
  <c r="E34" i="13" l="1"/>
  <c r="A47" i="14"/>
  <c r="AI26" i="14"/>
  <c r="C34" i="13"/>
  <c r="A35" i="13"/>
  <c r="F34" i="13"/>
  <c r="AA34" i="13" l="1"/>
  <c r="A22" i="15"/>
  <c r="A27" i="2"/>
  <c r="AI27" i="2" s="1"/>
  <c r="A27" i="14"/>
  <c r="AI27" i="14" s="1"/>
  <c r="G34" i="13"/>
  <c r="AB34" i="13"/>
  <c r="AC34" i="13"/>
  <c r="J34" i="13"/>
  <c r="B35" i="13"/>
  <c r="F35" i="13" s="1"/>
  <c r="F22" i="16" l="1"/>
  <c r="F27" i="16"/>
  <c r="F26" i="16"/>
  <c r="F25" i="16"/>
  <c r="F24" i="16"/>
  <c r="F23" i="16"/>
  <c r="F28" i="16"/>
  <c r="F21" i="16"/>
  <c r="E35" i="13"/>
  <c r="G25" i="16"/>
  <c r="G22" i="16"/>
  <c r="G24" i="16"/>
  <c r="G28" i="16"/>
  <c r="G23" i="16"/>
  <c r="G27" i="16"/>
  <c r="G26" i="16"/>
  <c r="G35" i="13"/>
  <c r="J35" i="13"/>
  <c r="AB35" i="13"/>
  <c r="AC35" i="13"/>
  <c r="C35" i="13"/>
  <c r="A36" i="13"/>
  <c r="D35" i="13"/>
  <c r="B36" i="13" l="1"/>
  <c r="D36" i="13" s="1"/>
  <c r="E36" i="13" l="1"/>
  <c r="C36" i="13"/>
  <c r="F36" i="13"/>
  <c r="G36" i="13" l="1"/>
  <c r="AC36" i="13"/>
  <c r="J36" i="13"/>
  <c r="AC37" i="13" l="1"/>
  <c r="AB37" i="13"/>
  <c r="A13" i="6" l="1"/>
  <c r="A34" i="6" s="1"/>
  <c r="A13" i="3"/>
  <c r="A34" i="3" s="1"/>
  <c r="A13" i="8"/>
  <c r="A34" i="8" s="1"/>
  <c r="A13" i="7"/>
  <c r="A34" i="7" s="1"/>
  <c r="A13" i="5"/>
  <c r="A34" i="5" s="1"/>
  <c r="A13" i="4"/>
  <c r="A34" i="4" s="1"/>
  <c r="A13" i="9"/>
  <c r="A34" i="9" s="1"/>
  <c r="A14" i="8" l="1"/>
  <c r="A35" i="8" s="1"/>
  <c r="A14" i="3"/>
  <c r="A35" i="3" s="1"/>
  <c r="A14" i="7"/>
  <c r="A35" i="7" s="1"/>
  <c r="A14" i="5"/>
  <c r="A35" i="5" s="1"/>
  <c r="A14" i="9"/>
  <c r="A35" i="9" s="1"/>
  <c r="A14" i="4"/>
  <c r="A35" i="4" s="1"/>
  <c r="A14" i="6"/>
  <c r="A35" i="6" s="1"/>
  <c r="A15" i="7" l="1"/>
  <c r="A36" i="7" s="1"/>
  <c r="A15" i="5"/>
  <c r="A36" i="5" s="1"/>
  <c r="A15" i="9"/>
  <c r="A36" i="9" s="1"/>
  <c r="A15" i="6"/>
  <c r="A36" i="6" s="1"/>
  <c r="A15" i="4"/>
  <c r="A36" i="4" s="1"/>
  <c r="A15" i="3"/>
  <c r="A36" i="3" s="1"/>
  <c r="A32" i="2"/>
  <c r="A15" i="8"/>
  <c r="A36" i="8" s="1"/>
  <c r="A16" i="9" l="1"/>
  <c r="A37" i="9" s="1"/>
  <c r="A16" i="6"/>
  <c r="A37" i="6" s="1"/>
  <c r="A16" i="4"/>
  <c r="A37" i="4" s="1"/>
  <c r="A16" i="3"/>
  <c r="A37" i="3" s="1"/>
  <c r="A33" i="2"/>
  <c r="A16" i="8"/>
  <c r="A37" i="8" s="1"/>
  <c r="A16" i="7"/>
  <c r="A37" i="7" s="1"/>
  <c r="A16" i="5"/>
  <c r="A37" i="5" s="1"/>
  <c r="A17" i="3" l="1"/>
  <c r="A38" i="3" s="1"/>
  <c r="A17" i="8"/>
  <c r="A38" i="8" s="1"/>
  <c r="A34" i="2"/>
  <c r="A17" i="7"/>
  <c r="A38" i="7" s="1"/>
  <c r="A17" i="5"/>
  <c r="A38" i="5" s="1"/>
  <c r="A17" i="9"/>
  <c r="A38" i="9" s="1"/>
  <c r="A17" i="6"/>
  <c r="A38" i="6" s="1"/>
  <c r="A17" i="4"/>
  <c r="A38" i="4" s="1"/>
  <c r="A35" i="2" l="1"/>
  <c r="A13" i="11"/>
  <c r="A31" i="11" s="1"/>
  <c r="A18" i="7"/>
  <c r="A39" i="7" s="1"/>
  <c r="A18" i="5"/>
  <c r="A39" i="5" s="1"/>
  <c r="A18" i="9"/>
  <c r="A39" i="9" s="1"/>
  <c r="A18" i="6"/>
  <c r="A39" i="6" s="1"/>
  <c r="A18" i="4"/>
  <c r="A39" i="4" s="1"/>
  <c r="A13" i="10"/>
  <c r="A29" i="10" s="1"/>
  <c r="A18" i="3"/>
  <c r="A39" i="3" s="1"/>
  <c r="A13" i="12"/>
  <c r="A18" i="8"/>
  <c r="A39" i="8" s="1"/>
  <c r="A19" i="6" l="1"/>
  <c r="A40" i="6" s="1"/>
  <c r="A19" i="5"/>
  <c r="A40" i="5" s="1"/>
  <c r="A19" i="9"/>
  <c r="A40" i="9" s="1"/>
  <c r="A19" i="4"/>
  <c r="A40" i="4" s="1"/>
  <c r="A14" i="10"/>
  <c r="A30" i="10" s="1"/>
  <c r="A19" i="3"/>
  <c r="A40" i="3" s="1"/>
  <c r="A36" i="2"/>
  <c r="A19" i="8"/>
  <c r="A40" i="8" s="1"/>
  <c r="A14" i="12"/>
  <c r="A14" i="11"/>
  <c r="A32" i="11" s="1"/>
  <c r="A19" i="7"/>
  <c r="A40" i="7" s="1"/>
  <c r="A15" i="10" l="1"/>
  <c r="A31" i="10" s="1"/>
  <c r="A20" i="3"/>
  <c r="A41" i="3" s="1"/>
  <c r="A20" i="4"/>
  <c r="A41" i="4" s="1"/>
  <c r="A20" i="8"/>
  <c r="A41" i="8" s="1"/>
  <c r="A15" i="11"/>
  <c r="A33" i="11" s="1"/>
  <c r="A20" i="7"/>
  <c r="A41" i="7" s="1"/>
  <c r="A20" i="6"/>
  <c r="A41" i="6" s="1"/>
  <c r="A20" i="5"/>
  <c r="A41" i="5" s="1"/>
  <c r="A37" i="2"/>
  <c r="A20" i="9"/>
  <c r="A41" i="9" s="1"/>
  <c r="A15" i="12"/>
  <c r="A21" i="8" l="1"/>
  <c r="A42" i="8" s="1"/>
  <c r="A16" i="10"/>
  <c r="A32" i="10" s="1"/>
  <c r="A16" i="11"/>
  <c r="A34" i="11" s="1"/>
  <c r="A21" i="6"/>
  <c r="A42" i="6" s="1"/>
  <c r="A21" i="9"/>
  <c r="A42" i="9" s="1"/>
  <c r="A21" i="7"/>
  <c r="A42" i="7" s="1"/>
  <c r="A21" i="5"/>
  <c r="A42" i="5" s="1"/>
  <c r="A38" i="2"/>
  <c r="A21" i="4"/>
  <c r="A42" i="4" s="1"/>
  <c r="A21" i="3"/>
  <c r="A42" i="3" s="1"/>
  <c r="A16" i="12"/>
  <c r="A22" i="6" l="1"/>
  <c r="A43" i="6" s="1"/>
  <c r="A17" i="11"/>
  <c r="A35" i="11" s="1"/>
  <c r="A22" i="7"/>
  <c r="A43" i="7" s="1"/>
  <c r="A22" i="9"/>
  <c r="A43" i="9" s="1"/>
  <c r="A22" i="5"/>
  <c r="A43" i="5" s="1"/>
  <c r="A22" i="4"/>
  <c r="A43" i="4" s="1"/>
  <c r="A39" i="2"/>
  <c r="A17" i="10"/>
  <c r="A33" i="10" s="1"/>
  <c r="A22" i="3"/>
  <c r="A43" i="3" s="1"/>
  <c r="A22" i="8"/>
  <c r="A43" i="8" s="1"/>
  <c r="A17" i="12"/>
  <c r="A23" i="9" l="1"/>
  <c r="A44" i="9" s="1"/>
  <c r="A23" i="4"/>
  <c r="A44" i="4" s="1"/>
  <c r="A18" i="10"/>
  <c r="A34" i="10" s="1"/>
  <c r="A40" i="2"/>
  <c r="A23" i="7"/>
  <c r="A44" i="7" s="1"/>
  <c r="A23" i="5"/>
  <c r="A44" i="5" s="1"/>
  <c r="A23" i="3"/>
  <c r="A44" i="3" s="1"/>
  <c r="A23" i="8"/>
  <c r="A44" i="8" s="1"/>
  <c r="A23" i="6"/>
  <c r="A44" i="6" s="1"/>
  <c r="A18" i="11"/>
  <c r="A36" i="11" s="1"/>
  <c r="A18" i="12"/>
  <c r="A24" i="3" l="1"/>
  <c r="A45" i="3" s="1"/>
  <c r="A41" i="2"/>
  <c r="A24" i="8"/>
  <c r="A45" i="8" s="1"/>
  <c r="A24" i="6"/>
  <c r="A45" i="6" s="1"/>
  <c r="A19" i="11"/>
  <c r="A37" i="11" s="1"/>
  <c r="A24" i="9"/>
  <c r="A45" i="9" s="1"/>
  <c r="A24" i="7"/>
  <c r="A45" i="7" s="1"/>
  <c r="A24" i="5"/>
  <c r="A45" i="5" s="1"/>
  <c r="A24" i="4"/>
  <c r="A45" i="4" s="1"/>
  <c r="A19" i="12"/>
  <c r="A19" i="10"/>
  <c r="A35" i="10" s="1"/>
  <c r="A25" i="6" l="1"/>
  <c r="A46" i="6" s="1"/>
  <c r="A20" i="11"/>
  <c r="A38" i="11" s="1"/>
  <c r="A25" i="9"/>
  <c r="A46" i="9" s="1"/>
  <c r="A25" i="7"/>
  <c r="A46" i="7" s="1"/>
  <c r="A25" i="5"/>
  <c r="A46" i="5" s="1"/>
  <c r="A25" i="4"/>
  <c r="A46" i="4" s="1"/>
  <c r="A20" i="10"/>
  <c r="A36" i="10" s="1"/>
  <c r="A25" i="3"/>
  <c r="A46" i="3" s="1"/>
  <c r="A42" i="2"/>
  <c r="A20" i="12"/>
  <c r="A25" i="8"/>
  <c r="A46" i="8" s="1"/>
  <c r="A26" i="7" l="1"/>
  <c r="A47" i="7" s="1"/>
  <c r="A26" i="5"/>
  <c r="A47" i="5" s="1"/>
  <c r="A26" i="4"/>
  <c r="A47" i="4" s="1"/>
  <c r="A21" i="10"/>
  <c r="A37" i="10" s="1"/>
  <c r="A26" i="3"/>
  <c r="A47" i="3" s="1"/>
  <c r="A26" i="8"/>
  <c r="A47" i="8" s="1"/>
  <c r="A26" i="6"/>
  <c r="A47" i="6" s="1"/>
  <c r="A43" i="2"/>
  <c r="A21" i="11"/>
  <c r="A39" i="11" s="1"/>
  <c r="A21" i="12"/>
  <c r="A26" i="9"/>
  <c r="A47" i="9" s="1"/>
  <c r="A22" i="10" l="1"/>
  <c r="A38" i="10" s="1"/>
  <c r="A27" i="4"/>
  <c r="A48" i="4" s="1"/>
  <c r="A27" i="3"/>
  <c r="A48" i="3" s="1"/>
  <c r="A27" i="8"/>
  <c r="A48" i="8" s="1"/>
  <c r="A27" i="6"/>
  <c r="A48" i="6" s="1"/>
  <c r="A22" i="11"/>
  <c r="A40" i="11" s="1"/>
  <c r="A44" i="2"/>
  <c r="A27" i="9"/>
  <c r="A48" i="9" s="1"/>
  <c r="A27" i="7"/>
  <c r="A48" i="7" s="1"/>
  <c r="A27" i="5"/>
  <c r="A48" i="5" s="1"/>
  <c r="A22" i="12"/>
  <c r="A28" i="8" l="1"/>
  <c r="A49" i="8" s="1"/>
  <c r="A28" i="6"/>
  <c r="A49" i="6" s="1"/>
  <c r="A23" i="11"/>
  <c r="A41" i="11" s="1"/>
  <c r="A28" i="9"/>
  <c r="A49" i="9" s="1"/>
  <c r="A45" i="2"/>
  <c r="A28" i="7"/>
  <c r="A49" i="7" s="1"/>
  <c r="A28" i="5"/>
  <c r="A49" i="5" s="1"/>
  <c r="A28" i="4"/>
  <c r="A49" i="4" s="1"/>
  <c r="A23" i="10"/>
  <c r="A39" i="10" s="1"/>
  <c r="A23" i="12"/>
  <c r="A28" i="3"/>
  <c r="A49" i="3" s="1"/>
  <c r="A29" i="9" l="1"/>
  <c r="A29" i="7"/>
  <c r="A29" i="5"/>
  <c r="A29" i="4"/>
  <c r="A24" i="10"/>
  <c r="A29" i="8"/>
  <c r="A29" i="6"/>
  <c r="A29" i="3"/>
  <c r="A24" i="12"/>
  <c r="A24" i="11"/>
  <c r="A4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 Briggs</author>
  </authors>
  <commentList>
    <comment ref="P11" authorId="0" shapeId="0" xr:uid="{2A1C27CA-4216-4FA5-AE29-6E7E37B33864}">
      <text>
        <r>
          <rPr>
            <b/>
            <sz val="9"/>
            <color indexed="81"/>
            <rFont val="Tahoma"/>
            <family val="2"/>
          </rPr>
          <t>Jimmy Briggs:</t>
        </r>
        <r>
          <rPr>
            <sz val="9"/>
            <color indexed="81"/>
            <rFont val="Tahoma"/>
            <family val="2"/>
          </rPr>
          <t xml:space="preserve">
Actually 10/31/18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 Briggs</author>
  </authors>
  <commentList>
    <comment ref="P11" authorId="0" shapeId="0" xr:uid="{4FEF45A4-DCA6-474B-ADDA-79C2E3CCD32C}">
      <text>
        <r>
          <rPr>
            <b/>
            <sz val="9"/>
            <color indexed="81"/>
            <rFont val="Tahoma"/>
            <family val="2"/>
          </rPr>
          <t>Jimmy Briggs:</t>
        </r>
        <r>
          <rPr>
            <sz val="9"/>
            <color indexed="81"/>
            <rFont val="Tahoma"/>
            <family val="2"/>
          </rPr>
          <t xml:space="preserve">
Actually 10/31/18</t>
        </r>
      </text>
    </comment>
    <comment ref="A26" authorId="0" shapeId="0" xr:uid="{33E50D82-6DDF-44B4-A15E-F9759AC02F31}">
      <text>
        <r>
          <rPr>
            <b/>
            <sz val="9"/>
            <color indexed="81"/>
            <rFont val="Tahoma"/>
            <family val="2"/>
          </rPr>
          <t>Jimmy Briggs:</t>
        </r>
        <r>
          <rPr>
            <sz val="9"/>
            <color indexed="81"/>
            <rFont val="Tahoma"/>
            <family val="2"/>
          </rPr>
          <t xml:space="preserve">
Prior incorrectly stated $1000 payroll here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<sst xmlns="http://schemas.openxmlformats.org/spreadsheetml/2006/main" count="639" uniqueCount="91">
  <si>
    <t>Evaluation Date in Months:</t>
  </si>
  <si>
    <t>TPA</t>
  </si>
  <si>
    <t/>
  </si>
  <si>
    <t>Age-Age Development:</t>
  </si>
  <si>
    <t>All Years Average</t>
  </si>
  <si>
    <t>All Years Weighted</t>
  </si>
  <si>
    <t>4 Years Weighted</t>
  </si>
  <si>
    <t>3 Years Weighted</t>
  </si>
  <si>
    <t>Industry</t>
  </si>
  <si>
    <t>Prior</t>
  </si>
  <si>
    <t>Selected</t>
  </si>
  <si>
    <t>Age to Age</t>
  </si>
  <si>
    <t>Age to Ultimate</t>
  </si>
  <si>
    <t>Notes:</t>
  </si>
  <si>
    <t>Not all averages are shown.  Selected age to age factors are based on a review of all averages and actuarial judgment.</t>
  </si>
  <si>
    <t>Industry based on information published by National Council on Compensation Insurance (NCCI).</t>
  </si>
  <si>
    <t>Age</t>
  </si>
  <si>
    <t>Rept</t>
  </si>
  <si>
    <t>Checks</t>
  </si>
  <si>
    <t>Pattern</t>
  </si>
  <si>
    <t>Paid &gt; Rept</t>
  </si>
  <si>
    <t>Limit</t>
  </si>
  <si>
    <t>Paid</t>
  </si>
  <si>
    <t>750K Derivation</t>
  </si>
  <si>
    <t>Prelim CDF</t>
  </si>
  <si>
    <t>Incr</t>
  </si>
  <si>
    <t>Final CDF</t>
  </si>
  <si>
    <t>Chg</t>
  </si>
  <si>
    <t>Reported Lost-Time Claim Frequency per $1,000,000 of Payroll</t>
  </si>
  <si>
    <t>Payroll</t>
  </si>
  <si>
    <t>($Million)</t>
  </si>
  <si>
    <t>Workers Compensation</t>
  </si>
  <si>
    <t>4/30/19</t>
  </si>
  <si>
    <t>CLIENT XYZ</t>
  </si>
  <si>
    <t>Data Evaluated as of April 30, 2019</t>
  </si>
  <si>
    <t>The last diagonal is valued as of April 30, 2019 (i.e. ages 7, 19, etc.) and is therefore excluded from all averages.</t>
  </si>
  <si>
    <t>The last diagonal is valued as of April 30, 2019 (i.e. ages 7, 19, etc.).</t>
  </si>
  <si>
    <t>The 10/1/17-9/30/18 diagonal is valued as of October 31, 2018.</t>
  </si>
  <si>
    <t>Analysis of Unpaid Loss &amp; ALAE as of June 30, 2019</t>
  </si>
  <si>
    <t>Data Evaluated as of 12/31/2020</t>
  </si>
  <si>
    <t>Reported Loss &amp; ALAE Limited to $250,000</t>
  </si>
  <si>
    <t>All Years Average (Excl. Latest)</t>
  </si>
  <si>
    <t>Policy Periods:</t>
  </si>
  <si>
    <t>Retention(s)</t>
  </si>
  <si>
    <t>Start</t>
  </si>
  <si>
    <t>End</t>
  </si>
  <si>
    <t>PYE 9/30</t>
  </si>
  <si>
    <t>Abbr.</t>
  </si>
  <si>
    <t>Combined</t>
  </si>
  <si>
    <t>AAD</t>
  </si>
  <si>
    <t>Length</t>
  </si>
  <si>
    <t>Per Occ.</t>
  </si>
  <si>
    <t>Eval</t>
  </si>
  <si>
    <t>Total</t>
  </si>
  <si>
    <t>Analysis of Unpaid Loss &amp; ALAE as of December 31, 2020</t>
  </si>
  <si>
    <t>Paid Loss &amp; ALAE Limited to $250,000</t>
  </si>
  <si>
    <t>Period</t>
  </si>
  <si>
    <t>Retention</t>
  </si>
  <si>
    <t>Unlimited</t>
  </si>
  <si>
    <t>Case</t>
  </si>
  <si>
    <t>250K</t>
  </si>
  <si>
    <t>350K</t>
  </si>
  <si>
    <t>500K</t>
  </si>
  <si>
    <t>750K</t>
  </si>
  <si>
    <t>Retained</t>
  </si>
  <si>
    <t>Lost-Time</t>
  </si>
  <si>
    <t>Open</t>
  </si>
  <si>
    <t>Total Counts</t>
  </si>
  <si>
    <t>Open Counts</t>
  </si>
  <si>
    <t>Evaluation</t>
  </si>
  <si>
    <t>1/1/06-12/31/06</t>
  </si>
  <si>
    <t>1/1/07-12/31/07</t>
  </si>
  <si>
    <t>1/1/08-12/31/08</t>
  </si>
  <si>
    <t>1/1/09-12/31/09</t>
  </si>
  <si>
    <t>1/1/10-12/31/10</t>
  </si>
  <si>
    <t>1/1/11-12/31/11</t>
  </si>
  <si>
    <t>1/1/12-12/31/12</t>
  </si>
  <si>
    <t>1/1/13-12/31/13</t>
  </si>
  <si>
    <t>1/1/14-12/31/14</t>
  </si>
  <si>
    <t>1/1/15-12/31/15</t>
  </si>
  <si>
    <t>1/1/16-12/31/16</t>
  </si>
  <si>
    <t>1/1/17-12/31/17</t>
  </si>
  <si>
    <t>1/1/18-12/31/18</t>
  </si>
  <si>
    <t>Reported</t>
  </si>
  <si>
    <t>Counts</t>
  </si>
  <si>
    <t>Ages at Evaluations</t>
  </si>
  <si>
    <t>Column</t>
  </si>
  <si>
    <t>Row</t>
  </si>
  <si>
    <t>Reported Loss &amp; ALAE - Unlimited</t>
  </si>
  <si>
    <t>Paid Loss &amp; ALAE - Unlimited</t>
  </si>
  <si>
    <t>Reported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</si>
</sst>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#,##0.000_);[Red]\(#,##0.000\)"/>
    <numFmt numFmtId="165" formatCode="m/d/yy;@"/>
    <numFmt numFmtId="166" formatCode="#,##0.0_);[Red]\(#,##0.0\)"/>
    <numFmt numFmtId="167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Arial Black"/>
      <family val="2"/>
    </font>
    <font>
      <sz val="12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FF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color rgb="FFFF00FF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FF"/>
      <name val="Arial"/>
      <family val="2"/>
    </font>
    <font>
      <sz val="10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9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6" fontId="5" fillId="0" borderId="0" xfId="0" applyNumberFormat="1" applyFont="1"/>
    <xf numFmtId="6" fontId="6" fillId="0" borderId="0" xfId="0" applyNumberFormat="1" applyFont="1"/>
    <xf numFmtId="38" fontId="6" fillId="0" borderId="0" xfId="0" applyNumberFormat="1" applyFont="1"/>
    <xf numFmtId="38" fontId="5" fillId="0" borderId="0" xfId="0" applyNumberFormat="1" applyFont="1"/>
    <xf numFmtId="0" fontId="7" fillId="0" borderId="0" xfId="0" applyFont="1"/>
    <xf numFmtId="164" fontId="2" fillId="0" borderId="0" xfId="0" applyNumberFormat="1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164" fontId="2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38" fontId="2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/>
    <xf numFmtId="164" fontId="2" fillId="0" borderId="2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38" fontId="6" fillId="0" borderId="0" xfId="0" applyNumberFormat="1" applyFont="1" applyAlignment="1">
      <alignment horizontal="center"/>
    </xf>
    <xf numFmtId="38" fontId="2" fillId="0" borderId="0" xfId="0" applyNumberFormat="1" applyFont="1"/>
    <xf numFmtId="0" fontId="2" fillId="0" borderId="1" xfId="0" quotePrefix="1" applyFont="1" applyBorder="1" applyAlignment="1">
      <alignment horizontal="center"/>
    </xf>
    <xf numFmtId="38" fontId="14" fillId="0" borderId="0" xfId="0" applyNumberFormat="1" applyFont="1"/>
    <xf numFmtId="0" fontId="2" fillId="0" borderId="0" xfId="0" applyNumberFormat="1" applyFont="1"/>
    <xf numFmtId="164" fontId="5" fillId="0" borderId="0" xfId="0" applyNumberFormat="1" applyFont="1"/>
    <xf numFmtId="0" fontId="15" fillId="0" borderId="0" xfId="2" applyFont="1"/>
    <xf numFmtId="0" fontId="2" fillId="0" borderId="0" xfId="2" applyFont="1"/>
    <xf numFmtId="0" fontId="16" fillId="0" borderId="0" xfId="2" applyFont="1" applyAlignment="1">
      <alignment horizontal="centerContinuous"/>
    </xf>
    <xf numFmtId="0" fontId="16" fillId="0" borderId="0" xfId="2" applyFont="1"/>
    <xf numFmtId="0" fontId="14" fillId="0" borderId="0" xfId="2" applyFont="1" applyAlignment="1">
      <alignment horizontal="centerContinuous"/>
    </xf>
    <xf numFmtId="0" fontId="14" fillId="0" borderId="0" xfId="0" applyFont="1"/>
    <xf numFmtId="0" fontId="15" fillId="0" borderId="1" xfId="0" applyFont="1" applyBorder="1" applyAlignment="1">
      <alignment horizontal="centerContinuous"/>
    </xf>
    <xf numFmtId="0" fontId="15" fillId="0" borderId="0" xfId="0" applyFont="1"/>
    <xf numFmtId="0" fontId="15" fillId="0" borderId="3" xfId="0" applyFont="1" applyBorder="1" applyAlignment="1">
      <alignment horizontal="centerContinuous"/>
    </xf>
    <xf numFmtId="0" fontId="2" fillId="0" borderId="2" xfId="2" applyFont="1" applyBorder="1" applyAlignment="1">
      <alignment horizontal="centerContinuous"/>
    </xf>
    <xf numFmtId="0" fontId="2" fillId="0" borderId="4" xfId="2" applyFont="1" applyBorder="1" applyAlignment="1">
      <alignment horizontal="centerContinuous"/>
    </xf>
    <xf numFmtId="0" fontId="15" fillId="0" borderId="1" xfId="2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65" fontId="17" fillId="0" borderId="0" xfId="2" applyNumberFormat="1" applyFont="1" applyAlignment="1">
      <alignment horizontal="center"/>
    </xf>
    <xf numFmtId="165" fontId="18" fillId="0" borderId="0" xfId="2" applyNumberFormat="1" applyFont="1" applyAlignment="1">
      <alignment horizontal="center"/>
    </xf>
    <xf numFmtId="0" fontId="2" fillId="0" borderId="0" xfId="2" applyFont="1" applyAlignment="1">
      <alignment horizontal="center"/>
    </xf>
    <xf numFmtId="165" fontId="2" fillId="0" borderId="0" xfId="2" applyNumberFormat="1" applyFont="1" applyAlignment="1">
      <alignment horizontal="center"/>
    </xf>
    <xf numFmtId="166" fontId="2" fillId="0" borderId="0" xfId="2" applyNumberFormat="1" applyFont="1" applyAlignment="1">
      <alignment horizontal="center"/>
    </xf>
    <xf numFmtId="38" fontId="5" fillId="0" borderId="0" xfId="2" applyNumberFormat="1" applyFont="1" applyAlignment="1">
      <alignment horizontal="center"/>
    </xf>
    <xf numFmtId="38" fontId="2" fillId="0" borderId="0" xfId="2" applyNumberFormat="1" applyFont="1" applyAlignment="1">
      <alignment horizontal="center"/>
    </xf>
    <xf numFmtId="165" fontId="18" fillId="0" borderId="6" xfId="2" applyNumberFormat="1" applyFont="1" applyBorder="1" applyAlignment="1">
      <alignment horizontal="center"/>
    </xf>
    <xf numFmtId="167" fontId="6" fillId="0" borderId="0" xfId="1" applyNumberFormat="1" applyFont="1" applyAlignment="1">
      <alignment horizontal="center"/>
    </xf>
    <xf numFmtId="165" fontId="7" fillId="0" borderId="0" xfId="2" applyNumberFormat="1" applyFont="1" applyAlignment="1">
      <alignment horizontal="center"/>
    </xf>
    <xf numFmtId="0" fontId="0" fillId="0" borderId="3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"/>
    </xf>
    <xf numFmtId="38" fontId="0" fillId="0" borderId="0" xfId="0" applyNumberFormat="1"/>
    <xf numFmtId="38" fontId="19" fillId="0" borderId="6" xfId="0" applyNumberFormat="1" applyFont="1" applyBorder="1"/>
    <xf numFmtId="38" fontId="0" fillId="0" borderId="0" xfId="0" applyNumberFormat="1" applyBorder="1"/>
    <xf numFmtId="38" fontId="19" fillId="0" borderId="7" xfId="0" applyNumberFormat="1" applyFont="1" applyBorder="1"/>
    <xf numFmtId="38" fontId="19" fillId="0" borderId="8" xfId="0" applyNumberFormat="1" applyFont="1" applyBorder="1"/>
    <xf numFmtId="38" fontId="0" fillId="0" borderId="1" xfId="0" applyNumberFormat="1" applyBorder="1"/>
    <xf numFmtId="38" fontId="19" fillId="0" borderId="9" xfId="0" applyNumberFormat="1" applyFont="1" applyBorder="1"/>
    <xf numFmtId="38" fontId="19" fillId="0" borderId="0" xfId="0" applyNumberFormat="1" applyFont="1" applyBorder="1"/>
    <xf numFmtId="38" fontId="19" fillId="0" borderId="1" xfId="0" applyNumberFormat="1" applyFont="1" applyBorder="1"/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Continuous"/>
    </xf>
    <xf numFmtId="14" fontId="0" fillId="0" borderId="5" xfId="0" applyNumberFormat="1" applyBorder="1" applyAlignment="1">
      <alignment horizontal="center"/>
    </xf>
    <xf numFmtId="14" fontId="2" fillId="2" borderId="5" xfId="0" applyNumberFormat="1" applyFont="1" applyFill="1" applyBorder="1" applyAlignment="1">
      <alignment horizontal="center"/>
    </xf>
    <xf numFmtId="0" fontId="0" fillId="0" borderId="0" xfId="0" applyBorder="1"/>
    <xf numFmtId="14" fontId="19" fillId="0" borderId="6" xfId="0" applyNumberFormat="1" applyFont="1" applyBorder="1"/>
    <xf numFmtId="0" fontId="0" fillId="0" borderId="7" xfId="0" applyBorder="1"/>
    <xf numFmtId="0" fontId="0" fillId="0" borderId="1" xfId="0" applyBorder="1"/>
    <xf numFmtId="14" fontId="20" fillId="0" borderId="6" xfId="0" applyNumberFormat="1" applyFont="1" applyBorder="1"/>
    <xf numFmtId="38" fontId="20" fillId="0" borderId="0" xfId="0" applyNumberFormat="1" applyFont="1" applyBorder="1"/>
    <xf numFmtId="0" fontId="0" fillId="0" borderId="0" xfId="0" applyAlignment="1">
      <alignment horizontal="center"/>
    </xf>
    <xf numFmtId="0" fontId="15" fillId="0" borderId="2" xfId="0" applyFont="1" applyBorder="1" applyAlignment="1">
      <alignment horizontal="centerContinuous"/>
    </xf>
    <xf numFmtId="165" fontId="15" fillId="0" borderId="12" xfId="0" applyNumberFormat="1" applyFont="1" applyBorder="1" applyAlignment="1">
      <alignment horizontal="center"/>
    </xf>
    <xf numFmtId="38" fontId="2" fillId="0" borderId="5" xfId="2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20" fillId="0" borderId="6" xfId="0" applyNumberFormat="1" applyFon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38" fontId="0" fillId="0" borderId="0" xfId="0" applyNumberFormat="1" applyBorder="1" applyAlignment="1">
      <alignment horizontal="center"/>
    </xf>
  </cellXfs>
  <cellStyles count="3">
    <cellStyle name="Normal" xfId="0" builtinId="0"/>
    <cellStyle name="Normal 2" xfId="2" xr:uid="{A989411D-A3B2-4FAC-ABC9-AF5A4FACD32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ample-Workflow-Client-XYZ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Library" Target="Function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tro"/>
      <sheetName val="Tbls for Txt"/>
      <sheetName val="Unpaid Reconciliation"/>
      <sheetName val="e1.1A"/>
      <sheetName val="e1.1B"/>
      <sheetName val="e1.2A"/>
      <sheetName val="e1.2B"/>
      <sheetName val="e1.3A"/>
      <sheetName val="e1.3B"/>
      <sheetName val="e1.4"/>
      <sheetName val="e2.1"/>
      <sheetName val="e2.2"/>
      <sheetName val="e2.3"/>
      <sheetName val="e3.1A"/>
      <sheetName val="e3.1B"/>
      <sheetName val="e3.1C"/>
      <sheetName val="e3.2A"/>
      <sheetName val="e3.2B"/>
      <sheetName val="e3.2C"/>
      <sheetName val="e3.3A"/>
      <sheetName val="e3.3B"/>
      <sheetName val="e3.3C"/>
      <sheetName val="e3.4A"/>
      <sheetName val="e3.4B"/>
      <sheetName val="e3.4C"/>
      <sheetName val="e3.5A"/>
      <sheetName val="e3.5B"/>
      <sheetName val="e3.5C"/>
      <sheetName val="e4.1"/>
      <sheetName val="e4.2"/>
      <sheetName val="e4.3"/>
      <sheetName val="e4.4"/>
      <sheetName val="e4.5"/>
      <sheetName val="e4.6"/>
      <sheetName val="e5.1"/>
      <sheetName val="e5.2"/>
      <sheetName val="e5.3"/>
      <sheetName val="e5.4"/>
      <sheetName val="e6.1"/>
      <sheetName val="e6.2"/>
      <sheetName val="e7"/>
      <sheetName val="e8.1"/>
      <sheetName val="e8.2"/>
      <sheetName val="e8.3"/>
      <sheetName val="e8.4"/>
      <sheetName val="e8.5"/>
      <sheetName val="e8.6"/>
      <sheetName val="e8.7"/>
      <sheetName val="e8.8"/>
      <sheetName val="e8.9"/>
      <sheetName val="e8.10"/>
      <sheetName val="e8.11"/>
      <sheetName val="e9.1"/>
      <sheetName val="e9.2"/>
      <sheetName val="e9.3"/>
      <sheetName val="e9.4"/>
      <sheetName val="e9.5"/>
      <sheetName val="e9.6"/>
      <sheetName val="e9.7"/>
      <sheetName val="e9.8"/>
      <sheetName val="e9.9"/>
      <sheetName val="e10.1"/>
      <sheetName val="e10.2"/>
      <sheetName val="DNP -&gt;"/>
      <sheetName val="Trend"/>
      <sheetName val="LDF"/>
      <sheetName val="XS LDF"/>
      <sheetName val="Industry LDF"/>
      <sheetName val="Prior LDF"/>
      <sheetName val="Disc"/>
      <sheetName val="Agg Disc"/>
      <sheetName val="Agg Disc Roll"/>
    </sheetNames>
    <sheetDataSet>
      <sheetData sheetId="0">
        <row r="5">
          <cell r="Q5" t="str">
            <v xml:space="preserve">Reconcile, </v>
          </cell>
        </row>
        <row r="6">
          <cell r="Q6" t="str">
            <v>Exhibit 1, Sheet 1A</v>
          </cell>
        </row>
        <row r="7">
          <cell r="Q7" t="str">
            <v>Exhibit 1, Sheet 1B</v>
          </cell>
        </row>
        <row r="8">
          <cell r="Q8" t="str">
            <v>Exhibit 1, Sheet 2A</v>
          </cell>
        </row>
        <row r="9">
          <cell r="Q9" t="str">
            <v>Exhibit 1, Sheet 2B</v>
          </cell>
        </row>
        <row r="10">
          <cell r="Q10" t="str">
            <v>Exhibit 1, Sheet 3A</v>
          </cell>
        </row>
        <row r="11">
          <cell r="Q11" t="str">
            <v>Exhibit 1, Sheet 3B</v>
          </cell>
        </row>
        <row r="12">
          <cell r="Q12" t="str">
            <v>Exhibit 1, Sheet 4</v>
          </cell>
        </row>
        <row r="13">
          <cell r="Q13" t="str">
            <v>Exhibit 2, Sheet 1</v>
          </cell>
          <cell r="S13" t="str">
            <v>Estimate of Ultimate Losses - Loss &amp; ALAE Limited to Retention</v>
          </cell>
        </row>
        <row r="14">
          <cell r="Q14" t="str">
            <v>Exhibit 2, Sheet 2</v>
          </cell>
          <cell r="S14" t="str">
            <v>Estimate of Ultimate Losses - Loss &amp; ALAE Excess of Retention</v>
          </cell>
        </row>
        <row r="15">
          <cell r="Q15" t="str">
            <v>Exhibit 2, Sheet 3</v>
          </cell>
          <cell r="S15" t="str">
            <v>Estimate of Ultimate Losses - Loss &amp; ALAE Limited to $250,000</v>
          </cell>
          <cell r="T15" t="str">
            <v xml:space="preserve">Rept </v>
          </cell>
        </row>
        <row r="16">
          <cell r="Q16" t="str">
            <v>Exhibit 3, Sheet 1A</v>
          </cell>
          <cell r="S16" t="str">
            <v>Reported Development Method</v>
          </cell>
          <cell r="T16" t="str">
            <v xml:space="preserve">Rept </v>
          </cell>
        </row>
        <row r="17">
          <cell r="Q17" t="str">
            <v>Exhibit 3, Sheet 1B</v>
          </cell>
          <cell r="S17" t="str">
            <v>Reported Development Method</v>
          </cell>
          <cell r="T17" t="str">
            <v xml:space="preserve">Rept </v>
          </cell>
        </row>
        <row r="18">
          <cell r="Q18" t="str">
            <v>Exhibit 3, Sheet 1C</v>
          </cell>
          <cell r="S18" t="str">
            <v>Reported Development Method</v>
          </cell>
          <cell r="T18" t="str">
            <v xml:space="preserve">Paid </v>
          </cell>
        </row>
        <row r="19">
          <cell r="Q19" t="str">
            <v>Exhibit 3, Sheet 2A</v>
          </cell>
          <cell r="S19" t="str">
            <v>Paid Development Method</v>
          </cell>
          <cell r="T19" t="str">
            <v xml:space="preserve">Paid </v>
          </cell>
        </row>
        <row r="20">
          <cell r="Q20" t="str">
            <v>Exhibit 3, Sheet 2B</v>
          </cell>
          <cell r="S20" t="str">
            <v>Paid Development Method</v>
          </cell>
          <cell r="T20" t="str">
            <v xml:space="preserve">Paid </v>
          </cell>
        </row>
        <row r="21">
          <cell r="Q21" t="str">
            <v>Exhibit 3, Sheet 2C</v>
          </cell>
          <cell r="S21" t="str">
            <v>Paid Development Method</v>
          </cell>
          <cell r="T21" t="str">
            <v xml:space="preserve">Rept </v>
          </cell>
        </row>
        <row r="22">
          <cell r="Q22" t="str">
            <v>Exhibit 3, Sheet 3A</v>
          </cell>
          <cell r="S22" t="str">
            <v>Reported Bornhuetter-Ferguson Method - Loss &amp; ALAE Limited to Retention</v>
          </cell>
          <cell r="T22" t="str">
            <v xml:space="preserve">Rept </v>
          </cell>
        </row>
        <row r="23">
          <cell r="Q23" t="str">
            <v>Exhibit 3, Sheet 3B</v>
          </cell>
          <cell r="S23" t="str">
            <v>Reported Bornhuetter-Ferguson Method - Loss &amp; ALAE Excess Retention</v>
          </cell>
          <cell r="T23" t="str">
            <v xml:space="preserve">Rept </v>
          </cell>
        </row>
        <row r="24">
          <cell r="Q24" t="str">
            <v>Exhibit 3, Sheet 3C</v>
          </cell>
          <cell r="S24" t="str">
            <v>Reported Bornhuetter-Ferguson Method - Loss &amp; ALAE Limited to $250,000</v>
          </cell>
          <cell r="T24" t="str">
            <v xml:space="preserve">Paid </v>
          </cell>
        </row>
        <row r="25">
          <cell r="Q25" t="str">
            <v>Exhibit 3, Sheet 4A</v>
          </cell>
          <cell r="S25" t="str">
            <v>Paid Bornhuetter-Ferguson Method - Loss &amp; ALAE Limited to Retention</v>
          </cell>
          <cell r="T25" t="str">
            <v xml:space="preserve">Paid </v>
          </cell>
        </row>
        <row r="26">
          <cell r="Q26" t="str">
            <v>Exhibit 3, Sheet 4B</v>
          </cell>
          <cell r="S26" t="str">
            <v>Paid Bornhuetter-Ferguson Method - Loss &amp; ALAE Excess Retention</v>
          </cell>
          <cell r="T26" t="str">
            <v xml:space="preserve">Paid </v>
          </cell>
        </row>
        <row r="27">
          <cell r="Q27" t="str">
            <v>Exhibit 3, Sheet 4C</v>
          </cell>
          <cell r="S27" t="str">
            <v>Paid Bornhuetter-Ferguson Method - Loss &amp; ALAE Limited to $250,000</v>
          </cell>
        </row>
        <row r="28">
          <cell r="Q28" t="str">
            <v>Exhibit 3, Sheet 5A</v>
          </cell>
          <cell r="S28" t="str">
            <v>Case Development Method - Loss &amp; ALAE Limited to Retention</v>
          </cell>
        </row>
        <row r="29">
          <cell r="Q29" t="str">
            <v>Exhibit 3, Sheet 5B</v>
          </cell>
          <cell r="S29" t="str">
            <v>Case Development Method - Loss &amp; ALAE Excess Retention</v>
          </cell>
        </row>
        <row r="30">
          <cell r="Q30" t="str">
            <v>Exhibit 3, Sheet 5C</v>
          </cell>
          <cell r="S30" t="str">
            <v>Case Development Method - Loss &amp; ALAE Limited to $250,000</v>
          </cell>
        </row>
        <row r="31">
          <cell r="Q31" t="str">
            <v>Exhibit 4, Sheet 1</v>
          </cell>
          <cell r="S31" t="str">
            <v>Frequency, Severity, and Loss Cost Trends</v>
          </cell>
        </row>
        <row r="32">
          <cell r="Q32" t="str">
            <v>Exhibit 4, Sheet 2</v>
          </cell>
          <cell r="S32" t="str">
            <v>Loss Cost Method Summary</v>
          </cell>
        </row>
        <row r="33">
          <cell r="Q33" t="str">
            <v>Exhibit 4, Sheet 3</v>
          </cell>
          <cell r="S33" t="str">
            <v>Loss Cost Method - Loss &amp; ALAE Limited to $250,000</v>
          </cell>
        </row>
        <row r="34">
          <cell r="Q34" t="str">
            <v>Exhibit 4, Sheet 4</v>
          </cell>
          <cell r="S34" t="str">
            <v>Loss Cost Method - Loss &amp; ALAE Limited to $350,000</v>
          </cell>
        </row>
        <row r="35">
          <cell r="Q35" t="str">
            <v>Exhibit 4, Sheet 5</v>
          </cell>
          <cell r="S35" t="str">
            <v>Loss Cost Method - Loss &amp; ALAE Limited to $500,000</v>
          </cell>
        </row>
        <row r="36">
          <cell r="Q36" t="str">
            <v>Exhibit 4, Sheet 6</v>
          </cell>
          <cell r="S36" t="str">
            <v xml:space="preserve">Loss Cost Method - Unlimited Loss &amp; ALAE </v>
          </cell>
        </row>
        <row r="37">
          <cell r="Q37" t="str">
            <v>Exhibit 5, Sheet 1</v>
          </cell>
          <cell r="S37" t="str">
            <v>Average Severity Method - Loss &amp; ALAE Limited to $250,000</v>
          </cell>
        </row>
        <row r="38">
          <cell r="Q38" t="str">
            <v>Exhibit 5, Sheet 2</v>
          </cell>
          <cell r="S38" t="str">
            <v>Average Severity Method - Loss &amp; ALAE Limited to $350,000</v>
          </cell>
        </row>
        <row r="39">
          <cell r="Q39" t="str">
            <v>Exhibit 5, Sheet 3</v>
          </cell>
          <cell r="S39" t="str">
            <v>Average Severity Method - Loss &amp; ALAE Limited to $500,000</v>
          </cell>
        </row>
        <row r="40">
          <cell r="Q40" t="str">
            <v>Exhibit 5, Sheet 4</v>
          </cell>
          <cell r="S40" t="str">
            <v xml:space="preserve">Average Severity Method - Unlimited Loss &amp; ALAE </v>
          </cell>
        </row>
        <row r="41">
          <cell r="Q41" t="str">
            <v>Exhibit 6, Sheet 1</v>
          </cell>
        </row>
        <row r="42">
          <cell r="Q42" t="str">
            <v>Exhibit 6, Sheet 2</v>
          </cell>
        </row>
        <row r="43">
          <cell r="Q43" t="str">
            <v>Exhibit 7</v>
          </cell>
        </row>
        <row r="44">
          <cell r="Q44" t="str">
            <v>Exhibit 8, Sheet 1</v>
          </cell>
          <cell r="R44" t="str">
            <v>Rept 250K</v>
          </cell>
          <cell r="S44" t="str">
            <v>Reported Loss &amp; ALAE Limited to $250,000</v>
          </cell>
        </row>
        <row r="45">
          <cell r="Q45" t="str">
            <v>Exhibit 8, Sheet 2</v>
          </cell>
          <cell r="R45" t="str">
            <v>Paid 250K</v>
          </cell>
          <cell r="S45" t="str">
            <v>Paid Loss &amp; ALAE Limited to $250,000</v>
          </cell>
        </row>
        <row r="46">
          <cell r="Q46" t="str">
            <v>Exhibit 8, Sheet 3</v>
          </cell>
          <cell r="R46" t="str">
            <v>Rept 350K</v>
          </cell>
          <cell r="S46" t="str">
            <v>Reported Loss &amp; ALAE Limited to $350,000</v>
          </cell>
        </row>
        <row r="47">
          <cell r="Q47" t="str">
            <v>Exhibit 8, Sheet 4</v>
          </cell>
          <cell r="R47" t="str">
            <v>Paid 350K</v>
          </cell>
          <cell r="S47" t="str">
            <v>Paid Loss &amp; ALAE Limited to $350,000</v>
          </cell>
        </row>
        <row r="48">
          <cell r="Q48" t="str">
            <v>Exhibit 8, Sheet 5</v>
          </cell>
          <cell r="R48" t="str">
            <v>Rept 500K</v>
          </cell>
          <cell r="S48" t="str">
            <v>Reported Loss &amp; ALAE Limited to $500,000</v>
          </cell>
        </row>
        <row r="49">
          <cell r="Q49" t="str">
            <v>Exhibit 8, Sheet 6</v>
          </cell>
          <cell r="R49" t="str">
            <v>Paid 500K</v>
          </cell>
          <cell r="S49" t="str">
            <v>Paid Loss &amp; ALAE Limited to $500,000</v>
          </cell>
        </row>
        <row r="50">
          <cell r="Q50" t="str">
            <v>Exhibit 8, Sheet 7</v>
          </cell>
          <cell r="R50" t="str">
            <v>Rept Unl</v>
          </cell>
          <cell r="S50" t="str">
            <v>Unlimited Reported Loss &amp; ALAE</v>
          </cell>
        </row>
        <row r="51">
          <cell r="Q51" t="str">
            <v>Exhibit 8, Sheet 8</v>
          </cell>
          <cell r="R51" t="str">
            <v>Paid Unl</v>
          </cell>
          <cell r="S51" t="str">
            <v>Unlimited Paid Loss &amp; ALAE</v>
          </cell>
        </row>
        <row r="52">
          <cell r="Q52" t="str">
            <v>Exhibit 8, Sheet 9</v>
          </cell>
          <cell r="R52" t="str">
            <v>LT Cnt</v>
          </cell>
          <cell r="S52" t="str">
            <v>Reported Lost-Time Claim Counts</v>
          </cell>
        </row>
        <row r="53">
          <cell r="Q53" t="str">
            <v>Exhibit 8, Sheet 10</v>
          </cell>
          <cell r="S53" t="str">
            <v>Open Lost-Time Claim Counts</v>
          </cell>
        </row>
        <row r="54">
          <cell r="Q54" t="str">
            <v>Exhibit 8, Sheet 11</v>
          </cell>
          <cell r="S54" t="str">
            <v xml:space="preserve">Average Case Reserve per Open Lost-Time Claim - Loss &amp; ALAE Limited to $250,000 </v>
          </cell>
        </row>
        <row r="55">
          <cell r="Q55" t="str">
            <v>Exhibit 9, Sheet 1</v>
          </cell>
          <cell r="R55" t="str">
            <v>Paid 250K</v>
          </cell>
          <cell r="S55" t="str">
            <v>Loss &amp; ALAE Limited to $250,000</v>
          </cell>
        </row>
        <row r="56">
          <cell r="Q56" t="str">
            <v>Exhibit 9, Sheet 2</v>
          </cell>
          <cell r="R56" t="str">
            <v>Paid 350K</v>
          </cell>
          <cell r="S56" t="str">
            <v>Loss &amp; ALAE Limited to $350,000</v>
          </cell>
        </row>
        <row r="57">
          <cell r="Q57" t="str">
            <v>Exhibit 9, Sheet 3</v>
          </cell>
          <cell r="R57" t="str">
            <v>Paid 500K</v>
          </cell>
          <cell r="S57" t="str">
            <v>Loss &amp; ALAE Limited to $500,000</v>
          </cell>
        </row>
        <row r="58">
          <cell r="Q58" t="str">
            <v>Exhibit 9, Sheet 4</v>
          </cell>
          <cell r="R58" t="str">
            <v>Paid 750K</v>
          </cell>
          <cell r="S58" t="str">
            <v>Loss &amp; ALAE Limited to $750,000</v>
          </cell>
        </row>
        <row r="59">
          <cell r="Q59" t="str">
            <v>Exhibit 9, Sheet 5</v>
          </cell>
          <cell r="R59" t="str">
            <v>Paid Unl</v>
          </cell>
          <cell r="S59" t="str">
            <v>Unlimited Loss &amp; ALAE</v>
          </cell>
        </row>
        <row r="60">
          <cell r="Q60" t="str">
            <v>Exhibit 9, Sheet 6</v>
          </cell>
          <cell r="R60" t="str">
            <v>XS Paid 250K</v>
          </cell>
          <cell r="S60" t="str">
            <v>Loss &amp; ALAE Excess of $250,000</v>
          </cell>
        </row>
        <row r="61">
          <cell r="Q61" t="str">
            <v>Exhibit 9, Sheet 7</v>
          </cell>
          <cell r="R61" t="str">
            <v>XS Paid 350K</v>
          </cell>
          <cell r="S61" t="str">
            <v>Loss &amp; ALAE Excess of $350,000</v>
          </cell>
        </row>
        <row r="62">
          <cell r="Q62" t="str">
            <v>Exhibit 9, Sheet 8</v>
          </cell>
          <cell r="R62" t="str">
            <v>XS Paid 500K</v>
          </cell>
          <cell r="S62" t="str">
            <v>Loss &amp; ALAE Excess of $500,000</v>
          </cell>
        </row>
        <row r="63">
          <cell r="Q63" t="str">
            <v>Exhibit 9, Sheet 9</v>
          </cell>
          <cell r="R63" t="str">
            <v>XS Paid 750K</v>
          </cell>
          <cell r="S63" t="str">
            <v>Loss &amp; ALAE Excess of $750,000</v>
          </cell>
        </row>
        <row r="64">
          <cell r="Q64" t="str">
            <v>Exhibit 10, Sheet 1</v>
          </cell>
        </row>
        <row r="65">
          <cell r="Q65" t="str">
            <v>Exhibit 10, Sheet 2</v>
          </cell>
        </row>
      </sheetData>
      <sheetData sheetId="1">
        <row r="1">
          <cell r="C1" t="str">
            <v>CLIENT XYZ</v>
          </cell>
          <cell r="U1">
            <v>12</v>
          </cell>
        </row>
        <row r="2">
          <cell r="C2" t="str">
            <v>Analysis of Unpaid Loss &amp; ALAE as of June 30, 2019</v>
          </cell>
          <cell r="U2">
            <v>12</v>
          </cell>
        </row>
        <row r="3">
          <cell r="C3" t="str">
            <v>Workers Compensation</v>
          </cell>
        </row>
        <row r="4">
          <cell r="C4" t="str">
            <v>All Operations</v>
          </cell>
        </row>
        <row r="6">
          <cell r="T6" t="str">
            <v xml:space="preserve">n/a </v>
          </cell>
        </row>
        <row r="7">
          <cell r="C7">
            <v>42761</v>
          </cell>
          <cell r="E7" t="str">
            <v>January 26, 2017</v>
          </cell>
        </row>
        <row r="8">
          <cell r="C8">
            <v>43585</v>
          </cell>
          <cell r="D8" t="str">
            <v>4/30/19</v>
          </cell>
          <cell r="E8" t="str">
            <v>April 30, 2019</v>
          </cell>
        </row>
        <row r="9">
          <cell r="D9" t="str">
            <v>4/30/19</v>
          </cell>
          <cell r="M9" t="str">
            <v>Policy</v>
          </cell>
        </row>
        <row r="10">
          <cell r="D10" t="str">
            <v>10/31/18</v>
          </cell>
          <cell r="E10" t="str">
            <v>October 31, 2018</v>
          </cell>
          <cell r="F10" t="str">
            <v>10/18-4/19</v>
          </cell>
          <cell r="G10" t="str">
            <v>October 31, 2018 to April 30, 2019</v>
          </cell>
          <cell r="M10" t="str">
            <v>Period</v>
          </cell>
        </row>
        <row r="12">
          <cell r="C12">
            <v>43646</v>
          </cell>
          <cell r="D12" t="str">
            <v>6/30/19</v>
          </cell>
          <cell r="E12" t="str">
            <v>June 30, 2019</v>
          </cell>
          <cell r="F12" t="str">
            <v>4/19-6/19</v>
          </cell>
          <cell r="G12" t="str">
            <v>April 30, 2019 to June 30, 2019</v>
          </cell>
        </row>
        <row r="13">
          <cell r="F13" t="str">
            <v>6/19-6/20</v>
          </cell>
        </row>
        <row r="18">
          <cell r="S18">
            <v>256</v>
          </cell>
          <cell r="T18">
            <v>277</v>
          </cell>
          <cell r="U18">
            <v>279</v>
          </cell>
          <cell r="V18">
            <v>283</v>
          </cell>
          <cell r="W18">
            <v>283</v>
          </cell>
          <cell r="X18">
            <v>285</v>
          </cell>
          <cell r="Y18">
            <v>256</v>
          </cell>
          <cell r="Z18">
            <v>256</v>
          </cell>
          <cell r="AA18">
            <v>256</v>
          </cell>
          <cell r="AB18">
            <v>285</v>
          </cell>
          <cell r="AC18">
            <v>288</v>
          </cell>
        </row>
        <row r="19">
          <cell r="S19">
            <v>244</v>
          </cell>
          <cell r="T19">
            <v>265</v>
          </cell>
          <cell r="U19">
            <v>267</v>
          </cell>
          <cell r="V19">
            <v>271</v>
          </cell>
          <cell r="W19">
            <v>271</v>
          </cell>
          <cell r="X19">
            <v>273</v>
          </cell>
          <cell r="Y19">
            <v>244</v>
          </cell>
          <cell r="Z19">
            <v>244</v>
          </cell>
          <cell r="AA19">
            <v>244</v>
          </cell>
          <cell r="AB19">
            <v>273</v>
          </cell>
          <cell r="AC19">
            <v>276</v>
          </cell>
        </row>
        <row r="20">
          <cell r="S20">
            <v>232</v>
          </cell>
          <cell r="T20">
            <v>253</v>
          </cell>
          <cell r="U20">
            <v>255</v>
          </cell>
          <cell r="V20">
            <v>259</v>
          </cell>
          <cell r="W20">
            <v>259</v>
          </cell>
          <cell r="X20">
            <v>261</v>
          </cell>
          <cell r="Y20">
            <v>232</v>
          </cell>
          <cell r="Z20">
            <v>232</v>
          </cell>
          <cell r="AA20">
            <v>232</v>
          </cell>
          <cell r="AB20">
            <v>261</v>
          </cell>
          <cell r="AC20">
            <v>264</v>
          </cell>
        </row>
        <row r="21">
          <cell r="S21">
            <v>220</v>
          </cell>
          <cell r="T21">
            <v>241</v>
          </cell>
          <cell r="U21">
            <v>243</v>
          </cell>
          <cell r="V21">
            <v>247</v>
          </cell>
          <cell r="W21">
            <v>247</v>
          </cell>
          <cell r="X21">
            <v>249</v>
          </cell>
          <cell r="Y21">
            <v>220</v>
          </cell>
          <cell r="Z21">
            <v>220</v>
          </cell>
          <cell r="AA21">
            <v>220</v>
          </cell>
          <cell r="AB21">
            <v>249</v>
          </cell>
          <cell r="AC21">
            <v>252</v>
          </cell>
        </row>
        <row r="22">
          <cell r="S22">
            <v>208</v>
          </cell>
          <cell r="T22">
            <v>229</v>
          </cell>
          <cell r="U22">
            <v>231</v>
          </cell>
          <cell r="V22">
            <v>235</v>
          </cell>
          <cell r="W22">
            <v>235</v>
          </cell>
          <cell r="X22">
            <v>237</v>
          </cell>
          <cell r="Y22">
            <v>208</v>
          </cell>
          <cell r="Z22">
            <v>208</v>
          </cell>
          <cell r="AA22">
            <v>208</v>
          </cell>
          <cell r="AB22">
            <v>237</v>
          </cell>
          <cell r="AC22">
            <v>240</v>
          </cell>
        </row>
        <row r="23">
          <cell r="S23">
            <v>196</v>
          </cell>
          <cell r="T23">
            <v>217</v>
          </cell>
          <cell r="U23">
            <v>219</v>
          </cell>
          <cell r="V23">
            <v>223</v>
          </cell>
          <cell r="W23">
            <v>223</v>
          </cell>
          <cell r="X23">
            <v>225</v>
          </cell>
          <cell r="Y23">
            <v>196</v>
          </cell>
          <cell r="Z23">
            <v>196</v>
          </cell>
          <cell r="AA23">
            <v>196</v>
          </cell>
          <cell r="AB23">
            <v>225</v>
          </cell>
          <cell r="AC23">
            <v>228</v>
          </cell>
        </row>
        <row r="24">
          <cell r="S24">
            <v>184</v>
          </cell>
          <cell r="T24">
            <v>205</v>
          </cell>
          <cell r="U24">
            <v>207</v>
          </cell>
          <cell r="V24">
            <v>211</v>
          </cell>
          <cell r="W24">
            <v>211</v>
          </cell>
          <cell r="X24">
            <v>213</v>
          </cell>
          <cell r="Y24">
            <v>184</v>
          </cell>
          <cell r="Z24">
            <v>184</v>
          </cell>
          <cell r="AA24">
            <v>184</v>
          </cell>
          <cell r="AB24">
            <v>213</v>
          </cell>
          <cell r="AC24">
            <v>216</v>
          </cell>
        </row>
        <row r="25">
          <cell r="E25" t="str">
            <v>1/1/04-12/31/04</v>
          </cell>
          <cell r="O25" t="str">
            <v>Broadspire</v>
          </cell>
          <cell r="S25">
            <v>157</v>
          </cell>
          <cell r="T25">
            <v>178</v>
          </cell>
          <cell r="U25">
            <v>180</v>
          </cell>
          <cell r="V25">
            <v>184</v>
          </cell>
          <cell r="W25">
            <v>184</v>
          </cell>
          <cell r="X25">
            <v>186</v>
          </cell>
          <cell r="Y25">
            <v>178</v>
          </cell>
          <cell r="Z25">
            <v>180</v>
          </cell>
          <cell r="AA25">
            <v>184</v>
          </cell>
          <cell r="AB25">
            <v>186</v>
          </cell>
          <cell r="AC25">
            <v>204</v>
          </cell>
        </row>
        <row r="26">
          <cell r="E26" t="str">
            <v>1/1/05-12/31/05</v>
          </cell>
          <cell r="O26" t="str">
            <v>Broadspire</v>
          </cell>
          <cell r="S26">
            <v>145</v>
          </cell>
          <cell r="T26">
            <v>166</v>
          </cell>
          <cell r="U26">
            <v>168</v>
          </cell>
          <cell r="V26">
            <v>172</v>
          </cell>
          <cell r="W26">
            <v>172</v>
          </cell>
          <cell r="X26">
            <v>174</v>
          </cell>
          <cell r="Y26">
            <v>166</v>
          </cell>
          <cell r="Z26">
            <v>168</v>
          </cell>
          <cell r="AA26">
            <v>172</v>
          </cell>
          <cell r="AB26">
            <v>174</v>
          </cell>
          <cell r="AC26">
            <v>192</v>
          </cell>
        </row>
        <row r="27">
          <cell r="E27" t="str">
            <v>1/1/06-12/31/06</v>
          </cell>
          <cell r="O27" t="str">
            <v>Argonaut</v>
          </cell>
          <cell r="S27">
            <v>133</v>
          </cell>
          <cell r="T27">
            <v>154</v>
          </cell>
          <cell r="U27">
            <v>156</v>
          </cell>
          <cell r="V27">
            <v>160</v>
          </cell>
          <cell r="W27">
            <v>160</v>
          </cell>
          <cell r="X27">
            <v>162</v>
          </cell>
          <cell r="Y27">
            <v>154</v>
          </cell>
          <cell r="Z27">
            <v>156</v>
          </cell>
          <cell r="AA27">
            <v>160</v>
          </cell>
          <cell r="AB27">
            <v>162</v>
          </cell>
          <cell r="AC27">
            <v>180</v>
          </cell>
        </row>
        <row r="28">
          <cell r="E28" t="str">
            <v>1/1/07-12/31/07</v>
          </cell>
          <cell r="O28" t="str">
            <v>Travelers</v>
          </cell>
          <cell r="S28">
            <v>121</v>
          </cell>
          <cell r="T28">
            <v>142</v>
          </cell>
          <cell r="U28">
            <v>144</v>
          </cell>
          <cell r="V28">
            <v>148</v>
          </cell>
          <cell r="W28">
            <v>148</v>
          </cell>
          <cell r="X28">
            <v>150</v>
          </cell>
          <cell r="Y28">
            <v>142</v>
          </cell>
          <cell r="Z28">
            <v>144</v>
          </cell>
          <cell r="AA28">
            <v>148</v>
          </cell>
          <cell r="AB28">
            <v>150</v>
          </cell>
          <cell r="AC28">
            <v>168</v>
          </cell>
        </row>
        <row r="29">
          <cell r="E29" t="str">
            <v>1/1/08-12/31/08</v>
          </cell>
          <cell r="O29" t="str">
            <v>Travelers</v>
          </cell>
          <cell r="S29">
            <v>109</v>
          </cell>
          <cell r="T29">
            <v>130</v>
          </cell>
          <cell r="U29">
            <v>132</v>
          </cell>
          <cell r="V29">
            <v>136</v>
          </cell>
          <cell r="W29">
            <v>136</v>
          </cell>
          <cell r="X29">
            <v>138</v>
          </cell>
          <cell r="Y29">
            <v>130</v>
          </cell>
          <cell r="Z29">
            <v>132</v>
          </cell>
          <cell r="AA29">
            <v>136</v>
          </cell>
          <cell r="AB29">
            <v>138</v>
          </cell>
          <cell r="AC29">
            <v>156</v>
          </cell>
        </row>
        <row r="30">
          <cell r="E30" t="str">
            <v>1/1/09-12/31/09</v>
          </cell>
          <cell r="K30">
            <v>106050.29700000001</v>
          </cell>
          <cell r="O30" t="str">
            <v>Travelers</v>
          </cell>
          <cell r="S30">
            <v>97</v>
          </cell>
          <cell r="T30">
            <v>118</v>
          </cell>
          <cell r="U30">
            <v>120</v>
          </cell>
          <cell r="V30">
            <v>124</v>
          </cell>
          <cell r="W30">
            <v>124</v>
          </cell>
          <cell r="X30">
            <v>126</v>
          </cell>
          <cell r="Y30">
            <v>118</v>
          </cell>
          <cell r="Z30">
            <v>120</v>
          </cell>
          <cell r="AA30">
            <v>124</v>
          </cell>
          <cell r="AB30">
            <v>126</v>
          </cell>
          <cell r="AC30">
            <v>144</v>
          </cell>
        </row>
        <row r="31">
          <cell r="E31" t="str">
            <v>1/1/10-12/31/10</v>
          </cell>
          <cell r="K31">
            <v>110722.705</v>
          </cell>
          <cell r="O31" t="str">
            <v>Travelers</v>
          </cell>
          <cell r="S31">
            <v>85</v>
          </cell>
          <cell r="T31">
            <v>106</v>
          </cell>
          <cell r="U31">
            <v>108</v>
          </cell>
          <cell r="V31">
            <v>112</v>
          </cell>
          <cell r="W31">
            <v>112</v>
          </cell>
          <cell r="X31">
            <v>114</v>
          </cell>
          <cell r="Y31">
            <v>106</v>
          </cell>
          <cell r="Z31">
            <v>108</v>
          </cell>
          <cell r="AA31">
            <v>112</v>
          </cell>
          <cell r="AB31">
            <v>114</v>
          </cell>
          <cell r="AC31">
            <v>132</v>
          </cell>
        </row>
        <row r="32">
          <cell r="E32" t="str">
            <v>1/1/11-12/31/11</v>
          </cell>
          <cell r="K32">
            <v>128222.10400000001</v>
          </cell>
          <cell r="O32" t="str">
            <v>Travelers</v>
          </cell>
          <cell r="S32">
            <v>73</v>
          </cell>
          <cell r="T32">
            <v>94</v>
          </cell>
          <cell r="U32">
            <v>96</v>
          </cell>
          <cell r="V32">
            <v>100</v>
          </cell>
          <cell r="W32">
            <v>100</v>
          </cell>
          <cell r="X32">
            <v>102</v>
          </cell>
          <cell r="Y32">
            <v>94</v>
          </cell>
          <cell r="Z32">
            <v>96</v>
          </cell>
          <cell r="AA32">
            <v>100</v>
          </cell>
          <cell r="AB32">
            <v>102</v>
          </cell>
          <cell r="AC32">
            <v>120</v>
          </cell>
        </row>
        <row r="33">
          <cell r="E33" t="str">
            <v>1/1/12-12/31/12</v>
          </cell>
          <cell r="K33">
            <v>143214.37400000001</v>
          </cell>
          <cell r="O33" t="str">
            <v>Hartford</v>
          </cell>
          <cell r="S33">
            <v>61</v>
          </cell>
          <cell r="T33">
            <v>82</v>
          </cell>
          <cell r="U33">
            <v>84</v>
          </cell>
          <cell r="V33">
            <v>88</v>
          </cell>
          <cell r="W33">
            <v>88</v>
          </cell>
          <cell r="X33">
            <v>90</v>
          </cell>
          <cell r="Y33">
            <v>82</v>
          </cell>
          <cell r="Z33">
            <v>84</v>
          </cell>
          <cell r="AA33">
            <v>88</v>
          </cell>
          <cell r="AB33">
            <v>90</v>
          </cell>
          <cell r="AC33">
            <v>108</v>
          </cell>
        </row>
        <row r="34">
          <cell r="E34" t="str">
            <v>1/1/13-12/31/13</v>
          </cell>
          <cell r="K34">
            <v>145569.85699999999</v>
          </cell>
          <cell r="O34" t="str">
            <v>Hartford</v>
          </cell>
          <cell r="S34">
            <v>49</v>
          </cell>
          <cell r="T34">
            <v>70</v>
          </cell>
          <cell r="U34">
            <v>72</v>
          </cell>
          <cell r="V34">
            <v>76</v>
          </cell>
          <cell r="W34">
            <v>76</v>
          </cell>
          <cell r="X34">
            <v>78</v>
          </cell>
          <cell r="Y34">
            <v>70</v>
          </cell>
          <cell r="Z34">
            <v>72</v>
          </cell>
          <cell r="AA34">
            <v>76</v>
          </cell>
          <cell r="AB34">
            <v>78</v>
          </cell>
          <cell r="AC34">
            <v>96</v>
          </cell>
        </row>
        <row r="35">
          <cell r="E35" t="str">
            <v>1/1/14-12/31/14</v>
          </cell>
          <cell r="K35">
            <v>157968.50285000002</v>
          </cell>
          <cell r="O35" t="str">
            <v>Hartford</v>
          </cell>
          <cell r="S35">
            <v>37</v>
          </cell>
          <cell r="T35">
            <v>58</v>
          </cell>
          <cell r="U35">
            <v>60</v>
          </cell>
          <cell r="V35">
            <v>64</v>
          </cell>
          <cell r="W35">
            <v>64</v>
          </cell>
          <cell r="X35">
            <v>66</v>
          </cell>
          <cell r="Y35">
            <v>58</v>
          </cell>
          <cell r="Z35">
            <v>60</v>
          </cell>
          <cell r="AA35">
            <v>64</v>
          </cell>
          <cell r="AB35">
            <v>66</v>
          </cell>
          <cell r="AC35">
            <v>84</v>
          </cell>
        </row>
        <row r="36">
          <cell r="E36" t="str">
            <v>1/1/15-12/31/15</v>
          </cell>
          <cell r="K36">
            <v>182546.24444841431</v>
          </cell>
          <cell r="O36" t="str">
            <v>Corvel</v>
          </cell>
          <cell r="S36">
            <v>25</v>
          </cell>
          <cell r="T36">
            <v>46</v>
          </cell>
          <cell r="U36">
            <v>48</v>
          </cell>
          <cell r="V36">
            <v>52</v>
          </cell>
          <cell r="W36">
            <v>52</v>
          </cell>
          <cell r="X36">
            <v>54</v>
          </cell>
          <cell r="Y36">
            <v>46</v>
          </cell>
          <cell r="Z36">
            <v>48</v>
          </cell>
          <cell r="AA36">
            <v>52</v>
          </cell>
          <cell r="AB36">
            <v>54</v>
          </cell>
          <cell r="AC36">
            <v>72</v>
          </cell>
        </row>
        <row r="37">
          <cell r="E37" t="str">
            <v>1/1/16-12/31/16</v>
          </cell>
          <cell r="K37">
            <v>196912.10476000005</v>
          </cell>
          <cell r="O37" t="str">
            <v>Corvel</v>
          </cell>
          <cell r="S37">
            <v>13</v>
          </cell>
          <cell r="T37">
            <v>34</v>
          </cell>
          <cell r="U37">
            <v>36</v>
          </cell>
          <cell r="V37">
            <v>40</v>
          </cell>
          <cell r="W37">
            <v>40</v>
          </cell>
          <cell r="X37">
            <v>42</v>
          </cell>
          <cell r="Y37">
            <v>34</v>
          </cell>
          <cell r="Z37">
            <v>36</v>
          </cell>
          <cell r="AA37">
            <v>40</v>
          </cell>
          <cell r="AB37">
            <v>42</v>
          </cell>
          <cell r="AC37">
            <v>60</v>
          </cell>
        </row>
        <row r="38">
          <cell r="E38" t="str">
            <v>1/1/17-12/31/17</v>
          </cell>
          <cell r="K38">
            <v>221894.58274919298</v>
          </cell>
          <cell r="O38" t="str">
            <v>Corvel</v>
          </cell>
          <cell r="S38">
            <v>1</v>
          </cell>
          <cell r="T38">
            <v>22</v>
          </cell>
          <cell r="U38">
            <v>24</v>
          </cell>
          <cell r="V38">
            <v>28</v>
          </cell>
          <cell r="W38">
            <v>28</v>
          </cell>
          <cell r="X38">
            <v>30</v>
          </cell>
          <cell r="Y38">
            <v>22</v>
          </cell>
          <cell r="Z38">
            <v>24</v>
          </cell>
          <cell r="AA38">
            <v>28</v>
          </cell>
          <cell r="AB38">
            <v>30</v>
          </cell>
          <cell r="AC38">
            <v>48</v>
          </cell>
        </row>
        <row r="39">
          <cell r="E39" t="str">
            <v>1/1/18-12/31/18</v>
          </cell>
          <cell r="K39">
            <v>307509.66981400014</v>
          </cell>
          <cell r="O39" t="str">
            <v>Corvel</v>
          </cell>
          <cell r="S39">
            <v>-11</v>
          </cell>
          <cell r="T39">
            <v>10</v>
          </cell>
          <cell r="U39">
            <v>12</v>
          </cell>
          <cell r="V39">
            <v>16</v>
          </cell>
          <cell r="W39">
            <v>16</v>
          </cell>
          <cell r="X39">
            <v>18</v>
          </cell>
          <cell r="Y39">
            <v>10</v>
          </cell>
          <cell r="Z39">
            <v>12</v>
          </cell>
          <cell r="AA39">
            <v>16</v>
          </cell>
          <cell r="AB39">
            <v>18</v>
          </cell>
          <cell r="AC39">
            <v>36</v>
          </cell>
        </row>
        <row r="40">
          <cell r="E40" t="str">
            <v>1/1/19-12/31/19</v>
          </cell>
          <cell r="K40">
            <v>536896.27333</v>
          </cell>
          <cell r="O40" t="str">
            <v>Corvel</v>
          </cell>
          <cell r="T40">
            <v>-2</v>
          </cell>
          <cell r="U40">
            <v>0</v>
          </cell>
          <cell r="V40">
            <v>4</v>
          </cell>
          <cell r="W40">
            <v>4</v>
          </cell>
          <cell r="X40">
            <v>6</v>
          </cell>
          <cell r="Y40">
            <v>-2</v>
          </cell>
          <cell r="Z40">
            <v>0</v>
          </cell>
          <cell r="AA40">
            <v>4</v>
          </cell>
          <cell r="AB40">
            <v>6</v>
          </cell>
          <cell r="AC40">
            <v>24</v>
          </cell>
        </row>
        <row r="41">
          <cell r="E41" t="str">
            <v>1/1/20-12/31/20</v>
          </cell>
          <cell r="K41">
            <v>543133.22666000458</v>
          </cell>
          <cell r="O41" t="str">
            <v>Corvel</v>
          </cell>
          <cell r="T41">
            <v>-14</v>
          </cell>
          <cell r="U41">
            <v>-12</v>
          </cell>
          <cell r="V41">
            <v>-8</v>
          </cell>
          <cell r="W41">
            <v>-8</v>
          </cell>
          <cell r="X41">
            <v>-6</v>
          </cell>
          <cell r="Y41">
            <v>-14</v>
          </cell>
          <cell r="Z41">
            <v>-12</v>
          </cell>
          <cell r="AA41">
            <v>-8</v>
          </cell>
          <cell r="AB41">
            <v>-6</v>
          </cell>
          <cell r="AC41">
            <v>12</v>
          </cell>
        </row>
        <row r="47">
          <cell r="T47" t="b">
            <v>0</v>
          </cell>
        </row>
        <row r="48">
          <cell r="D48" t="str">
            <v>2019/19</v>
          </cell>
        </row>
        <row r="52">
          <cell r="D52" t="str">
            <v>2020/20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>
        <row r="23">
          <cell r="E23">
            <v>1499605.6200000003</v>
          </cell>
          <cell r="I23">
            <v>1499605.6200000003</v>
          </cell>
        </row>
        <row r="24">
          <cell r="E24">
            <v>2598610.1500000004</v>
          </cell>
          <cell r="I24">
            <v>2738711.5400000005</v>
          </cell>
        </row>
        <row r="25">
          <cell r="E25">
            <v>699839.89000000025</v>
          </cell>
          <cell r="I25">
            <v>699839.89000000025</v>
          </cell>
        </row>
        <row r="26">
          <cell r="E26">
            <v>2316148.9500000007</v>
          </cell>
          <cell r="I26">
            <v>2316148.9500000007</v>
          </cell>
        </row>
        <row r="27">
          <cell r="E27">
            <v>1099670.4199999997</v>
          </cell>
          <cell r="I27">
            <v>1099670.4199999997</v>
          </cell>
        </row>
        <row r="28">
          <cell r="E28">
            <v>766269.99000000011</v>
          </cell>
          <cell r="I28">
            <v>766269.99000000011</v>
          </cell>
          <cell r="S28">
            <v>24</v>
          </cell>
          <cell r="W28">
            <v>0</v>
          </cell>
        </row>
        <row r="29">
          <cell r="E29">
            <v>1848124.9500000004</v>
          </cell>
          <cell r="I29">
            <v>1966037.7500000005</v>
          </cell>
          <cell r="S29">
            <v>31</v>
          </cell>
          <cell r="W29">
            <v>1</v>
          </cell>
        </row>
        <row r="30">
          <cell r="E30">
            <v>1183179.1900000002</v>
          </cell>
          <cell r="I30">
            <v>1200315.5200000003</v>
          </cell>
          <cell r="S30">
            <v>34</v>
          </cell>
          <cell r="W30">
            <v>1</v>
          </cell>
        </row>
        <row r="31">
          <cell r="E31">
            <v>1212882.8100000003</v>
          </cell>
          <cell r="I31">
            <v>1212882.8100000003</v>
          </cell>
          <cell r="S31">
            <v>30</v>
          </cell>
          <cell r="W31">
            <v>0</v>
          </cell>
        </row>
        <row r="32">
          <cell r="E32">
            <v>1925803.2599999993</v>
          </cell>
          <cell r="I32">
            <v>1930458.7599999993</v>
          </cell>
          <cell r="S32">
            <v>34</v>
          </cell>
          <cell r="W32">
            <v>1</v>
          </cell>
        </row>
        <row r="33">
          <cell r="E33">
            <v>2126161.8399999994</v>
          </cell>
          <cell r="I33">
            <v>2170842.4800000004</v>
          </cell>
          <cell r="S33">
            <v>47</v>
          </cell>
          <cell r="W33">
            <v>2</v>
          </cell>
        </row>
        <row r="34">
          <cell r="E34">
            <v>2342502.8100000005</v>
          </cell>
          <cell r="I34">
            <v>2342502.8100000005</v>
          </cell>
          <cell r="S34">
            <v>43</v>
          </cell>
          <cell r="W34">
            <v>0</v>
          </cell>
        </row>
        <row r="35">
          <cell r="E35">
            <v>2810502.1600000011</v>
          </cell>
          <cell r="I35">
            <v>3251678.2500000009</v>
          </cell>
          <cell r="S35">
            <v>38</v>
          </cell>
          <cell r="W35">
            <v>4</v>
          </cell>
        </row>
        <row r="36">
          <cell r="E36">
            <v>2449912.0500000017</v>
          </cell>
          <cell r="I36">
            <v>2628716.9900000021</v>
          </cell>
          <cell r="S36">
            <v>35</v>
          </cell>
          <cell r="W36">
            <v>7</v>
          </cell>
        </row>
        <row r="37">
          <cell r="E37">
            <v>2258070.4400000018</v>
          </cell>
          <cell r="I37">
            <v>2585441.4500000016</v>
          </cell>
          <cell r="S37">
            <v>46</v>
          </cell>
          <cell r="W37">
            <v>6</v>
          </cell>
        </row>
        <row r="38">
          <cell r="E38">
            <v>4199295.1499999976</v>
          </cell>
          <cell r="I38">
            <v>5817996.7700000023</v>
          </cell>
          <cell r="S38">
            <v>125</v>
          </cell>
          <cell r="W38">
            <v>38</v>
          </cell>
        </row>
        <row r="39">
          <cell r="E39">
            <v>619309.30000000005</v>
          </cell>
          <cell r="I39">
            <v>1261811.2200000007</v>
          </cell>
          <cell r="S39">
            <v>46</v>
          </cell>
          <cell r="W39">
            <v>30</v>
          </cell>
        </row>
        <row r="56">
          <cell r="C56">
            <v>1243025.0200000005</v>
          </cell>
          <cell r="I56">
            <v>1343025.0200000005</v>
          </cell>
          <cell r="M56">
            <v>1343025.0200000005</v>
          </cell>
          <cell r="O56">
            <v>1493025.0200000005</v>
          </cell>
          <cell r="S56">
            <v>1493025.0200000005</v>
          </cell>
        </row>
        <row r="57">
          <cell r="C57">
            <v>1971339.2299999993</v>
          </cell>
          <cell r="I57">
            <v>2359249.2899999996</v>
          </cell>
          <cell r="M57">
            <v>2385205.2599999993</v>
          </cell>
          <cell r="O57">
            <v>2598610.1500000004</v>
          </cell>
          <cell r="S57">
            <v>2738711.5400000005</v>
          </cell>
        </row>
        <row r="58">
          <cell r="C58">
            <v>699839.89000000025</v>
          </cell>
          <cell r="I58">
            <v>699839.89000000025</v>
          </cell>
          <cell r="M58">
            <v>699839.89000000025</v>
          </cell>
          <cell r="O58">
            <v>699839.89000000025</v>
          </cell>
          <cell r="S58">
            <v>699839.89000000025</v>
          </cell>
        </row>
        <row r="59">
          <cell r="C59">
            <v>1775477.7400000007</v>
          </cell>
          <cell r="I59">
            <v>2005481.3700000008</v>
          </cell>
          <cell r="M59">
            <v>2005481.3700000008</v>
          </cell>
          <cell r="O59">
            <v>2229103.2700000005</v>
          </cell>
          <cell r="S59">
            <v>2229103.2700000005</v>
          </cell>
        </row>
        <row r="60">
          <cell r="C60">
            <v>1099670.4199999997</v>
          </cell>
          <cell r="I60">
            <v>1099670.4199999997</v>
          </cell>
          <cell r="M60">
            <v>1099670.4199999997</v>
          </cell>
          <cell r="O60">
            <v>1099670.4199999997</v>
          </cell>
          <cell r="S60">
            <v>1099670.4199999997</v>
          </cell>
        </row>
        <row r="61">
          <cell r="C61">
            <v>766269.99000000011</v>
          </cell>
          <cell r="I61">
            <v>766269.99000000011</v>
          </cell>
          <cell r="M61">
            <v>766269.99000000011</v>
          </cell>
          <cell r="O61">
            <v>766269.99000000011</v>
          </cell>
          <cell r="S61">
            <v>766269.99000000011</v>
          </cell>
        </row>
        <row r="62">
          <cell r="C62">
            <v>1514381.6700000002</v>
          </cell>
          <cell r="I62">
            <v>1614381.6700000004</v>
          </cell>
          <cell r="M62">
            <v>1732294.4700000004</v>
          </cell>
          <cell r="O62">
            <v>1764381.6700000004</v>
          </cell>
          <cell r="S62">
            <v>1882294.4700000004</v>
          </cell>
        </row>
        <row r="63">
          <cell r="C63">
            <v>1183179.1900000002</v>
          </cell>
          <cell r="I63">
            <v>1183179.1900000002</v>
          </cell>
          <cell r="M63">
            <v>1200315.5200000003</v>
          </cell>
          <cell r="O63">
            <v>1183179.1900000002</v>
          </cell>
          <cell r="S63">
            <v>1200315.5200000003</v>
          </cell>
        </row>
        <row r="64">
          <cell r="C64">
            <v>1212882.8100000003</v>
          </cell>
          <cell r="I64">
            <v>1212882.8100000003</v>
          </cell>
          <cell r="M64">
            <v>1212882.8100000003</v>
          </cell>
          <cell r="O64">
            <v>1212882.8100000003</v>
          </cell>
          <cell r="S64">
            <v>1212882.8100000003</v>
          </cell>
        </row>
        <row r="65">
          <cell r="C65">
            <v>1828733.7599999993</v>
          </cell>
          <cell r="I65">
            <v>1925803.2599999993</v>
          </cell>
          <cell r="M65">
            <v>1928733.7599999993</v>
          </cell>
          <cell r="O65">
            <v>1925803.2599999993</v>
          </cell>
          <cell r="S65">
            <v>1930458.7599999993</v>
          </cell>
        </row>
        <row r="66">
          <cell r="C66">
            <v>1811366.5999999999</v>
          </cell>
          <cell r="I66">
            <v>1911366.5999999999</v>
          </cell>
          <cell r="M66">
            <v>1956047.24</v>
          </cell>
          <cell r="O66">
            <v>2061366.5999999999</v>
          </cell>
          <cell r="S66">
            <v>2106047.2399999998</v>
          </cell>
        </row>
        <row r="67">
          <cell r="C67">
            <v>2173195.9299999997</v>
          </cell>
          <cell r="I67">
            <v>2275241.92</v>
          </cell>
          <cell r="M67">
            <v>2275241.92</v>
          </cell>
          <cell r="O67">
            <v>2342502.8100000005</v>
          </cell>
          <cell r="S67">
            <v>2342502.8100000005</v>
          </cell>
        </row>
        <row r="68">
          <cell r="C68">
            <v>2776114.1900000009</v>
          </cell>
          <cell r="I68">
            <v>2810502.1600000011</v>
          </cell>
          <cell r="M68">
            <v>3238342.4400000018</v>
          </cell>
          <cell r="O68">
            <v>2810502.1600000011</v>
          </cell>
          <cell r="S68">
            <v>3251678.2500000009</v>
          </cell>
        </row>
        <row r="69">
          <cell r="C69">
            <v>2347544.3600000013</v>
          </cell>
          <cell r="I69">
            <v>2449912.0500000017</v>
          </cell>
          <cell r="M69">
            <v>2628716.9900000021</v>
          </cell>
          <cell r="O69">
            <v>2449912.0500000017</v>
          </cell>
          <cell r="S69">
            <v>2628716.9900000021</v>
          </cell>
        </row>
        <row r="70">
          <cell r="C70">
            <v>2258070.4400000018</v>
          </cell>
          <cell r="I70">
            <v>2258070.4400000018</v>
          </cell>
          <cell r="M70">
            <v>2585441.4500000016</v>
          </cell>
          <cell r="O70">
            <v>2258070.4400000018</v>
          </cell>
          <cell r="S70">
            <v>2585441.4500000016</v>
          </cell>
        </row>
        <row r="71">
          <cell r="C71">
            <v>4199295.1499999976</v>
          </cell>
          <cell r="I71">
            <v>4199295.1499999976</v>
          </cell>
          <cell r="M71">
            <v>5817996.7700000023</v>
          </cell>
          <cell r="O71">
            <v>4199295.1499999976</v>
          </cell>
          <cell r="S71">
            <v>5817996.7700000023</v>
          </cell>
        </row>
        <row r="72">
          <cell r="C72">
            <v>619309.30000000005</v>
          </cell>
          <cell r="I72">
            <v>619309.30000000005</v>
          </cell>
          <cell r="M72">
            <v>1261811.2200000007</v>
          </cell>
          <cell r="O72">
            <v>619309.30000000005</v>
          </cell>
          <cell r="S72">
            <v>1261811.2200000007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>
        <row r="11">
          <cell r="E11">
            <v>0.03</v>
          </cell>
        </row>
      </sheetData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>
        <row r="41">
          <cell r="E41">
            <v>-0.02</v>
          </cell>
          <cell r="I41">
            <v>2.5000000000000001E-2</v>
          </cell>
          <cell r="J41">
            <v>2.75E-2</v>
          </cell>
          <cell r="K41">
            <v>3.0000000000000002E-2</v>
          </cell>
          <cell r="L41">
            <v>3.2500000000000001E-2</v>
          </cell>
          <cell r="V41">
            <v>4.4999999999999997E-3</v>
          </cell>
          <cell r="W41">
            <v>6.9999999999999993E-3</v>
          </cell>
          <cell r="X41">
            <v>9.4999999999999998E-3</v>
          </cell>
          <cell r="Y41">
            <v>1.0999999999999999E-2</v>
          </cell>
          <cell r="Z41">
            <v>1.2E-2</v>
          </cell>
        </row>
      </sheetData>
      <sheetData sheetId="66">
        <row r="3">
          <cell r="X3" t="str">
            <v>Rept</v>
          </cell>
          <cell r="Y3" t="str">
            <v>Rept</v>
          </cell>
          <cell r="Z3" t="str">
            <v>Rept</v>
          </cell>
          <cell r="AA3" t="str">
            <v>Rept</v>
          </cell>
          <cell r="AB3" t="str">
            <v>Rept</v>
          </cell>
          <cell r="AC3" t="str">
            <v>Paid</v>
          </cell>
          <cell r="AD3" t="str">
            <v>Paid</v>
          </cell>
          <cell r="AE3" t="str">
            <v>Paid</v>
          </cell>
          <cell r="AF3" t="str">
            <v>Paid</v>
          </cell>
          <cell r="AG3" t="str">
            <v>Paid</v>
          </cell>
          <cell r="AH3" t="str">
            <v>Rept LT</v>
          </cell>
          <cell r="AI3" t="str">
            <v>Rept XS</v>
          </cell>
          <cell r="AJ3" t="str">
            <v>Rept XS</v>
          </cell>
          <cell r="AK3" t="str">
            <v>Rept XS</v>
          </cell>
          <cell r="AL3" t="str">
            <v>Rept XS</v>
          </cell>
          <cell r="AM3" t="str">
            <v>Paid XS</v>
          </cell>
          <cell r="AN3" t="str">
            <v>Paid XS</v>
          </cell>
          <cell r="AO3" t="str">
            <v>Paid XS</v>
          </cell>
          <cell r="AP3" t="str">
            <v>Paid XS</v>
          </cell>
        </row>
        <row r="4">
          <cell r="X4">
            <v>10000000</v>
          </cell>
          <cell r="Y4">
            <v>750000</v>
          </cell>
          <cell r="Z4">
            <v>500000</v>
          </cell>
          <cell r="AA4">
            <v>350000</v>
          </cell>
          <cell r="AB4">
            <v>250000</v>
          </cell>
          <cell r="AC4">
            <v>10000000</v>
          </cell>
          <cell r="AD4">
            <v>750000</v>
          </cell>
          <cell r="AE4">
            <v>500000</v>
          </cell>
          <cell r="AF4">
            <v>350000</v>
          </cell>
          <cell r="AG4">
            <v>250000</v>
          </cell>
          <cell r="AH4">
            <v>1</v>
          </cell>
          <cell r="AI4">
            <v>750000</v>
          </cell>
          <cell r="AJ4">
            <v>500000</v>
          </cell>
          <cell r="AK4">
            <v>350000</v>
          </cell>
          <cell r="AL4">
            <v>250000</v>
          </cell>
          <cell r="AM4">
            <v>750000</v>
          </cell>
          <cell r="AN4">
            <v>500000</v>
          </cell>
          <cell r="AO4">
            <v>350000</v>
          </cell>
          <cell r="AP4">
            <v>250000</v>
          </cell>
        </row>
        <row r="5">
          <cell r="W5">
            <v>-14</v>
          </cell>
          <cell r="X5">
            <v>54.877935525000098</v>
          </cell>
          <cell r="Y5">
            <v>53.327160634597178</v>
          </cell>
          <cell r="Z5">
            <v>52.818225131930241</v>
          </cell>
          <cell r="AA5">
            <v>51.212187173695362</v>
          </cell>
          <cell r="AB5">
            <v>46.453303352973165</v>
          </cell>
          <cell r="AC5">
            <v>2093.7800126065213</v>
          </cell>
          <cell r="AD5">
            <v>2040.3302328377888</v>
          </cell>
          <cell r="AE5">
            <v>2013.1986860560139</v>
          </cell>
          <cell r="AF5">
            <v>1934.5921919801308</v>
          </cell>
          <cell r="AG5">
            <v>1833.7543109528644</v>
          </cell>
          <cell r="AH5">
            <v>16.892262343357384</v>
          </cell>
          <cell r="AI5" t="e">
            <v>#VALUE!</v>
          </cell>
          <cell r="AJ5" t="e">
            <v>#VALUE!</v>
          </cell>
          <cell r="AK5" t="e">
            <v>#VALUE!</v>
          </cell>
          <cell r="AL5" t="e">
            <v>#VALUE!</v>
          </cell>
          <cell r="AM5" t="e">
            <v>#VALUE!</v>
          </cell>
          <cell r="AN5" t="e">
            <v>#VALUE!</v>
          </cell>
          <cell r="AO5" t="e">
            <v>#VALUE!</v>
          </cell>
          <cell r="AP5" t="e">
            <v>#VALUE!</v>
          </cell>
        </row>
        <row r="6">
          <cell r="W6">
            <v>-12</v>
          </cell>
          <cell r="X6">
            <v>13.205920300256759</v>
          </cell>
          <cell r="Y6">
            <v>12.832739177272078</v>
          </cell>
          <cell r="Z6">
            <v>12.710268067127476</v>
          </cell>
          <cell r="AA6">
            <v>12.323788344945237</v>
          </cell>
          <cell r="AB6">
            <v>11.178602399930798</v>
          </cell>
          <cell r="AC6">
            <v>79.847541550023365</v>
          </cell>
          <cell r="AD6">
            <v>77.809202524324832</v>
          </cell>
          <cell r="AE6">
            <v>76.77452490970893</v>
          </cell>
          <cell r="AF6">
            <v>73.776819676095499</v>
          </cell>
          <cell r="AG6">
            <v>69.931307326821738</v>
          </cell>
          <cell r="AH6">
            <v>4.6185979631957954</v>
          </cell>
          <cell r="AI6" t="e">
            <v>#VALUE!</v>
          </cell>
          <cell r="AJ6" t="e">
            <v>#VALUE!</v>
          </cell>
          <cell r="AK6" t="e">
            <v>#VALUE!</v>
          </cell>
          <cell r="AL6" t="e">
            <v>#VALUE!</v>
          </cell>
          <cell r="AM6" t="e">
            <v>#VALUE!</v>
          </cell>
          <cell r="AN6" t="e">
            <v>#VALUE!</v>
          </cell>
          <cell r="AO6" t="e">
            <v>#VALUE!</v>
          </cell>
          <cell r="AP6" t="e">
            <v>#VALUE!</v>
          </cell>
        </row>
        <row r="7">
          <cell r="W7">
            <v>-11</v>
          </cell>
          <cell r="X7">
            <v>9.354193546015205</v>
          </cell>
          <cell r="Y7">
            <v>9.089856917234389</v>
          </cell>
          <cell r="Z7">
            <v>9.0031065475486294</v>
          </cell>
          <cell r="AA7">
            <v>8.7293500776695421</v>
          </cell>
          <cell r="AB7">
            <v>7.9181766999509824</v>
          </cell>
          <cell r="AC7">
            <v>41.537148758368758</v>
          </cell>
          <cell r="AD7">
            <v>40.476793114514827</v>
          </cell>
          <cell r="AE7">
            <v>39.938547889164582</v>
          </cell>
          <cell r="AF7">
            <v>38.379124445371595</v>
          </cell>
          <cell r="AG7">
            <v>36.378666880828305</v>
          </cell>
          <cell r="AH7">
            <v>3.3702973576216038</v>
          </cell>
          <cell r="AI7" t="e">
            <v>#VALUE!</v>
          </cell>
          <cell r="AJ7" t="e">
            <v>#VALUE!</v>
          </cell>
          <cell r="AK7" t="e">
            <v>#VALUE!</v>
          </cell>
          <cell r="AL7" t="e">
            <v>#VALUE!</v>
          </cell>
          <cell r="AM7" t="e">
            <v>#VALUE!</v>
          </cell>
          <cell r="AN7" t="e">
            <v>#VALUE!</v>
          </cell>
          <cell r="AO7" t="e">
            <v>#VALUE!</v>
          </cell>
          <cell r="AP7" t="e">
            <v>#VALUE!</v>
          </cell>
        </row>
        <row r="8">
          <cell r="W8">
            <v>-8</v>
          </cell>
          <cell r="X8">
            <v>4.767388216917368</v>
          </cell>
          <cell r="Y8">
            <v>4.6326683906544028</v>
          </cell>
          <cell r="Z8">
            <v>4.5884558470269194</v>
          </cell>
          <cell r="AA8">
            <v>4.4489351751072741</v>
          </cell>
          <cell r="AB8">
            <v>4.0355186273536834</v>
          </cell>
          <cell r="AC8">
            <v>14.428805368630927</v>
          </cell>
          <cell r="AD8">
            <v>14.06046845422933</v>
          </cell>
          <cell r="AE8">
            <v>13.873497614166341</v>
          </cell>
          <cell r="AF8">
            <v>13.331798965357764</v>
          </cell>
          <cell r="AG8">
            <v>12.636897805557163</v>
          </cell>
          <cell r="AH8">
            <v>1.8611883679622339</v>
          </cell>
          <cell r="AI8" t="e">
            <v>#VALUE!</v>
          </cell>
          <cell r="AJ8" t="e">
            <v>#VALUE!</v>
          </cell>
          <cell r="AK8" t="e">
            <v>#VALUE!</v>
          </cell>
          <cell r="AL8" t="e">
            <v>#VALUE!</v>
          </cell>
          <cell r="AM8" t="e">
            <v>#VALUE!</v>
          </cell>
          <cell r="AN8" t="e">
            <v>#VALUE!</v>
          </cell>
          <cell r="AO8" t="e">
            <v>#VALUE!</v>
          </cell>
          <cell r="AP8" t="e">
            <v>#VALUE!</v>
          </cell>
        </row>
        <row r="9">
          <cell r="W9">
            <v>-6</v>
          </cell>
          <cell r="X9">
            <v>3.517816376324459</v>
          </cell>
          <cell r="Y9">
            <v>3.4184077296021904</v>
          </cell>
          <cell r="Z9">
            <v>3.3857836589507158</v>
          </cell>
          <cell r="AA9">
            <v>3.2828325078837528</v>
          </cell>
          <cell r="AB9">
            <v>2.9777758530113112</v>
          </cell>
          <cell r="AC9">
            <v>9.250868833200462</v>
          </cell>
          <cell r="AD9">
            <v>9.0147136980731322</v>
          </cell>
          <cell r="AE9">
            <v>8.8948394137601472</v>
          </cell>
          <cell r="AF9">
            <v>8.5475353217564756</v>
          </cell>
          <cell r="AG9">
            <v>8.1020071358035324</v>
          </cell>
          <cell r="AH9">
            <v>1.4333244707208002</v>
          </cell>
          <cell r="AI9" t="e">
            <v>#VALUE!</v>
          </cell>
          <cell r="AJ9" t="e">
            <v>#VALUE!</v>
          </cell>
          <cell r="AK9" t="e">
            <v>#VALUE!</v>
          </cell>
          <cell r="AL9" t="e">
            <v>#VALUE!</v>
          </cell>
          <cell r="AM9" t="e">
            <v>#VALUE!</v>
          </cell>
          <cell r="AN9" t="e">
            <v>#VALUE!</v>
          </cell>
          <cell r="AO9" t="e">
            <v>#VALUE!</v>
          </cell>
          <cell r="AP9" t="e">
            <v>#VALUE!</v>
          </cell>
        </row>
        <row r="10">
          <cell r="W10">
            <v>-2</v>
          </cell>
          <cell r="X10">
            <v>2.4869155047712126</v>
          </cell>
          <cell r="Y10">
            <v>2.41663869711696</v>
          </cell>
          <cell r="Z10">
            <v>2.3935751547223241</v>
          </cell>
          <cell r="AA10">
            <v>2.3207939784376244</v>
          </cell>
          <cell r="AB10">
            <v>2.1051345910000743</v>
          </cell>
          <cell r="AC10">
            <v>5.651510490983398</v>
          </cell>
          <cell r="AD10">
            <v>5.5072393692394774</v>
          </cell>
          <cell r="AE10">
            <v>5.434006164055269</v>
          </cell>
          <cell r="AF10">
            <v>5.2218322855892874</v>
          </cell>
          <cell r="AG10">
            <v>4.9496516653317242</v>
          </cell>
          <cell r="AH10">
            <v>1.0658025</v>
          </cell>
          <cell r="AI10" t="e">
            <v>#VALUE!</v>
          </cell>
          <cell r="AJ10" t="e">
            <v>#VALUE!</v>
          </cell>
          <cell r="AK10" t="e">
            <v>#VALUE!</v>
          </cell>
          <cell r="AL10" t="e">
            <v>#VALUE!</v>
          </cell>
          <cell r="AM10" t="e">
            <v>#VALUE!</v>
          </cell>
          <cell r="AN10" t="e">
            <v>#VALUE!</v>
          </cell>
          <cell r="AO10" t="e">
            <v>#VALUE!</v>
          </cell>
          <cell r="AP10" t="e">
            <v>#VALUE!</v>
          </cell>
        </row>
        <row r="11">
          <cell r="W11">
            <v>0</v>
          </cell>
          <cell r="X11">
            <v>13.760932457165337</v>
          </cell>
          <cell r="Y11">
            <v>13.372067454884393</v>
          </cell>
          <cell r="Z11">
            <v>13.244449186991231</v>
          </cell>
          <cell r="AA11">
            <v>12.841726678291067</v>
          </cell>
          <cell r="AB11">
            <v>11.648411401359375</v>
          </cell>
          <cell r="AC11">
            <v>41.555224198407338</v>
          </cell>
          <cell r="AD11">
            <v>40.494407126760862</v>
          </cell>
          <cell r="AE11">
            <v>39.955927676876975</v>
          </cell>
          <cell r="AF11">
            <v>38.39582562933299</v>
          </cell>
          <cell r="AG11">
            <v>36.394497539203854</v>
          </cell>
          <cell r="AH11">
            <v>2.3060027586201883</v>
          </cell>
          <cell r="AI11" t="e">
            <v>#VALUE!</v>
          </cell>
          <cell r="AJ11" t="e">
            <v>#VALUE!</v>
          </cell>
          <cell r="AK11" t="e">
            <v>#VALUE!</v>
          </cell>
          <cell r="AL11" t="e">
            <v>#VALUE!</v>
          </cell>
          <cell r="AM11" t="e">
            <v>#VALUE!</v>
          </cell>
          <cell r="AN11" t="e">
            <v>#VALUE!</v>
          </cell>
          <cell r="AO11" t="e">
            <v>#VALUE!</v>
          </cell>
          <cell r="AP11" t="e">
            <v>#VALUE!</v>
          </cell>
        </row>
        <row r="12">
          <cell r="W12">
            <v>1</v>
          </cell>
          <cell r="X12">
            <v>6.8996318733540374</v>
          </cell>
          <cell r="Y12">
            <v>6.7046577774836358</v>
          </cell>
          <cell r="Z12">
            <v>6.6406709022105561</v>
          </cell>
          <cell r="AA12">
            <v>6.4387487529816418</v>
          </cell>
          <cell r="AB12">
            <v>5.8404291154638344</v>
          </cell>
          <cell r="AC12">
            <v>15.441285494490158</v>
          </cell>
          <cell r="AD12">
            <v>15.047102101747207</v>
          </cell>
          <cell r="AE12">
            <v>14.847011377200189</v>
          </cell>
          <cell r="AF12">
            <v>14.267301326746686</v>
          </cell>
          <cell r="AG12">
            <v>13.523638429868098</v>
          </cell>
          <cell r="AH12">
            <v>1.6563235345247898</v>
          </cell>
          <cell r="AI12" t="e">
            <v>#VALUE!</v>
          </cell>
          <cell r="AJ12" t="e">
            <v>#VALUE!</v>
          </cell>
          <cell r="AK12" t="e">
            <v>#VALUE!</v>
          </cell>
          <cell r="AL12" t="e">
            <v>#VALUE!</v>
          </cell>
          <cell r="AM12" t="e">
            <v>#VALUE!</v>
          </cell>
          <cell r="AN12" t="e">
            <v>#VALUE!</v>
          </cell>
          <cell r="AO12" t="e">
            <v>#VALUE!</v>
          </cell>
          <cell r="AP12" t="e">
            <v>#VALUE!</v>
          </cell>
        </row>
        <row r="13">
          <cell r="W13">
            <v>4</v>
          </cell>
          <cell r="X13">
            <v>5.6167071268958484</v>
          </cell>
          <cell r="Y13">
            <v>5.4579867177585699</v>
          </cell>
          <cell r="Z13">
            <v>5.405897628808467</v>
          </cell>
          <cell r="AA13">
            <v>5.2415210946005857</v>
          </cell>
          <cell r="AB13">
            <v>4.7544536344964614</v>
          </cell>
          <cell r="AC13">
            <v>12.475740598197346</v>
          </cell>
          <cell r="AD13">
            <v>12.157261300749399</v>
          </cell>
          <cell r="AE13">
            <v>11.995598596148497</v>
          </cell>
          <cell r="AF13">
            <v>11.527223588497323</v>
          </cell>
          <cell r="AG13">
            <v>10.926383367178198</v>
          </cell>
          <cell r="AH13">
            <v>1.499330026624377</v>
          </cell>
          <cell r="AI13" t="e">
            <v>#VALUE!</v>
          </cell>
          <cell r="AJ13" t="e">
            <v>#VALUE!</v>
          </cell>
          <cell r="AK13" t="e">
            <v>#VALUE!</v>
          </cell>
          <cell r="AL13" t="e">
            <v>#VALUE!</v>
          </cell>
          <cell r="AM13" t="e">
            <v>#VALUE!</v>
          </cell>
          <cell r="AN13" t="e">
            <v>#VALUE!</v>
          </cell>
          <cell r="AO13" t="e">
            <v>#VALUE!</v>
          </cell>
          <cell r="AP13" t="e">
            <v>#VALUE!</v>
          </cell>
        </row>
        <row r="14">
          <cell r="W14">
            <v>6</v>
          </cell>
          <cell r="X14">
            <v>3.7473038466788169</v>
          </cell>
          <cell r="Y14">
            <v>3.6414102000511583</v>
          </cell>
          <cell r="Z14">
            <v>3.6066578729344356</v>
          </cell>
          <cell r="AA14">
            <v>3.4969906239530291</v>
          </cell>
          <cell r="AB14">
            <v>3.1720333624108945</v>
          </cell>
          <cell r="AC14">
            <v>8.2624422382798208</v>
          </cell>
          <cell r="AD14">
            <v>8.0515195456717503</v>
          </cell>
          <cell r="AE14">
            <v>7.9444534562211526</v>
          </cell>
          <cell r="AF14">
            <v>7.6342577274697181</v>
          </cell>
          <cell r="AG14">
            <v>7.2363328440522281</v>
          </cell>
          <cell r="AH14">
            <v>1.2311160363579057</v>
          </cell>
          <cell r="AI14" t="e">
            <v>#VALUE!</v>
          </cell>
          <cell r="AJ14" t="e">
            <v>#VALUE!</v>
          </cell>
          <cell r="AK14" t="e">
            <v>#VALUE!</v>
          </cell>
          <cell r="AL14" t="e">
            <v>#VALUE!</v>
          </cell>
          <cell r="AM14" t="e">
            <v>#VALUE!</v>
          </cell>
          <cell r="AN14" t="e">
            <v>#VALUE!</v>
          </cell>
          <cell r="AO14" t="e">
            <v>#VALUE!</v>
          </cell>
          <cell r="AP14" t="e">
            <v>#VALUE!</v>
          </cell>
        </row>
        <row r="15">
          <cell r="W15">
            <v>10</v>
          </cell>
          <cell r="X15">
            <v>3.103969727670874</v>
          </cell>
          <cell r="Y15">
            <v>3.016255817368072</v>
          </cell>
          <cell r="Z15">
            <v>2.9874697418988978</v>
          </cell>
          <cell r="AA15">
            <v>2.8966300782679584</v>
          </cell>
          <cell r="AB15">
            <v>2.6274612187671278</v>
          </cell>
          <cell r="AC15">
            <v>6.9173935018156651</v>
          </cell>
          <cell r="AD15">
            <v>6.740807061492629</v>
          </cell>
          <cell r="AE15">
            <v>6.6511703354409661</v>
          </cell>
          <cell r="AF15">
            <v>6.3914715857886018</v>
          </cell>
          <cell r="AG15">
            <v>6.0583251717646567</v>
          </cell>
          <cell r="AH15">
            <v>1.1415708856299385</v>
          </cell>
          <cell r="AI15" t="e">
            <v>#VALUE!</v>
          </cell>
          <cell r="AJ15" t="e">
            <v>#VALUE!</v>
          </cell>
          <cell r="AK15" t="e">
            <v>#VALUE!</v>
          </cell>
          <cell r="AL15" t="e">
            <v>#VALUE!</v>
          </cell>
          <cell r="AM15" t="e">
            <v>#VALUE!</v>
          </cell>
          <cell r="AN15" t="e">
            <v>#VALUE!</v>
          </cell>
          <cell r="AO15" t="e">
            <v>#VALUE!</v>
          </cell>
          <cell r="AP15" t="e">
            <v>#VALUE!</v>
          </cell>
        </row>
        <row r="16">
          <cell r="W16">
            <v>12</v>
          </cell>
          <cell r="X16">
            <v>2.4869155047712126</v>
          </cell>
          <cell r="Y16">
            <v>2.41663869711696</v>
          </cell>
          <cell r="Z16">
            <v>2.3935751547223241</v>
          </cell>
          <cell r="AA16">
            <v>2.3207939784376244</v>
          </cell>
          <cell r="AB16">
            <v>2.1051345910000743</v>
          </cell>
          <cell r="AC16">
            <v>5.651510490983398</v>
          </cell>
          <cell r="AD16">
            <v>5.5072393692394774</v>
          </cell>
          <cell r="AE16">
            <v>5.434006164055269</v>
          </cell>
          <cell r="AF16">
            <v>5.2218322855892874</v>
          </cell>
          <cell r="AG16">
            <v>4.9496516653317242</v>
          </cell>
          <cell r="AH16">
            <v>1.0658025</v>
          </cell>
          <cell r="AI16" t="e">
            <v>#VALUE!</v>
          </cell>
          <cell r="AJ16" t="e">
            <v>#VALUE!</v>
          </cell>
          <cell r="AK16" t="e">
            <v>#VALUE!</v>
          </cell>
          <cell r="AL16" t="e">
            <v>#VALUE!</v>
          </cell>
          <cell r="AM16" t="e">
            <v>#VALUE!</v>
          </cell>
          <cell r="AN16" t="e">
            <v>#VALUE!</v>
          </cell>
          <cell r="AO16" t="e">
            <v>#VALUE!</v>
          </cell>
          <cell r="AP16" t="e">
            <v>#VALUE!</v>
          </cell>
        </row>
        <row r="17">
          <cell r="W17">
            <v>13</v>
          </cell>
          <cell r="X17">
            <v>2.3277300472177234</v>
          </cell>
          <cell r="Y17">
            <v>2.2591244328764484</v>
          </cell>
          <cell r="Z17">
            <v>2.2365481263625826</v>
          </cell>
          <cell r="AA17">
            <v>2.165062353912159</v>
          </cell>
          <cell r="AB17">
            <v>1.9837188369589442</v>
          </cell>
          <cell r="AC17">
            <v>5.0053175150515452</v>
          </cell>
          <cell r="AD17">
            <v>4.8726461064908158</v>
          </cell>
          <cell r="AE17">
            <v>4.8085939809935123</v>
          </cell>
          <cell r="AF17">
            <v>4.6163575160781125</v>
          </cell>
          <cell r="AG17">
            <v>4.3714019440884027</v>
          </cell>
          <cell r="AH17">
            <v>1.0580961465214964</v>
          </cell>
          <cell r="AI17" t="e">
            <v>#VALUE!</v>
          </cell>
          <cell r="AJ17" t="e">
            <v>#VALUE!</v>
          </cell>
          <cell r="AK17" t="e">
            <v>#VALUE!</v>
          </cell>
          <cell r="AL17" t="e">
            <v>#VALUE!</v>
          </cell>
          <cell r="AM17" t="e">
            <v>#VALUE!</v>
          </cell>
          <cell r="AN17" t="e">
            <v>#VALUE!</v>
          </cell>
          <cell r="AO17" t="e">
            <v>#VALUE!</v>
          </cell>
          <cell r="AP17" t="e">
            <v>#VALUE!</v>
          </cell>
        </row>
        <row r="18">
          <cell r="W18">
            <v>16</v>
          </cell>
          <cell r="X18">
            <v>1.961860495808492</v>
          </cell>
          <cell r="Y18">
            <v>1.9005125945498804</v>
          </cell>
          <cell r="Z18">
            <v>1.8802664714648378</v>
          </cell>
          <cell r="AA18">
            <v>1.8159350241938397</v>
          </cell>
          <cell r="AB18">
            <v>1.7052599347999149</v>
          </cell>
          <cell r="AC18">
            <v>3.6508700940123009</v>
          </cell>
          <cell r="AD18">
            <v>3.5487421204330514</v>
          </cell>
          <cell r="AE18">
            <v>3.5046038463298945</v>
          </cell>
          <cell r="AF18">
            <v>3.3612924477985224</v>
          </cell>
          <cell r="AG18">
            <v>3.1814758337467604</v>
          </cell>
          <cell r="AH18">
            <v>1.0400753145264765</v>
          </cell>
          <cell r="AI18" t="e">
            <v>#VALUE!</v>
          </cell>
          <cell r="AJ18" t="e">
            <v>#VALUE!</v>
          </cell>
          <cell r="AK18" t="e">
            <v>#VALUE!</v>
          </cell>
          <cell r="AL18" t="e">
            <v>#VALUE!</v>
          </cell>
          <cell r="AM18" t="e">
            <v>#VALUE!</v>
          </cell>
          <cell r="AN18" t="e">
            <v>#VALUE!</v>
          </cell>
          <cell r="AO18" t="e">
            <v>#VALUE!</v>
          </cell>
          <cell r="AP18" t="e">
            <v>#VALUE!</v>
          </cell>
        </row>
        <row r="19">
          <cell r="W19">
            <v>18</v>
          </cell>
          <cell r="X19">
            <v>1.7852974852077197</v>
          </cell>
          <cell r="Y19">
            <v>1.7293976286267505</v>
          </cell>
          <cell r="Z19">
            <v>1.7109556254830873</v>
          </cell>
          <cell r="AA19">
            <v>1.6523831033871452</v>
          </cell>
          <cell r="AB19">
            <v>1.5713401264083791</v>
          </cell>
          <cell r="AC19">
            <v>3.0641036131770996</v>
          </cell>
          <cell r="AD19">
            <v>2.9782478000936807</v>
          </cell>
          <cell r="AE19">
            <v>2.9430386716533818</v>
          </cell>
          <cell r="AF19">
            <v>2.8243407495169115</v>
          </cell>
          <cell r="AG19">
            <v>2.6765421203171162</v>
          </cell>
          <cell r="AH19">
            <v>1.0313347836180164</v>
          </cell>
          <cell r="AI19" t="e">
            <v>#VALUE!</v>
          </cell>
          <cell r="AJ19" t="e">
            <v>#VALUE!</v>
          </cell>
          <cell r="AK19" t="e">
            <v>#VALUE!</v>
          </cell>
          <cell r="AL19" t="e">
            <v>#VALUE!</v>
          </cell>
          <cell r="AM19" t="e">
            <v>#VALUE!</v>
          </cell>
          <cell r="AN19" t="e">
            <v>#VALUE!</v>
          </cell>
          <cell r="AO19" t="e">
            <v>#VALUE!</v>
          </cell>
          <cell r="AP19" t="e">
            <v>#VALUE!</v>
          </cell>
        </row>
        <row r="20">
          <cell r="W20">
            <v>22</v>
          </cell>
          <cell r="X20">
            <v>1.5352843967006247</v>
          </cell>
          <cell r="Y20">
            <v>1.4897753846032784</v>
          </cell>
          <cell r="Z20">
            <v>1.4748070918283862</v>
          </cell>
          <cell r="AA20">
            <v>1.427444953329619</v>
          </cell>
          <cell r="AB20">
            <v>1.3826908231593693</v>
          </cell>
          <cell r="AC20">
            <v>2.3099947760273412</v>
          </cell>
          <cell r="AD20">
            <v>2.248390625608538</v>
          </cell>
          <cell r="AE20">
            <v>2.2249669065448572</v>
          </cell>
          <cell r="AF20">
            <v>2.1415939265494308</v>
          </cell>
          <cell r="AG20">
            <v>2.0389838959554969</v>
          </cell>
          <cell r="AH20">
            <v>1.0192058357131346</v>
          </cell>
          <cell r="AI20" t="e">
            <v>#VALUE!</v>
          </cell>
          <cell r="AJ20" t="e">
            <v>#VALUE!</v>
          </cell>
          <cell r="AK20" t="e">
            <v>#VALUE!</v>
          </cell>
          <cell r="AL20" t="e">
            <v>#VALUE!</v>
          </cell>
          <cell r="AM20" t="e">
            <v>#VALUE!</v>
          </cell>
          <cell r="AN20" t="e">
            <v>#VALUE!</v>
          </cell>
          <cell r="AO20" t="e">
            <v>#VALUE!</v>
          </cell>
          <cell r="AP20" t="e">
            <v>#VALUE!</v>
          </cell>
        </row>
        <row r="21">
          <cell r="W21">
            <v>24</v>
          </cell>
          <cell r="X21">
            <v>1.4458811074251232</v>
          </cell>
          <cell r="Y21">
            <v>1.4050224983238135</v>
          </cell>
          <cell r="Z21">
            <v>1.391613462047864</v>
          </cell>
          <cell r="AA21">
            <v>1.3492988246730373</v>
          </cell>
          <cell r="AB21">
            <v>1.3157091193750463</v>
          </cell>
          <cell r="AC21">
            <v>2.0625950697019704</v>
          </cell>
          <cell r="AD21">
            <v>2.0099413756348459</v>
          </cell>
          <cell r="AE21">
            <v>1.9904784483718934</v>
          </cell>
          <cell r="AF21">
            <v>1.9197912814666496</v>
          </cell>
          <cell r="AG21">
            <v>1.8332043204932298</v>
          </cell>
          <cell r="AH21">
            <v>1.01505</v>
          </cell>
          <cell r="AI21" t="e">
            <v>#VALUE!</v>
          </cell>
          <cell r="AJ21" t="e">
            <v>#VALUE!</v>
          </cell>
          <cell r="AK21" t="e">
            <v>#VALUE!</v>
          </cell>
          <cell r="AL21" t="e">
            <v>#VALUE!</v>
          </cell>
          <cell r="AM21" t="e">
            <v>#VALUE!</v>
          </cell>
          <cell r="AN21" t="e">
            <v>#VALUE!</v>
          </cell>
          <cell r="AO21" t="e">
            <v>#VALUE!</v>
          </cell>
          <cell r="AP21" t="e">
            <v>#VALUE!</v>
          </cell>
        </row>
        <row r="22">
          <cell r="W22">
            <v>25</v>
          </cell>
          <cell r="X22">
            <v>1.421993946222446</v>
          </cell>
          <cell r="Y22">
            <v>1.3824835968249032</v>
          </cell>
          <cell r="Z22">
            <v>1.3694992773949051</v>
          </cell>
          <cell r="AA22">
            <v>1.3288343553606012</v>
          </cell>
          <cell r="AB22">
            <v>1.2968339154461352</v>
          </cell>
          <cell r="AC22">
            <v>1.9969673014451739</v>
          </cell>
          <cell r="AD22">
            <v>1.9452739300848396</v>
          </cell>
          <cell r="AE22">
            <v>1.9261504242630429</v>
          </cell>
          <cell r="AF22">
            <v>1.8566099616728209</v>
          </cell>
          <cell r="AG22">
            <v>1.7768364422391132</v>
          </cell>
          <cell r="AH22">
            <v>1.0137262615863785</v>
          </cell>
          <cell r="AI22" t="e">
            <v>#VALUE!</v>
          </cell>
          <cell r="AJ22" t="e">
            <v>#VALUE!</v>
          </cell>
          <cell r="AK22" t="e">
            <v>#VALUE!</v>
          </cell>
          <cell r="AL22" t="e">
            <v>#VALUE!</v>
          </cell>
          <cell r="AM22" t="e">
            <v>#VALUE!</v>
          </cell>
          <cell r="AN22" t="e">
            <v>#VALUE!</v>
          </cell>
          <cell r="AO22" t="e">
            <v>#VALUE!</v>
          </cell>
          <cell r="AP22" t="e">
            <v>#VALUE!</v>
          </cell>
        </row>
        <row r="23">
          <cell r="W23">
            <v>28</v>
          </cell>
          <cell r="X23">
            <v>1.3586139418432936</v>
          </cell>
          <cell r="Y23">
            <v>1.3229131966075842</v>
          </cell>
          <cell r="Z23">
            <v>1.3111430881986548</v>
          </cell>
          <cell r="AA23">
            <v>1.2750356008151928</v>
          </cell>
          <cell r="AB23">
            <v>1.2473033034535368</v>
          </cell>
          <cell r="AC23">
            <v>1.8276557546890355</v>
          </cell>
          <cell r="AD23">
            <v>1.7792690233153172</v>
          </cell>
          <cell r="AE23">
            <v>1.7613482803162528</v>
          </cell>
          <cell r="AF23">
            <v>1.6960696643490982</v>
          </cell>
          <cell r="AG23">
            <v>1.6330841880742941</v>
          </cell>
          <cell r="AH23">
            <v>1.0104169422658527</v>
          </cell>
          <cell r="AI23" t="e">
            <v>#VALUE!</v>
          </cell>
          <cell r="AJ23" t="e">
            <v>#VALUE!</v>
          </cell>
          <cell r="AK23" t="e">
            <v>#VALUE!</v>
          </cell>
          <cell r="AL23" t="e">
            <v>#VALUE!</v>
          </cell>
          <cell r="AM23" t="e">
            <v>#VALUE!</v>
          </cell>
          <cell r="AN23" t="e">
            <v>#VALUE!</v>
          </cell>
          <cell r="AO23" t="e">
            <v>#VALUE!</v>
          </cell>
          <cell r="AP23" t="e">
            <v>#VALUE!</v>
          </cell>
        </row>
        <row r="24">
          <cell r="W24">
            <v>30</v>
          </cell>
          <cell r="X24">
            <v>1.3223338461233818</v>
          </cell>
          <cell r="Y24">
            <v>1.2889824624984647</v>
          </cell>
          <cell r="Z24">
            <v>1.2779703056390233</v>
          </cell>
          <cell r="AA24">
            <v>1.2446027615143831</v>
          </cell>
          <cell r="AB24">
            <v>1.2193533305041242</v>
          </cell>
          <cell r="AC24">
            <v>1.7338929650528687</v>
          </cell>
          <cell r="AD24">
            <v>1.6878957808518624</v>
          </cell>
          <cell r="AE24">
            <v>1.6708597538874863</v>
          </cell>
          <cell r="AF24">
            <v>1.6088030775783524</v>
          </cell>
          <cell r="AG24">
            <v>1.5546093320061005</v>
          </cell>
          <cell r="AH24">
            <v>1.008668886049181</v>
          </cell>
          <cell r="AI24" t="e">
            <v>#VALUE!</v>
          </cell>
          <cell r="AJ24" t="e">
            <v>#VALUE!</v>
          </cell>
          <cell r="AK24" t="e">
            <v>#VALUE!</v>
          </cell>
          <cell r="AL24" t="e">
            <v>#VALUE!</v>
          </cell>
          <cell r="AM24" t="e">
            <v>#VALUE!</v>
          </cell>
          <cell r="AN24" t="e">
            <v>#VALUE!</v>
          </cell>
          <cell r="AO24" t="e">
            <v>#VALUE!</v>
          </cell>
          <cell r="AP24" t="e">
            <v>#VALUE!</v>
          </cell>
        </row>
        <row r="25">
          <cell r="W25">
            <v>34</v>
          </cell>
          <cell r="X25">
            <v>1.2614036531921196</v>
          </cell>
          <cell r="Y25">
            <v>1.2323223857294834</v>
          </cell>
          <cell r="Z25">
            <v>1.2227028230544061</v>
          </cell>
          <cell r="AA25">
            <v>1.1941896755382164</v>
          </cell>
          <cell r="AB25">
            <v>1.1731924559226177</v>
          </cell>
          <cell r="AC25">
            <v>1.5815979868319749</v>
          </cell>
          <cell r="AD25">
            <v>1.540446491433128</v>
          </cell>
          <cell r="AE25">
            <v>1.5252213828510002</v>
          </cell>
          <cell r="AF25">
            <v>1.4698503630721289</v>
          </cell>
          <cell r="AG25">
            <v>1.4291350842100143</v>
          </cell>
          <cell r="AH25">
            <v>1.0060060346761617</v>
          </cell>
          <cell r="AI25" t="e">
            <v>#VALUE!</v>
          </cell>
          <cell r="AJ25" t="e">
            <v>#VALUE!</v>
          </cell>
          <cell r="AK25" t="e">
            <v>#VALUE!</v>
          </cell>
          <cell r="AL25" t="e">
            <v>#VALUE!</v>
          </cell>
          <cell r="AM25" t="e">
            <v>#VALUE!</v>
          </cell>
          <cell r="AN25" t="e">
            <v>#VALUE!</v>
          </cell>
          <cell r="AO25" t="e">
            <v>#VALUE!</v>
          </cell>
          <cell r="AP25" t="e">
            <v>#VALUE!</v>
          </cell>
        </row>
        <row r="26">
          <cell r="W26">
            <v>36</v>
          </cell>
          <cell r="X26">
            <v>1.2357958183120712</v>
          </cell>
          <cell r="Y26">
            <v>1.2086497530003948</v>
          </cell>
          <cell r="Z26">
            <v>1.1996667776274685</v>
          </cell>
          <cell r="AA26">
            <v>1.1733033258026413</v>
          </cell>
          <cell r="AB26">
            <v>1.154130806469339</v>
          </cell>
          <cell r="AC26">
            <v>1.5195268376228988</v>
          </cell>
          <cell r="AD26">
            <v>1.4807365280705047</v>
          </cell>
          <cell r="AE26">
            <v>1.4663980664164522</v>
          </cell>
          <cell r="AF26">
            <v>1.4143223833287559</v>
          </cell>
          <cell r="AG26">
            <v>1.3788055372258305</v>
          </cell>
          <cell r="AH26">
            <v>1.0049999999999999</v>
          </cell>
          <cell r="AI26" t="e">
            <v>#VALUE!</v>
          </cell>
          <cell r="AJ26" t="e">
            <v>#VALUE!</v>
          </cell>
          <cell r="AK26" t="e">
            <v>#VALUE!</v>
          </cell>
          <cell r="AL26" t="e">
            <v>#VALUE!</v>
          </cell>
          <cell r="AM26" t="e">
            <v>#VALUE!</v>
          </cell>
          <cell r="AN26" t="e">
            <v>#VALUE!</v>
          </cell>
          <cell r="AO26" t="e">
            <v>#VALUE!</v>
          </cell>
          <cell r="AP26" t="e">
            <v>#VALUE!</v>
          </cell>
        </row>
        <row r="27">
          <cell r="W27">
            <v>37</v>
          </cell>
          <cell r="X27">
            <v>1.2294046444600664</v>
          </cell>
          <cell r="Y27">
            <v>1.2022862739014473</v>
          </cell>
          <cell r="Z27">
            <v>1.193305296959229</v>
          </cell>
          <cell r="AA27">
            <v>1.1669175022903415</v>
          </cell>
          <cell r="AB27">
            <v>1.1476854219077528</v>
          </cell>
          <cell r="AC27">
            <v>1.5038422726119731</v>
          </cell>
          <cell r="AD27">
            <v>1.4659882768243455</v>
          </cell>
          <cell r="AE27">
            <v>1.4517585818589416</v>
          </cell>
          <cell r="AF27">
            <v>1.4006742619598558</v>
          </cell>
          <cell r="AG27">
            <v>1.3657155767636975</v>
          </cell>
          <cell r="AH27">
            <v>1.0045814244064972</v>
          </cell>
          <cell r="AI27" t="e">
            <v>#VALUE!</v>
          </cell>
          <cell r="AJ27" t="e">
            <v>#VALUE!</v>
          </cell>
          <cell r="AK27" t="e">
            <v>#VALUE!</v>
          </cell>
          <cell r="AL27" t="e">
            <v>#VALUE!</v>
          </cell>
          <cell r="AM27" t="e">
            <v>#VALUE!</v>
          </cell>
          <cell r="AN27" t="e">
            <v>#VALUE!</v>
          </cell>
          <cell r="AO27" t="e">
            <v>#VALUE!</v>
          </cell>
          <cell r="AP27" t="e">
            <v>#VALUE!</v>
          </cell>
        </row>
        <row r="28">
          <cell r="W28">
            <v>40</v>
          </cell>
          <cell r="X28">
            <v>1.2113364020739272</v>
          </cell>
          <cell r="Y28">
            <v>1.1844214442839498</v>
          </cell>
          <cell r="Z28">
            <v>1.1754960949271931</v>
          </cell>
          <cell r="AA28">
            <v>1.1492231061929084</v>
          </cell>
          <cell r="AB28">
            <v>1.1300086644117568</v>
          </cell>
          <cell r="AC28">
            <v>1.4599684733459093</v>
          </cell>
          <cell r="AD28">
            <v>1.4247626969991425</v>
          </cell>
          <cell r="AE28">
            <v>1.4108970779472239</v>
          </cell>
          <cell r="AF28">
            <v>1.3626899944943371</v>
          </cell>
          <cell r="AG28">
            <v>1.329399902029474</v>
          </cell>
          <cell r="AH28">
            <v>1.0033277870216304</v>
          </cell>
          <cell r="AI28" t="e">
            <v>#VALUE!</v>
          </cell>
          <cell r="AJ28" t="e">
            <v>#VALUE!</v>
          </cell>
          <cell r="AK28" t="e">
            <v>#VALUE!</v>
          </cell>
          <cell r="AL28" t="e">
            <v>#VALUE!</v>
          </cell>
          <cell r="AM28" t="e">
            <v>#VALUE!</v>
          </cell>
          <cell r="AN28" t="e">
            <v>#VALUE!</v>
          </cell>
          <cell r="AO28" t="e">
            <v>#VALUE!</v>
          </cell>
          <cell r="AP28" t="e">
            <v>#VALUE!</v>
          </cell>
        </row>
        <row r="29">
          <cell r="W29">
            <v>42</v>
          </cell>
          <cell r="X29">
            <v>1.2001519310824933</v>
          </cell>
          <cell r="Y29">
            <v>1.1734594570673114</v>
          </cell>
          <cell r="Z29">
            <v>1.1646067313958159</v>
          </cell>
          <cell r="AA29">
            <v>1.1385432599331988</v>
          </cell>
          <cell r="AB29">
            <v>1.1194770991145817</v>
          </cell>
          <cell r="AC29">
            <v>1.4331564920175295</v>
          </cell>
          <cell r="AD29">
            <v>1.3995919826181842</v>
          </cell>
          <cell r="AE29">
            <v>1.3859943481092074</v>
          </cell>
          <cell r="AF29">
            <v>1.3396251598662068</v>
          </cell>
          <cell r="AG29">
            <v>1.3074358963678938</v>
          </cell>
          <cell r="AH29">
            <v>1.0024937655860349</v>
          </cell>
          <cell r="AI29" t="e">
            <v>#VALUE!</v>
          </cell>
          <cell r="AJ29" t="e">
            <v>#VALUE!</v>
          </cell>
          <cell r="AK29" t="e">
            <v>#VALUE!</v>
          </cell>
          <cell r="AL29" t="e">
            <v>#VALUE!</v>
          </cell>
          <cell r="AM29" t="e">
            <v>#VALUE!</v>
          </cell>
          <cell r="AN29" t="e">
            <v>#VALUE!</v>
          </cell>
          <cell r="AO29" t="e">
            <v>#VALUE!</v>
          </cell>
          <cell r="AP29" t="e">
            <v>#VALUE!</v>
          </cell>
        </row>
        <row r="30">
          <cell r="W30">
            <v>46</v>
          </cell>
          <cell r="X30">
            <v>1.1796534648670776</v>
          </cell>
          <cell r="Y30">
            <v>1.1535730081256401</v>
          </cell>
          <cell r="Z30">
            <v>1.1449329744231713</v>
          </cell>
          <cell r="AA30">
            <v>1.1195363832746466</v>
          </cell>
          <cell r="AB30">
            <v>1.1010139892738058</v>
          </cell>
          <cell r="AC30">
            <v>1.3847056705551228</v>
          </cell>
          <cell r="AD30">
            <v>1.354156801976732</v>
          </cell>
          <cell r="AE30">
            <v>1.3411375000283865</v>
          </cell>
          <cell r="AF30">
            <v>1.2982552706033563</v>
          </cell>
          <cell r="AG30">
            <v>1.2682217165140681</v>
          </cell>
          <cell r="AH30">
            <v>1.0008298755186722</v>
          </cell>
          <cell r="AI30" t="e">
            <v>#VALUE!</v>
          </cell>
          <cell r="AJ30" t="e">
            <v>#VALUE!</v>
          </cell>
          <cell r="AK30" t="e">
            <v>#VALUE!</v>
          </cell>
          <cell r="AL30" t="e">
            <v>#VALUE!</v>
          </cell>
          <cell r="AM30" t="e">
            <v>#VALUE!</v>
          </cell>
          <cell r="AN30" t="e">
            <v>#VALUE!</v>
          </cell>
          <cell r="AO30" t="e">
            <v>#VALUE!</v>
          </cell>
          <cell r="AP30" t="e">
            <v>#VALUE!</v>
          </cell>
        </row>
        <row r="31">
          <cell r="W31">
            <v>48</v>
          </cell>
          <cell r="X31">
            <v>1.1702611915834011</v>
          </cell>
          <cell r="Y31">
            <v>1.1445546903412835</v>
          </cell>
          <cell r="Z31">
            <v>1.1360480848744967</v>
          </cell>
          <cell r="AA31">
            <v>1.1110826948888652</v>
          </cell>
          <cell r="AB31">
            <v>1.0929269000656623</v>
          </cell>
          <cell r="AC31">
            <v>1.3628043386752444</v>
          </cell>
          <cell r="AD31">
            <v>1.3336420867621903</v>
          </cell>
          <cell r="AE31">
            <v>1.3209266485693822</v>
          </cell>
          <cell r="AF31">
            <v>1.2796959321620236</v>
          </cell>
          <cell r="AG31">
            <v>1.2507114140977906</v>
          </cell>
          <cell r="AH31">
            <v>1</v>
          </cell>
          <cell r="AI31" t="e">
            <v>#VALUE!</v>
          </cell>
          <cell r="AJ31" t="e">
            <v>#VALUE!</v>
          </cell>
          <cell r="AK31" t="e">
            <v>#VALUE!</v>
          </cell>
          <cell r="AL31" t="e">
            <v>#VALUE!</v>
          </cell>
          <cell r="AM31" t="e">
            <v>#VALUE!</v>
          </cell>
          <cell r="AN31" t="e">
            <v>#VALUE!</v>
          </cell>
          <cell r="AO31" t="e">
            <v>#VALUE!</v>
          </cell>
          <cell r="AP31" t="e">
            <v>#VALUE!</v>
          </cell>
        </row>
        <row r="32">
          <cell r="W32">
            <v>49</v>
          </cell>
          <cell r="X32">
            <v>1.1668698829810962</v>
          </cell>
          <cell r="Y32">
            <v>1.1413083518533058</v>
          </cell>
          <cell r="Z32">
            <v>1.1329037702446605</v>
          </cell>
          <cell r="AA32">
            <v>1.1081585449128708</v>
          </cell>
          <cell r="AB32">
            <v>1.0903305531195697</v>
          </cell>
          <cell r="AC32">
            <v>1.3547056704588667</v>
          </cell>
          <cell r="AD32">
            <v>1.3256473711072583</v>
          </cell>
          <cell r="AE32">
            <v>1.3129736884035157</v>
          </cell>
          <cell r="AF32">
            <v>1.2720589721566835</v>
          </cell>
          <cell r="AG32">
            <v>1.2433896900222829</v>
          </cell>
          <cell r="AH32">
            <v>1</v>
          </cell>
          <cell r="AI32" t="e">
            <v>#VALUE!</v>
          </cell>
          <cell r="AJ32" t="e">
            <v>#VALUE!</v>
          </cell>
          <cell r="AK32" t="e">
            <v>#VALUE!</v>
          </cell>
          <cell r="AL32" t="e">
            <v>#VALUE!</v>
          </cell>
          <cell r="AM32" t="e">
            <v>#VALUE!</v>
          </cell>
          <cell r="AN32" t="e">
            <v>#VALUE!</v>
          </cell>
          <cell r="AO32" t="e">
            <v>#VALUE!</v>
          </cell>
          <cell r="AP32" t="e">
            <v>#VALUE!</v>
          </cell>
        </row>
        <row r="33">
          <cell r="W33">
            <v>52</v>
          </cell>
          <cell r="X33">
            <v>1.1571221012989157</v>
          </cell>
          <cell r="Y33">
            <v>1.132024600226228</v>
          </cell>
          <cell r="Z33">
            <v>1.1239231402811418</v>
          </cell>
          <cell r="AA33">
            <v>1.0998599721999553</v>
          </cell>
          <cell r="AB33">
            <v>1.0829847154428816</v>
          </cell>
          <cell r="AC33">
            <v>1.331602226110739</v>
          </cell>
          <cell r="AD33">
            <v>1.3029172948880647</v>
          </cell>
          <cell r="AE33">
            <v>1.2904004244122269</v>
          </cell>
          <cell r="AF33">
            <v>1.2504924683531997</v>
          </cell>
          <cell r="AG33">
            <v>1.2227910411320373</v>
          </cell>
          <cell r="AH33">
            <v>1</v>
          </cell>
          <cell r="AI33" t="e">
            <v>#VALUE!</v>
          </cell>
          <cell r="AJ33" t="e">
            <v>#VALUE!</v>
          </cell>
          <cell r="AK33" t="e">
            <v>#VALUE!</v>
          </cell>
          <cell r="AL33" t="e">
            <v>#VALUE!</v>
          </cell>
          <cell r="AM33" t="e">
            <v>#VALUE!</v>
          </cell>
          <cell r="AN33" t="e">
            <v>#VALUE!</v>
          </cell>
          <cell r="AO33" t="e">
            <v>#VALUE!</v>
          </cell>
          <cell r="AP33" t="e">
            <v>#VALUE!</v>
          </cell>
        </row>
        <row r="34">
          <cell r="W34">
            <v>54</v>
          </cell>
          <cell r="X34">
            <v>1.1509621997296964</v>
          </cell>
          <cell r="Y34">
            <v>1.126195367778424</v>
          </cell>
          <cell r="Z34">
            <v>1.118293236837034</v>
          </cell>
          <cell r="AA34">
            <v>1.0946994764481133</v>
          </cell>
          <cell r="AB34">
            <v>1.0784343757559609</v>
          </cell>
          <cell r="AC34">
            <v>1.3171368091451989</v>
          </cell>
          <cell r="AD34">
            <v>1.2887456118705061</v>
          </cell>
          <cell r="AE34">
            <v>1.2763561944150721</v>
          </cell>
          <cell r="AF34">
            <v>1.2371599111671585</v>
          </cell>
          <cell r="AG34">
            <v>1.2101169995501209</v>
          </cell>
          <cell r="AH34">
            <v>1</v>
          </cell>
          <cell r="AI34" t="e">
            <v>#VALUE!</v>
          </cell>
          <cell r="AJ34" t="e">
            <v>#VALUE!</v>
          </cell>
          <cell r="AK34" t="e">
            <v>#VALUE!</v>
          </cell>
          <cell r="AL34" t="e">
            <v>#VALUE!</v>
          </cell>
          <cell r="AM34" t="e">
            <v>#VALUE!</v>
          </cell>
          <cell r="AN34" t="e">
            <v>#VALUE!</v>
          </cell>
          <cell r="AO34" t="e">
            <v>#VALUE!</v>
          </cell>
          <cell r="AP34" t="e">
            <v>#VALUE!</v>
          </cell>
        </row>
        <row r="35">
          <cell r="W35">
            <v>58</v>
          </cell>
          <cell r="X35">
            <v>1.1393996023534423</v>
          </cell>
          <cell r="Y35">
            <v>1.1153357616997859</v>
          </cell>
          <cell r="Z35">
            <v>1.1078247910761434</v>
          </cell>
          <cell r="AA35">
            <v>1.0851948139800218</v>
          </cell>
          <cell r="AB35">
            <v>1.0700920813943744</v>
          </cell>
          <cell r="AC35">
            <v>1.2902667294697228</v>
          </cell>
          <cell r="AD35">
            <v>1.2625503684592239</v>
          </cell>
          <cell r="AE35">
            <v>1.2504602953729493</v>
          </cell>
          <cell r="AF35">
            <v>1.2127585273928414</v>
          </cell>
          <cell r="AG35">
            <v>1.1870489310385466</v>
          </cell>
          <cell r="AH35">
            <v>1</v>
          </cell>
          <cell r="AI35" t="e">
            <v>#VALUE!</v>
          </cell>
          <cell r="AJ35" t="e">
            <v>#VALUE!</v>
          </cell>
          <cell r="AK35" t="e">
            <v>#VALUE!</v>
          </cell>
          <cell r="AL35" t="e">
            <v>#VALUE!</v>
          </cell>
          <cell r="AM35" t="e">
            <v>#VALUE!</v>
          </cell>
          <cell r="AN35" t="e">
            <v>#VALUE!</v>
          </cell>
          <cell r="AO35" t="e">
            <v>#VALUE!</v>
          </cell>
          <cell r="AP35" t="e">
            <v>#VALUE!</v>
          </cell>
        </row>
        <row r="36">
          <cell r="W36">
            <v>60</v>
          </cell>
          <cell r="X36">
            <v>1.1339740228521331</v>
          </cell>
          <cell r="Y36">
            <v>1.1102787705643591</v>
          </cell>
          <cell r="Z36">
            <v>1.1029593057033951</v>
          </cell>
          <cell r="AA36">
            <v>1.0808197421097909</v>
          </cell>
          <cell r="AB36">
            <v>1.0662701464055235</v>
          </cell>
          <cell r="AC36">
            <v>1.2777862161278597</v>
          </cell>
          <cell r="AD36">
            <v>1.2504432421819645</v>
          </cell>
          <cell r="AE36">
            <v>1.2385210526249602</v>
          </cell>
          <cell r="AF36">
            <v>1.2015924245652811</v>
          </cell>
          <cell r="AG36">
            <v>1.176551962892372</v>
          </cell>
          <cell r="AH36">
            <v>1</v>
          </cell>
          <cell r="AI36" t="e">
            <v>#VALUE!</v>
          </cell>
          <cell r="AJ36" t="e">
            <v>#VALUE!</v>
          </cell>
          <cell r="AK36" t="e">
            <v>#VALUE!</v>
          </cell>
          <cell r="AL36" t="e">
            <v>#VALUE!</v>
          </cell>
          <cell r="AM36" t="e">
            <v>#VALUE!</v>
          </cell>
          <cell r="AN36" t="e">
            <v>#VALUE!</v>
          </cell>
          <cell r="AO36" t="e">
            <v>#VALUE!</v>
          </cell>
          <cell r="AP36" t="e">
            <v>#VALUE!</v>
          </cell>
        </row>
        <row r="37">
          <cell r="W37">
            <v>61</v>
          </cell>
          <cell r="X37">
            <v>1.1322807306703713</v>
          </cell>
          <cell r="Y37">
            <v>1.1087275469724067</v>
          </cell>
          <cell r="Z37">
            <v>1.1014430647616846</v>
          </cell>
          <cell r="AA37">
            <v>1.0794837962260269</v>
          </cell>
          <cell r="AB37">
            <v>1.0650732627673554</v>
          </cell>
          <cell r="AC37">
            <v>1.273395651711795</v>
          </cell>
          <cell r="AD37">
            <v>1.2461785999633557</v>
          </cell>
          <cell r="AE37">
            <v>1.234331947047798</v>
          </cell>
          <cell r="AF37">
            <v>1.1976999182712704</v>
          </cell>
          <cell r="AG37">
            <v>1.1728055136165962</v>
          </cell>
          <cell r="AH37">
            <v>1</v>
          </cell>
          <cell r="AI37" t="e">
            <v>#VALUE!</v>
          </cell>
          <cell r="AJ37" t="e">
            <v>#VALUE!</v>
          </cell>
          <cell r="AK37" t="e">
            <v>#VALUE!</v>
          </cell>
          <cell r="AL37" t="e">
            <v>#VALUE!</v>
          </cell>
          <cell r="AM37" t="e">
            <v>#VALUE!</v>
          </cell>
          <cell r="AN37" t="e">
            <v>#VALUE!</v>
          </cell>
          <cell r="AO37" t="e">
            <v>#VALUE!</v>
          </cell>
          <cell r="AP37" t="e">
            <v>#VALUE!</v>
          </cell>
        </row>
        <row r="38">
          <cell r="W38">
            <v>64</v>
          </cell>
          <cell r="X38">
            <v>1.1273351918205037</v>
          </cell>
          <cell r="Y38">
            <v>1.1042095605262641</v>
          </cell>
          <cell r="Z38">
            <v>1.0970327523744847</v>
          </cell>
          <cell r="AA38">
            <v>1.0756115319036372</v>
          </cell>
          <cell r="AB38">
            <v>1.0616144224291313</v>
          </cell>
          <cell r="AC38">
            <v>1.2606763837950543</v>
          </cell>
          <cell r="AD38">
            <v>1.2338543586274417</v>
          </cell>
          <cell r="AE38">
            <v>1.2222387721752728</v>
          </cell>
          <cell r="AF38">
            <v>1.1865011584717926</v>
          </cell>
          <cell r="AG38">
            <v>1.1620680464277653</v>
          </cell>
          <cell r="AH38">
            <v>1</v>
          </cell>
          <cell r="AI38" t="e">
            <v>#VALUE!</v>
          </cell>
          <cell r="AJ38" t="e">
            <v>#VALUE!</v>
          </cell>
          <cell r="AK38" t="e">
            <v>#VALUE!</v>
          </cell>
          <cell r="AL38" t="e">
            <v>#VALUE!</v>
          </cell>
          <cell r="AM38" t="e">
            <v>#VALUE!</v>
          </cell>
          <cell r="AN38" t="e">
            <v>#VALUE!</v>
          </cell>
          <cell r="AO38" t="e">
            <v>#VALUE!</v>
          </cell>
          <cell r="AP38" t="e">
            <v>#VALUE!</v>
          </cell>
        </row>
        <row r="39">
          <cell r="W39">
            <v>66</v>
          </cell>
          <cell r="X39">
            <v>1.1241468726519233</v>
          </cell>
          <cell r="Y39">
            <v>1.1013070738876138</v>
          </cell>
          <cell r="Z39">
            <v>1.0942041052044078</v>
          </cell>
          <cell r="AA39">
            <v>1.0731389360675028</v>
          </cell>
          <cell r="AB39">
            <v>1.0594141225584432</v>
          </cell>
          <cell r="AC39">
            <v>1.2525590078062385</v>
          </cell>
          <cell r="AD39">
            <v>1.2260132148918828</v>
          </cell>
          <cell r="AE39">
            <v>1.2145548350123423</v>
          </cell>
          <cell r="AF39">
            <v>1.1794159273487212</v>
          </cell>
          <cell r="AG39">
            <v>1.1553072112145655</v>
          </cell>
          <cell r="AH39">
            <v>1</v>
          </cell>
          <cell r="AI39" t="e">
            <v>#VALUE!</v>
          </cell>
          <cell r="AJ39" t="e">
            <v>#VALUE!</v>
          </cell>
          <cell r="AK39" t="e">
            <v>#VALUE!</v>
          </cell>
          <cell r="AL39" t="e">
            <v>#VALUE!</v>
          </cell>
          <cell r="AM39" t="e">
            <v>#VALUE!</v>
          </cell>
          <cell r="AN39" t="e">
            <v>#VALUE!</v>
          </cell>
          <cell r="AO39" t="e">
            <v>#VALUE!</v>
          </cell>
          <cell r="AP39" t="e">
            <v>#VALUE!</v>
          </cell>
        </row>
        <row r="40">
          <cell r="W40">
            <v>70</v>
          </cell>
          <cell r="X40">
            <v>1.1180199389007945</v>
          </cell>
          <cell r="Y40">
            <v>1.0957526377954661</v>
          </cell>
          <cell r="Z40">
            <v>1.0888015648281388</v>
          </cell>
          <cell r="AA40">
            <v>1.0684412245897903</v>
          </cell>
          <cell r="AB40">
            <v>1.0552524498557518</v>
          </cell>
          <cell r="AC40">
            <v>1.2371428877514281</v>
          </cell>
          <cell r="AD40">
            <v>1.2111755635365693</v>
          </cell>
          <cell r="AE40">
            <v>1.2000373996868499</v>
          </cell>
          <cell r="AF40">
            <v>1.1660972017190807</v>
          </cell>
          <cell r="AG40">
            <v>1.1426700272823653</v>
          </cell>
          <cell r="AH40">
            <v>1</v>
          </cell>
          <cell r="AI40" t="e">
            <v>#VALUE!</v>
          </cell>
          <cell r="AJ40" t="e">
            <v>#VALUE!</v>
          </cell>
          <cell r="AK40" t="e">
            <v>#VALUE!</v>
          </cell>
          <cell r="AL40" t="e">
            <v>#VALUE!</v>
          </cell>
          <cell r="AM40" t="e">
            <v>#VALUE!</v>
          </cell>
          <cell r="AN40" t="e">
            <v>#VALUE!</v>
          </cell>
          <cell r="AO40" t="e">
            <v>#VALUE!</v>
          </cell>
          <cell r="AP40" t="e">
            <v>#VALUE!</v>
          </cell>
        </row>
        <row r="41">
          <cell r="W41">
            <v>72</v>
          </cell>
          <cell r="X41">
            <v>1.1150765729240411</v>
          </cell>
          <cell r="Y41">
            <v>1.093095495943573</v>
          </cell>
          <cell r="Z41">
            <v>1.0862221843651068</v>
          </cell>
          <cell r="AA41">
            <v>1.066210257639908</v>
          </cell>
          <cell r="AB41">
            <v>1.0532850010578596</v>
          </cell>
          <cell r="AC41">
            <v>1.2298231146562659</v>
          </cell>
          <cell r="AD41">
            <v>1.2041560653149772</v>
          </cell>
          <cell r="AE41">
            <v>1.193180204841001</v>
          </cell>
          <cell r="AF41">
            <v>1.159838247649885</v>
          </cell>
          <cell r="AG41">
            <v>1.136765181538524</v>
          </cell>
          <cell r="AH41">
            <v>1</v>
          </cell>
          <cell r="AI41" t="e">
            <v>#VALUE!</v>
          </cell>
          <cell r="AJ41" t="e">
            <v>#VALUE!</v>
          </cell>
          <cell r="AK41" t="e">
            <v>#VALUE!</v>
          </cell>
          <cell r="AL41" t="e">
            <v>#VALUE!</v>
          </cell>
          <cell r="AM41" t="e">
            <v>#VALUE!</v>
          </cell>
          <cell r="AN41" t="e">
            <v>#VALUE!</v>
          </cell>
          <cell r="AO41" t="e">
            <v>#VALUE!</v>
          </cell>
          <cell r="AP41" t="e">
            <v>#VALUE!</v>
          </cell>
        </row>
        <row r="42">
          <cell r="W42">
            <v>73</v>
          </cell>
          <cell r="X42">
            <v>1.1137651113621356</v>
          </cell>
          <cell r="Y42">
            <v>1.0919058562608248</v>
          </cell>
          <cell r="Z42">
            <v>1.0850634935649213</v>
          </cell>
          <cell r="AA42">
            <v>1.0652103977864833</v>
          </cell>
          <cell r="AB42">
            <v>1.0523831383706141</v>
          </cell>
          <cell r="AC42">
            <v>1.2265700175951328</v>
          </cell>
          <cell r="AD42">
            <v>1.2010187698334924</v>
          </cell>
          <cell r="AE42">
            <v>1.1901074171601231</v>
          </cell>
          <cell r="AF42">
            <v>1.1569188723308887</v>
          </cell>
          <cell r="AG42">
            <v>1.1339326054312948</v>
          </cell>
          <cell r="AH42">
            <v>1</v>
          </cell>
          <cell r="AI42" t="e">
            <v>#VALUE!</v>
          </cell>
          <cell r="AJ42" t="e">
            <v>#VALUE!</v>
          </cell>
          <cell r="AK42" t="e">
            <v>#VALUE!</v>
          </cell>
          <cell r="AL42" t="e">
            <v>#VALUE!</v>
          </cell>
          <cell r="AM42" t="e">
            <v>#VALUE!</v>
          </cell>
          <cell r="AN42" t="e">
            <v>#VALUE!</v>
          </cell>
          <cell r="AO42" t="e">
            <v>#VALUE!</v>
          </cell>
          <cell r="AP42" t="e">
            <v>#VALUE!</v>
          </cell>
        </row>
        <row r="43">
          <cell r="W43">
            <v>76</v>
          </cell>
          <cell r="X43">
            <v>1.1099240341486714</v>
          </cell>
          <cell r="Y43">
            <v>1.0884309819556932</v>
          </cell>
          <cell r="Z43">
            <v>1.0816834491980232</v>
          </cell>
          <cell r="AA43">
            <v>1.0623030988643321</v>
          </cell>
          <cell r="AB43">
            <v>1.0497702292505613</v>
          </cell>
          <cell r="AC43">
            <v>1.2171077850307599</v>
          </cell>
          <cell r="AD43">
            <v>1.1919153553070652</v>
          </cell>
          <cell r="AE43">
            <v>1.181200645803274</v>
          </cell>
          <cell r="AF43">
            <v>1.1484965669609764</v>
          </cell>
          <cell r="AG43">
            <v>1.1258008749001525</v>
          </cell>
          <cell r="AH43">
            <v>1</v>
          </cell>
          <cell r="AI43" t="e">
            <v>#VALUE!</v>
          </cell>
          <cell r="AJ43" t="e">
            <v>#VALUE!</v>
          </cell>
          <cell r="AK43" t="e">
            <v>#VALUE!</v>
          </cell>
          <cell r="AL43" t="e">
            <v>#VALUE!</v>
          </cell>
          <cell r="AM43" t="e">
            <v>#VALUE!</v>
          </cell>
          <cell r="AN43" t="e">
            <v>#VALUE!</v>
          </cell>
          <cell r="AO43" t="e">
            <v>#VALUE!</v>
          </cell>
          <cell r="AP43" t="e">
            <v>#VALUE!</v>
          </cell>
        </row>
        <row r="44">
          <cell r="W44">
            <v>78</v>
          </cell>
          <cell r="X44">
            <v>1.1074390711884308</v>
          </cell>
          <cell r="Y44">
            <v>1.0861905560726712</v>
          </cell>
          <cell r="Z44">
            <v>1.0795077497763526</v>
          </cell>
          <cell r="AA44">
            <v>1.06043930640552</v>
          </cell>
          <cell r="AB44">
            <v>1.0481027582977775</v>
          </cell>
          <cell r="AC44">
            <v>1.2110386267273807</v>
          </cell>
          <cell r="AD44">
            <v>1.186093993878784</v>
          </cell>
          <cell r="AE44">
            <v>1.1755126237215276</v>
          </cell>
          <cell r="AF44">
            <v>1.143149686207388</v>
          </cell>
          <cell r="AG44">
            <v>1.1206703535158602</v>
          </cell>
          <cell r="AH44">
            <v>1</v>
          </cell>
          <cell r="AI44" t="e">
            <v>#VALUE!</v>
          </cell>
          <cell r="AJ44" t="e">
            <v>#VALUE!</v>
          </cell>
          <cell r="AK44" t="e">
            <v>#VALUE!</v>
          </cell>
          <cell r="AL44" t="e">
            <v>#VALUE!</v>
          </cell>
          <cell r="AM44" t="e">
            <v>#VALUE!</v>
          </cell>
          <cell r="AN44" t="e">
            <v>#VALUE!</v>
          </cell>
          <cell r="AO44" t="e">
            <v>#VALUE!</v>
          </cell>
          <cell r="AP44" t="e">
            <v>#VALUE!</v>
          </cell>
        </row>
        <row r="45">
          <cell r="W45">
            <v>82</v>
          </cell>
          <cell r="X45">
            <v>1.1026440137419442</v>
          </cell>
          <cell r="Y45">
            <v>1.081884822841318</v>
          </cell>
          <cell r="Z45">
            <v>1.0753345918882258</v>
          </cell>
          <cell r="AA45">
            <v>1.0568817135773343</v>
          </cell>
          <cell r="AB45">
            <v>1.0449370647845044</v>
          </cell>
          <cell r="AC45">
            <v>1.1994446598800483</v>
          </cell>
          <cell r="AD45">
            <v>1.1750131592645323</v>
          </cell>
          <cell r="AE45">
            <v>1.1647026843678578</v>
          </cell>
          <cell r="AF45">
            <v>1.1330589665937576</v>
          </cell>
          <cell r="AG45">
            <v>1.1110585255163714</v>
          </cell>
          <cell r="AH45">
            <v>1</v>
          </cell>
          <cell r="AI45" t="e">
            <v>#VALUE!</v>
          </cell>
          <cell r="AJ45" t="e">
            <v>#VALUE!</v>
          </cell>
          <cell r="AK45" t="e">
            <v>#VALUE!</v>
          </cell>
          <cell r="AL45" t="e">
            <v>#VALUE!</v>
          </cell>
          <cell r="AM45" t="e">
            <v>#VALUE!</v>
          </cell>
          <cell r="AN45" t="e">
            <v>#VALUE!</v>
          </cell>
          <cell r="AO45" t="e">
            <v>#VALUE!</v>
          </cell>
          <cell r="AP45" t="e">
            <v>#VALUE!</v>
          </cell>
        </row>
        <row r="46">
          <cell r="W46">
            <v>84</v>
          </cell>
          <cell r="X46">
            <v>1.1003309549504574</v>
          </cell>
          <cell r="Y46">
            <v>1.0798162572509113</v>
          </cell>
          <cell r="Z46">
            <v>1.0733336713056336</v>
          </cell>
          <cell r="AA46">
            <v>1.0551842810144474</v>
          </cell>
          <cell r="AB46">
            <v>1.0434348508271418</v>
          </cell>
          <cell r="AC46">
            <v>1.1939075671784933</v>
          </cell>
          <cell r="AD46">
            <v>1.1697401608927429</v>
          </cell>
          <cell r="AE46">
            <v>1.1595667728558359</v>
          </cell>
          <cell r="AF46">
            <v>1.1282984609713769</v>
          </cell>
          <cell r="AG46">
            <v>1.1065572971283932</v>
          </cell>
          <cell r="AH46">
            <v>1</v>
          </cell>
          <cell r="AI46" t="e">
            <v>#VALUE!</v>
          </cell>
          <cell r="AJ46" t="e">
            <v>#VALUE!</v>
          </cell>
          <cell r="AK46" t="e">
            <v>#VALUE!</v>
          </cell>
          <cell r="AL46" t="e">
            <v>#VALUE!</v>
          </cell>
          <cell r="AM46" t="e">
            <v>#VALUE!</v>
          </cell>
          <cell r="AN46" t="e">
            <v>#VALUE!</v>
          </cell>
          <cell r="AO46" t="e">
            <v>#VALUE!</v>
          </cell>
          <cell r="AP46" t="e">
            <v>#VALUE!</v>
          </cell>
        </row>
        <row r="47">
          <cell r="W47">
            <v>85</v>
          </cell>
          <cell r="X47">
            <v>1.0993420380388197</v>
          </cell>
          <cell r="Y47">
            <v>1.0788948246061678</v>
          </cell>
          <cell r="Z47">
            <v>1.0724324850186981</v>
          </cell>
          <cell r="AA47">
            <v>1.0544058331073298</v>
          </cell>
          <cell r="AB47">
            <v>1.0427302850318796</v>
          </cell>
          <cell r="AC47">
            <v>1.1914749564309248</v>
          </cell>
          <cell r="AD47">
            <v>1.1674622247562345</v>
          </cell>
          <cell r="AE47">
            <v>1.157355268259016</v>
          </cell>
          <cell r="AF47">
            <v>1.1263749425574712</v>
          </cell>
          <cell r="AG47">
            <v>1.1048397849514171</v>
          </cell>
          <cell r="AH47">
            <v>1</v>
          </cell>
          <cell r="AI47" t="e">
            <v>#VALUE!</v>
          </cell>
          <cell r="AJ47" t="e">
            <v>#VALUE!</v>
          </cell>
          <cell r="AK47" t="e">
            <v>#VALUE!</v>
          </cell>
          <cell r="AL47" t="e">
            <v>#VALUE!</v>
          </cell>
          <cell r="AM47" t="e">
            <v>#VALUE!</v>
          </cell>
          <cell r="AN47" t="e">
            <v>#VALUE!</v>
          </cell>
          <cell r="AO47" t="e">
            <v>#VALUE!</v>
          </cell>
          <cell r="AP47" t="e">
            <v>#VALUE!</v>
          </cell>
        </row>
        <row r="48">
          <cell r="W48">
            <v>88</v>
          </cell>
          <cell r="X48">
            <v>1.0964358950468513</v>
          </cell>
          <cell r="Y48">
            <v>1.0761960687757308</v>
          </cell>
          <cell r="Z48">
            <v>1.0697969496419342</v>
          </cell>
          <cell r="AA48">
            <v>1.0521373572051311</v>
          </cell>
          <cell r="AB48">
            <v>1.0406857363678101</v>
          </cell>
          <cell r="AC48">
            <v>1.184372332054082</v>
          </cell>
          <cell r="AD48">
            <v>1.1608223911157265</v>
          </cell>
          <cell r="AE48">
            <v>1.1509145443996656</v>
          </cell>
          <cell r="AF48">
            <v>1.1207846917059556</v>
          </cell>
          <cell r="AG48">
            <v>1.0998588682408805</v>
          </cell>
          <cell r="AH48">
            <v>1</v>
          </cell>
          <cell r="AI48" t="e">
            <v>#VALUE!</v>
          </cell>
          <cell r="AJ48" t="e">
            <v>#VALUE!</v>
          </cell>
          <cell r="AK48" t="e">
            <v>#VALUE!</v>
          </cell>
          <cell r="AL48" t="e">
            <v>#VALUE!</v>
          </cell>
          <cell r="AM48" t="e">
            <v>#VALUE!</v>
          </cell>
          <cell r="AN48" t="e">
            <v>#VALUE!</v>
          </cell>
          <cell r="AO48" t="e">
            <v>#VALUE!</v>
          </cell>
          <cell r="AP48" t="e">
            <v>#VALUE!</v>
          </cell>
        </row>
        <row r="49">
          <cell r="W49">
            <v>90</v>
          </cell>
          <cell r="X49">
            <v>1.0945478615766961</v>
          </cell>
          <cell r="Y49">
            <v>1.0744501390173211</v>
          </cell>
          <cell r="Z49">
            <v>1.068095101357635</v>
          </cell>
          <cell r="AA49">
            <v>1.0506790934379755</v>
          </cell>
          <cell r="AB49">
            <v>1.0393783718371508</v>
          </cell>
          <cell r="AC49">
            <v>1.179795039156915</v>
          </cell>
          <cell r="AD49">
            <v>1.1565523804503854</v>
          </cell>
          <cell r="AE49">
            <v>1.1467769988248375</v>
          </cell>
          <cell r="AF49">
            <v>1.1172029886938932</v>
          </cell>
          <cell r="AG49">
            <v>1.0966761337716742</v>
          </cell>
          <cell r="AH49">
            <v>1</v>
          </cell>
          <cell r="AI49" t="e">
            <v>#VALUE!</v>
          </cell>
          <cell r="AJ49" t="e">
            <v>#VALUE!</v>
          </cell>
          <cell r="AK49" t="e">
            <v>#VALUE!</v>
          </cell>
          <cell r="AL49" t="e">
            <v>#VALUE!</v>
          </cell>
          <cell r="AM49" t="e">
            <v>#VALUE!</v>
          </cell>
          <cell r="AN49" t="e">
            <v>#VALUE!</v>
          </cell>
          <cell r="AO49" t="e">
            <v>#VALUE!</v>
          </cell>
          <cell r="AP49" t="e">
            <v>#VALUE!</v>
          </cell>
        </row>
        <row r="50">
          <cell r="W50">
            <v>94</v>
          </cell>
          <cell r="X50">
            <v>1.0908864650502217</v>
          </cell>
          <cell r="Y50">
            <v>1.071081269295775</v>
          </cell>
          <cell r="Z50">
            <v>1.0648185835724258</v>
          </cell>
          <cell r="AA50">
            <v>1.0478865244305082</v>
          </cell>
          <cell r="AB50">
            <v>1.0368905195497571</v>
          </cell>
          <cell r="AC50">
            <v>1.1710023315367817</v>
          </cell>
          <cell r="AD50">
            <v>1.1483705346395818</v>
          </cell>
          <cell r="AE50">
            <v>1.1388590261506601</v>
          </cell>
          <cell r="AF50">
            <v>1.1103703383794432</v>
          </cell>
          <cell r="AG50">
            <v>1.0906239881734789</v>
          </cell>
          <cell r="AH50">
            <v>1</v>
          </cell>
          <cell r="AI50" t="e">
            <v>#VALUE!</v>
          </cell>
          <cell r="AJ50" t="e">
            <v>#VALUE!</v>
          </cell>
          <cell r="AK50" t="e">
            <v>#VALUE!</v>
          </cell>
          <cell r="AL50" t="e">
            <v>#VALUE!</v>
          </cell>
          <cell r="AM50" t="e">
            <v>#VALUE!</v>
          </cell>
          <cell r="AN50" t="e">
            <v>#VALUE!</v>
          </cell>
          <cell r="AO50" t="e">
            <v>#VALUE!</v>
          </cell>
          <cell r="AP50" t="e">
            <v>#VALUE!</v>
          </cell>
        </row>
        <row r="51">
          <cell r="W51">
            <v>96</v>
          </cell>
          <cell r="X51">
            <v>1.0891114362687133</v>
          </cell>
          <cell r="Y51">
            <v>1.0694562818710107</v>
          </cell>
          <cell r="Z51">
            <v>1.0632416770195516</v>
          </cell>
          <cell r="AA51">
            <v>1.0465497675415243</v>
          </cell>
          <cell r="AB51">
            <v>1.0357071892816252</v>
          </cell>
          <cell r="AC51">
            <v>1.1667797963088078</v>
          </cell>
          <cell r="AD51">
            <v>1.1444512919380498</v>
          </cell>
          <cell r="AE51">
            <v>1.1350710315519414</v>
          </cell>
          <cell r="AF51">
            <v>1.1071119961474762</v>
          </cell>
          <cell r="AG51">
            <v>1.0877471895850084</v>
          </cell>
          <cell r="AH51">
            <v>1</v>
          </cell>
          <cell r="AI51" t="e">
            <v>#VALUE!</v>
          </cell>
          <cell r="AJ51" t="e">
            <v>#VALUE!</v>
          </cell>
          <cell r="AK51" t="e">
            <v>#VALUE!</v>
          </cell>
          <cell r="AL51" t="e">
            <v>#VALUE!</v>
          </cell>
          <cell r="AM51" t="e">
            <v>#VALUE!</v>
          </cell>
          <cell r="AN51" t="e">
            <v>#VALUE!</v>
          </cell>
          <cell r="AO51" t="e">
            <v>#VALUE!</v>
          </cell>
          <cell r="AP51" t="e">
            <v>#VALUE!</v>
          </cell>
        </row>
        <row r="52">
          <cell r="W52">
            <v>97</v>
          </cell>
          <cell r="X52">
            <v>1.0882697159721295</v>
          </cell>
          <cell r="Y52">
            <v>1.0686657502177801</v>
          </cell>
          <cell r="Z52">
            <v>1.0625065646898795</v>
          </cell>
          <cell r="AA52">
            <v>1.0459140456928984</v>
          </cell>
          <cell r="AB52">
            <v>1.0351322393115514</v>
          </cell>
          <cell r="AC52">
            <v>1.1648610482060908</v>
          </cell>
          <cell r="AD52">
            <v>1.142709713666364</v>
          </cell>
          <cell r="AE52">
            <v>1.1334100966536265</v>
          </cell>
          <cell r="AF52">
            <v>1.1056635195885549</v>
          </cell>
          <cell r="AG52">
            <v>1.0864265173451817</v>
          </cell>
          <cell r="AH52">
            <v>1</v>
          </cell>
          <cell r="AI52" t="e">
            <v>#VALUE!</v>
          </cell>
          <cell r="AJ52" t="e">
            <v>#VALUE!</v>
          </cell>
          <cell r="AK52" t="e">
            <v>#VALUE!</v>
          </cell>
          <cell r="AL52" t="e">
            <v>#VALUE!</v>
          </cell>
          <cell r="AM52" t="e">
            <v>#VALUE!</v>
          </cell>
          <cell r="AN52" t="e">
            <v>#VALUE!</v>
          </cell>
          <cell r="AO52" t="e">
            <v>#VALUE!</v>
          </cell>
          <cell r="AP52" t="e">
            <v>#VALUE!</v>
          </cell>
        </row>
        <row r="53">
          <cell r="W53">
            <v>100</v>
          </cell>
          <cell r="X53">
            <v>1.0857938009111134</v>
          </cell>
          <cell r="Y53">
            <v>1.0663493767503971</v>
          </cell>
          <cell r="Z53">
            <v>1.060353530491646</v>
          </cell>
          <cell r="AA53">
            <v>1.0440595779748709</v>
          </cell>
          <cell r="AB53">
            <v>1.0334632248388311</v>
          </cell>
          <cell r="AC53">
            <v>1.159244988747911</v>
          </cell>
          <cell r="AD53">
            <v>1.1376173073165889</v>
          </cell>
          <cell r="AE53">
            <v>1.1285555804416669</v>
          </cell>
          <cell r="AF53">
            <v>1.1014398112908321</v>
          </cell>
          <cell r="AG53">
            <v>1.0825869957429448</v>
          </cell>
          <cell r="AH53">
            <v>1</v>
          </cell>
          <cell r="AI53" t="e">
            <v>#VALUE!</v>
          </cell>
          <cell r="AJ53" t="e">
            <v>#VALUE!</v>
          </cell>
          <cell r="AK53" t="e">
            <v>#VALUE!</v>
          </cell>
          <cell r="AL53" t="e">
            <v>#VALUE!</v>
          </cell>
          <cell r="AM53" t="e">
            <v>#VALUE!</v>
          </cell>
          <cell r="AN53" t="e">
            <v>#VALUE!</v>
          </cell>
          <cell r="AO53" t="e">
            <v>#VALUE!</v>
          </cell>
          <cell r="AP53" t="e">
            <v>#VALUE!</v>
          </cell>
        </row>
        <row r="54">
          <cell r="W54">
            <v>102</v>
          </cell>
          <cell r="X54">
            <v>1.0841833725379229</v>
          </cell>
          <cell r="Y54">
            <v>1.0648500131989573</v>
          </cell>
          <cell r="Z54">
            <v>1.0589606719847031</v>
          </cell>
          <cell r="AA54">
            <v>1.0428659188243343</v>
          </cell>
          <cell r="AB54">
            <v>1.0323955241139946</v>
          </cell>
          <cell r="AC54">
            <v>1.1556146087533548</v>
          </cell>
          <cell r="AD54">
            <v>1.1343295702593761</v>
          </cell>
          <cell r="AE54">
            <v>1.1254231279111568</v>
          </cell>
          <cell r="AF54">
            <v>1.0987223715827339</v>
          </cell>
          <cell r="AG54">
            <v>1.080126023056563</v>
          </cell>
          <cell r="AH54">
            <v>1</v>
          </cell>
          <cell r="AI54" t="e">
            <v>#VALUE!</v>
          </cell>
          <cell r="AJ54" t="e">
            <v>#VALUE!</v>
          </cell>
          <cell r="AK54" t="e">
            <v>#VALUE!</v>
          </cell>
          <cell r="AL54" t="e">
            <v>#VALUE!</v>
          </cell>
          <cell r="AM54" t="e">
            <v>#VALUE!</v>
          </cell>
          <cell r="AN54" t="e">
            <v>#VALUE!</v>
          </cell>
          <cell r="AO54" t="e">
            <v>#VALUE!</v>
          </cell>
          <cell r="AP54" t="e">
            <v>#VALUE!</v>
          </cell>
        </row>
        <row r="55">
          <cell r="W55">
            <v>106</v>
          </cell>
          <cell r="X55">
            <v>1.0810559572458476</v>
          </cell>
          <cell r="Y55">
            <v>1.0619550704897367</v>
          </cell>
          <cell r="Z55">
            <v>1.0562731644446659</v>
          </cell>
          <cell r="AA55">
            <v>1.0405765962970186</v>
          </cell>
          <cell r="AB55">
            <v>1.0303627143617804</v>
          </cell>
          <cell r="AC55">
            <v>1.1486156933736513</v>
          </cell>
          <cell r="AD55">
            <v>1.1280007516594979</v>
          </cell>
          <cell r="AE55">
            <v>1.1193971400065728</v>
          </cell>
          <cell r="AF55">
            <v>1.0935129881597125</v>
          </cell>
          <cell r="AG55">
            <v>1.0754293927471299</v>
          </cell>
          <cell r="AH55">
            <v>1</v>
          </cell>
          <cell r="AI55" t="e">
            <v>#VALUE!</v>
          </cell>
          <cell r="AJ55" t="e">
            <v>#VALUE!</v>
          </cell>
          <cell r="AK55" t="e">
            <v>#VALUE!</v>
          </cell>
          <cell r="AL55" t="e">
            <v>#VALUE!</v>
          </cell>
          <cell r="AM55" t="e">
            <v>#VALUE!</v>
          </cell>
          <cell r="AN55" t="e">
            <v>#VALUE!</v>
          </cell>
          <cell r="AO55" t="e">
            <v>#VALUE!</v>
          </cell>
          <cell r="AP55" t="e">
            <v>#VALUE!</v>
          </cell>
        </row>
        <row r="56">
          <cell r="W56">
            <v>108</v>
          </cell>
          <cell r="X56">
            <v>1.0795376815111859</v>
          </cell>
          <cell r="Y56">
            <v>1.0605578041539341</v>
          </cell>
          <cell r="Z56">
            <v>1.054976895486524</v>
          </cell>
          <cell r="AA56">
            <v>1.0394790717079503</v>
          </cell>
          <cell r="AB56">
            <v>1.029395341732499</v>
          </cell>
          <cell r="AC56">
            <v>1.1452425027155566</v>
          </cell>
          <cell r="AD56">
            <v>1.1249551521169083</v>
          </cell>
          <cell r="AE56">
            <v>1.1164991745068662</v>
          </cell>
          <cell r="AF56">
            <v>1.0910165581226421</v>
          </cell>
          <cell r="AG56">
            <v>1.07318884174554</v>
          </cell>
          <cell r="AH56">
            <v>1</v>
          </cell>
          <cell r="AI56" t="e">
            <v>#VALUE!</v>
          </cell>
          <cell r="AJ56" t="e">
            <v>#VALUE!</v>
          </cell>
          <cell r="AK56" t="e">
            <v>#VALUE!</v>
          </cell>
          <cell r="AL56" t="e">
            <v>#VALUE!</v>
          </cell>
          <cell r="AM56" t="e">
            <v>#VALUE!</v>
          </cell>
          <cell r="AN56" t="e">
            <v>#VALUE!</v>
          </cell>
          <cell r="AO56" t="e">
            <v>#VALUE!</v>
          </cell>
          <cell r="AP56" t="e">
            <v>#VALUE!</v>
          </cell>
        </row>
        <row r="57">
          <cell r="W57">
            <v>109</v>
          </cell>
          <cell r="X57">
            <v>1.0788166946226778</v>
          </cell>
          <cell r="Y57">
            <v>1.0598779566905563</v>
          </cell>
          <cell r="Z57">
            <v>1.0543455097990155</v>
          </cell>
          <cell r="AA57">
            <v>1.0389964994750067</v>
          </cell>
          <cell r="AB57">
            <v>1.0290071431388759</v>
          </cell>
          <cell r="AC57">
            <v>1.143700849390711</v>
          </cell>
          <cell r="AD57">
            <v>1.123551261297419</v>
          </cell>
          <cell r="AE57">
            <v>1.1151604945640867</v>
          </cell>
          <cell r="AF57">
            <v>1.0898692370076957</v>
          </cell>
          <cell r="AG57">
            <v>1.0721572885260393</v>
          </cell>
          <cell r="AH57">
            <v>1</v>
          </cell>
          <cell r="AI57" t="e">
            <v>#VALUE!</v>
          </cell>
          <cell r="AJ57" t="e">
            <v>#VALUE!</v>
          </cell>
          <cell r="AK57" t="e">
            <v>#VALUE!</v>
          </cell>
          <cell r="AL57" t="e">
            <v>#VALUE!</v>
          </cell>
          <cell r="AM57" t="e">
            <v>#VALUE!</v>
          </cell>
          <cell r="AN57" t="e">
            <v>#VALUE!</v>
          </cell>
          <cell r="AO57" t="e">
            <v>#VALUE!</v>
          </cell>
          <cell r="AP57" t="e">
            <v>#VALUE!</v>
          </cell>
        </row>
        <row r="58">
          <cell r="W58">
            <v>112</v>
          </cell>
          <cell r="X58">
            <v>1.0766940783749983</v>
          </cell>
          <cell r="Y58">
            <v>1.0578850948918059</v>
          </cell>
          <cell r="Z58">
            <v>1.0524955928290245</v>
          </cell>
          <cell r="AA58">
            <v>1.0375845183348533</v>
          </cell>
          <cell r="AB58">
            <v>1.0278734479578122</v>
          </cell>
          <cell r="AC58">
            <v>1.1391791744838817</v>
          </cell>
          <cell r="AD58">
            <v>1.1194384129916133</v>
          </cell>
          <cell r="AE58">
            <v>1.1112405287294476</v>
          </cell>
          <cell r="AF58">
            <v>1.0865166880128962</v>
          </cell>
          <cell r="AG58">
            <v>1.0691518003404736</v>
          </cell>
          <cell r="AH58">
            <v>1</v>
          </cell>
          <cell r="AI58" t="e">
            <v>#VALUE!</v>
          </cell>
          <cell r="AJ58" t="e">
            <v>#VALUE!</v>
          </cell>
          <cell r="AK58" t="e">
            <v>#VALUE!</v>
          </cell>
          <cell r="AL58" t="e">
            <v>#VALUE!</v>
          </cell>
          <cell r="AM58" t="e">
            <v>#VALUE!</v>
          </cell>
          <cell r="AN58" t="e">
            <v>#VALUE!</v>
          </cell>
          <cell r="AO58" t="e">
            <v>#VALUE!</v>
          </cell>
          <cell r="AP58" t="e">
            <v>#VALUE!</v>
          </cell>
        </row>
        <row r="59">
          <cell r="W59">
            <v>114</v>
          </cell>
          <cell r="X59">
            <v>1.0753119539146998</v>
          </cell>
          <cell r="Y59">
            <v>1.0565944853401721</v>
          </cell>
          <cell r="Z59">
            <v>1.0512982803422644</v>
          </cell>
          <cell r="AA59">
            <v>1.0366722164688797</v>
          </cell>
          <cell r="AB59">
            <v>1.0271427001123596</v>
          </cell>
          <cell r="AC59">
            <v>1.1362486786588337</v>
          </cell>
          <cell r="AD59">
            <v>1.1167767601499303</v>
          </cell>
          <cell r="AE59">
            <v>1.1087052000388797</v>
          </cell>
          <cell r="AF59">
            <v>1.0843540948774142</v>
          </cell>
          <cell r="AG59">
            <v>1.0672201837201005</v>
          </cell>
          <cell r="AH59">
            <v>1</v>
          </cell>
          <cell r="AI59" t="e">
            <v>#VALUE!</v>
          </cell>
          <cell r="AJ59" t="e">
            <v>#VALUE!</v>
          </cell>
          <cell r="AK59" t="e">
            <v>#VALUE!</v>
          </cell>
          <cell r="AL59" t="e">
            <v>#VALUE!</v>
          </cell>
          <cell r="AM59" t="e">
            <v>#VALUE!</v>
          </cell>
          <cell r="AN59" t="e">
            <v>#VALUE!</v>
          </cell>
          <cell r="AO59" t="e">
            <v>#VALUE!</v>
          </cell>
          <cell r="AP59" t="e">
            <v>#VALUE!</v>
          </cell>
        </row>
        <row r="60">
          <cell r="W60">
            <v>118</v>
          </cell>
          <cell r="X60">
            <v>1.0726244554248416</v>
          </cell>
          <cell r="Y60">
            <v>1.0541011235376561</v>
          </cell>
          <cell r="Z60">
            <v>1.048986834388989</v>
          </cell>
          <cell r="AA60">
            <v>1.0349146116357124</v>
          </cell>
          <cell r="AB60">
            <v>1.0257388857991696</v>
          </cell>
          <cell r="AC60">
            <v>1.1305818231586477</v>
          </cell>
          <cell r="AD60">
            <v>1.111638731703553</v>
          </cell>
          <cell r="AE60">
            <v>1.1038144846207461</v>
          </cell>
          <cell r="AF60">
            <v>1.0801955889342822</v>
          </cell>
          <cell r="AG60">
            <v>1.0635220276306732</v>
          </cell>
          <cell r="AH60">
            <v>1</v>
          </cell>
          <cell r="AI60" t="e">
            <v>#VALUE!</v>
          </cell>
          <cell r="AJ60" t="e">
            <v>#VALUE!</v>
          </cell>
          <cell r="AK60" t="e">
            <v>#VALUE!</v>
          </cell>
          <cell r="AL60" t="e">
            <v>#VALUE!</v>
          </cell>
          <cell r="AM60" t="e">
            <v>#VALUE!</v>
          </cell>
          <cell r="AN60" t="e">
            <v>#VALUE!</v>
          </cell>
          <cell r="AO60" t="e">
            <v>#VALUE!</v>
          </cell>
          <cell r="AP60" t="e">
            <v>#VALUE!</v>
          </cell>
        </row>
        <row r="61">
          <cell r="W61">
            <v>120</v>
          </cell>
          <cell r="X61">
            <v>1.0713180738329968</v>
          </cell>
          <cell r="Y61">
            <v>1.0528969745071488</v>
          </cell>
          <cell r="Z61">
            <v>1.0478713563393183</v>
          </cell>
          <cell r="AA61">
            <v>1.0340681759501187</v>
          </cell>
          <cell r="AB61">
            <v>1.025064778787234</v>
          </cell>
          <cell r="AC61">
            <v>1.1278423204031798</v>
          </cell>
          <cell r="AD61">
            <v>1.109159234097715</v>
          </cell>
          <cell r="AE61">
            <v>1.101456019362653</v>
          </cell>
          <cell r="AF61">
            <v>1.0781966214433019</v>
          </cell>
          <cell r="AG61">
            <v>1.0617521688289118</v>
          </cell>
          <cell r="AH61">
            <v>1</v>
          </cell>
          <cell r="AI61" t="e">
            <v>#VALUE!</v>
          </cell>
          <cell r="AJ61" t="e">
            <v>#VALUE!</v>
          </cell>
          <cell r="AK61" t="e">
            <v>#VALUE!</v>
          </cell>
          <cell r="AL61" t="e">
            <v>#VALUE!</v>
          </cell>
          <cell r="AM61" t="e">
            <v>#VALUE!</v>
          </cell>
          <cell r="AN61" t="e">
            <v>#VALUE!</v>
          </cell>
          <cell r="AO61" t="e">
            <v>#VALUE!</v>
          </cell>
          <cell r="AP61" t="e">
            <v>#VALUE!</v>
          </cell>
        </row>
        <row r="62">
          <cell r="W62">
            <v>121</v>
          </cell>
          <cell r="X62">
            <v>1.0706988299480276</v>
          </cell>
          <cell r="Y62">
            <v>1.0523528594367746</v>
          </cell>
          <cell r="Z62">
            <v>1.0473423639751813</v>
          </cell>
          <cell r="AA62">
            <v>1.0336615705710854</v>
          </cell>
          <cell r="AB62">
            <v>1.0247360976775184</v>
          </cell>
          <cell r="AC62">
            <v>1.1265186854916818</v>
          </cell>
          <cell r="AD62">
            <v>1.1079558004216536</v>
          </cell>
          <cell r="AE62">
            <v>1.1003105607671504</v>
          </cell>
          <cell r="AF62">
            <v>1.0772188953711015</v>
          </cell>
          <cell r="AG62">
            <v>1.0608759455028269</v>
          </cell>
          <cell r="AH62">
            <v>1</v>
          </cell>
          <cell r="AI62" t="e">
            <v>#VALUE!</v>
          </cell>
          <cell r="AJ62" t="e">
            <v>#VALUE!</v>
          </cell>
          <cell r="AK62" t="e">
            <v>#VALUE!</v>
          </cell>
          <cell r="AL62" t="e">
            <v>#VALUE!</v>
          </cell>
          <cell r="AM62" t="e">
            <v>#VALUE!</v>
          </cell>
          <cell r="AN62" t="e">
            <v>#VALUE!</v>
          </cell>
          <cell r="AO62" t="e">
            <v>#VALUE!</v>
          </cell>
          <cell r="AP62" t="e">
            <v>#VALUE!</v>
          </cell>
        </row>
        <row r="63">
          <cell r="W63">
            <v>124</v>
          </cell>
          <cell r="X63">
            <v>1.0688741923979597</v>
          </cell>
          <cell r="Y63">
            <v>1.0507546634484728</v>
          </cell>
          <cell r="Z63">
            <v>1.0457909573994753</v>
          </cell>
          <cell r="AA63">
            <v>1.0324710917177788</v>
          </cell>
          <cell r="AB63">
            <v>1.0237759856543953</v>
          </cell>
          <cell r="AC63">
            <v>1.1226337960594492</v>
          </cell>
          <cell r="AD63">
            <v>1.1044281788101655</v>
          </cell>
          <cell r="AE63">
            <v>1.0969545349348955</v>
          </cell>
          <cell r="AF63">
            <v>1.0743609358807054</v>
          </cell>
          <cell r="AG63">
            <v>1.0583231811990095</v>
          </cell>
          <cell r="AH63">
            <v>1</v>
          </cell>
          <cell r="AI63" t="e">
            <v>#VALUE!</v>
          </cell>
          <cell r="AJ63" t="e">
            <v>#VALUE!</v>
          </cell>
          <cell r="AK63" t="e">
            <v>#VALUE!</v>
          </cell>
          <cell r="AL63" t="e">
            <v>#VALUE!</v>
          </cell>
          <cell r="AM63" t="e">
            <v>#VALUE!</v>
          </cell>
          <cell r="AN63" t="e">
            <v>#VALUE!</v>
          </cell>
          <cell r="AO63" t="e">
            <v>#VALUE!</v>
          </cell>
          <cell r="AP63" t="e">
            <v>#VALUE!</v>
          </cell>
        </row>
        <row r="64">
          <cell r="W64">
            <v>126</v>
          </cell>
          <cell r="X64">
            <v>1.0676848256734808</v>
          </cell>
          <cell r="Y64">
            <v>1.0497170348298288</v>
          </cell>
          <cell r="Z64">
            <v>1.0447856365072523</v>
          </cell>
          <cell r="AA64">
            <v>1.0317012808874322</v>
          </cell>
          <cell r="AB64">
            <v>1.0231569388958603</v>
          </cell>
          <cell r="AC64">
            <v>1.1201138530153776</v>
          </cell>
          <cell r="AD64">
            <v>1.102143623517166</v>
          </cell>
          <cell r="AE64">
            <v>1.0947824560030675</v>
          </cell>
          <cell r="AF64">
            <v>1.0725166038680107</v>
          </cell>
          <cell r="AG64">
            <v>1.0566826731225794</v>
          </cell>
          <cell r="AH64">
            <v>1</v>
          </cell>
          <cell r="AI64" t="e">
            <v>#VALUE!</v>
          </cell>
          <cell r="AJ64" t="e">
            <v>#VALUE!</v>
          </cell>
          <cell r="AK64" t="e">
            <v>#VALUE!</v>
          </cell>
          <cell r="AL64" t="e">
            <v>#VALUE!</v>
          </cell>
          <cell r="AM64" t="e">
            <v>#VALUE!</v>
          </cell>
          <cell r="AN64" t="e">
            <v>#VALUE!</v>
          </cell>
          <cell r="AO64" t="e">
            <v>#VALUE!</v>
          </cell>
          <cell r="AP64" t="e">
            <v>#VALUE!</v>
          </cell>
        </row>
        <row r="65">
          <cell r="W65">
            <v>130</v>
          </cell>
          <cell r="X65">
            <v>1.0653692079361767</v>
          </cell>
          <cell r="Y65">
            <v>1.0477064077797902</v>
          </cell>
          <cell r="Z65">
            <v>1.042842061546613</v>
          </cell>
          <cell r="AA65">
            <v>1.0302167686392596</v>
          </cell>
          <cell r="AB65">
            <v>1.0219672918837595</v>
          </cell>
          <cell r="AC65">
            <v>1.1152360245470865</v>
          </cell>
          <cell r="AD65">
            <v>1.097729842124826</v>
          </cell>
          <cell r="AE65">
            <v>1.0905890906995295</v>
          </cell>
          <cell r="AF65">
            <v>1.0689683585255911</v>
          </cell>
          <cell r="AG65">
            <v>1.0535422310912981</v>
          </cell>
          <cell r="AH65">
            <v>1</v>
          </cell>
          <cell r="AI65" t="e">
            <v>#VALUE!</v>
          </cell>
          <cell r="AJ65" t="e">
            <v>#VALUE!</v>
          </cell>
          <cell r="AK65" t="e">
            <v>#VALUE!</v>
          </cell>
          <cell r="AL65" t="e">
            <v>#VALUE!</v>
          </cell>
          <cell r="AM65" t="e">
            <v>#VALUE!</v>
          </cell>
          <cell r="AN65" t="e">
            <v>#VALUE!</v>
          </cell>
          <cell r="AO65" t="e">
            <v>#VALUE!</v>
          </cell>
          <cell r="AP65" t="e">
            <v>#VALUE!</v>
          </cell>
        </row>
        <row r="66">
          <cell r="W66">
            <v>132</v>
          </cell>
          <cell r="X66">
            <v>1.0642421690438046</v>
          </cell>
          <cell r="Y66">
            <v>1.0467324738808523</v>
          </cell>
          <cell r="Z66">
            <v>1.0419027713837967</v>
          </cell>
          <cell r="AA66">
            <v>1.0295011625595312</v>
          </cell>
          <cell r="AB66">
            <v>1.0213958279801438</v>
          </cell>
          <cell r="AC66">
            <v>1.1128756119641841</v>
          </cell>
          <cell r="AD66">
            <v>1.0955980792810889</v>
          </cell>
          <cell r="AE66">
            <v>1.0885653001146909</v>
          </cell>
          <cell r="AF66">
            <v>1.0672619216078643</v>
          </cell>
          <cell r="AG66">
            <v>1.0520394827066555</v>
          </cell>
          <cell r="AH66">
            <v>1</v>
          </cell>
          <cell r="AI66" t="e">
            <v>#VALUE!</v>
          </cell>
          <cell r="AJ66" t="e">
            <v>#VALUE!</v>
          </cell>
          <cell r="AK66" t="e">
            <v>#VALUE!</v>
          </cell>
          <cell r="AL66" t="e">
            <v>#VALUE!</v>
          </cell>
          <cell r="AM66" t="e">
            <v>#VALUE!</v>
          </cell>
          <cell r="AN66" t="e">
            <v>#VALUE!</v>
          </cell>
          <cell r="AO66" t="e">
            <v>#VALUE!</v>
          </cell>
          <cell r="AP66" t="e">
            <v>#VALUE!</v>
          </cell>
        </row>
        <row r="67">
          <cell r="W67">
            <v>133</v>
          </cell>
          <cell r="X67">
            <v>1.063705909889781</v>
          </cell>
          <cell r="Y67">
            <v>1.0462643652257864</v>
          </cell>
          <cell r="Z67">
            <v>1.0414471683901421</v>
          </cell>
          <cell r="AA67">
            <v>1.0291527533568792</v>
          </cell>
          <cell r="AB67">
            <v>1.0211158208825921</v>
          </cell>
          <cell r="AC67">
            <v>1.1117930841095089</v>
          </cell>
          <cell r="AD67">
            <v>1.0946097771874803</v>
          </cell>
          <cell r="AE67">
            <v>1.0876249979241457</v>
          </cell>
          <cell r="AF67">
            <v>1.0664560244088561</v>
          </cell>
          <cell r="AG67">
            <v>1.0513146837936902</v>
          </cell>
          <cell r="AH67">
            <v>1</v>
          </cell>
          <cell r="AI67" t="e">
            <v>#VALUE!</v>
          </cell>
          <cell r="AJ67" t="e">
            <v>#VALUE!</v>
          </cell>
          <cell r="AK67" t="e">
            <v>#VALUE!</v>
          </cell>
          <cell r="AL67" t="e">
            <v>#VALUE!</v>
          </cell>
          <cell r="AM67" t="e">
            <v>#VALUE!</v>
          </cell>
          <cell r="AN67" t="e">
            <v>#VALUE!</v>
          </cell>
          <cell r="AO67" t="e">
            <v>#VALUE!</v>
          </cell>
          <cell r="AP67" t="e">
            <v>#VALUE!</v>
          </cell>
        </row>
        <row r="68">
          <cell r="W68">
            <v>136</v>
          </cell>
          <cell r="X68">
            <v>1.062124613480306</v>
          </cell>
          <cell r="Y68">
            <v>1.0448885803671093</v>
          </cell>
          <cell r="Z68">
            <v>1.0401104310806206</v>
          </cell>
          <cell r="AA68">
            <v>1.0281323533888524</v>
          </cell>
          <cell r="AB68">
            <v>1.0202978109483112</v>
          </cell>
          <cell r="AC68">
            <v>1.1086103635284863</v>
          </cell>
          <cell r="AD68">
            <v>1.0917082635579287</v>
          </cell>
          <cell r="AE68">
            <v>1.0848658551143289</v>
          </cell>
          <cell r="AF68">
            <v>1.0640975146223779</v>
          </cell>
          <cell r="AG68">
            <v>1.0492016881457216</v>
          </cell>
          <cell r="AH68">
            <v>1</v>
          </cell>
          <cell r="AI68" t="e">
            <v>#VALUE!</v>
          </cell>
          <cell r="AJ68" t="e">
            <v>#VALUE!</v>
          </cell>
          <cell r="AK68" t="e">
            <v>#VALUE!</v>
          </cell>
          <cell r="AL68" t="e">
            <v>#VALUE!</v>
          </cell>
          <cell r="AM68" t="e">
            <v>#VALUE!</v>
          </cell>
          <cell r="AN68" t="e">
            <v>#VALUE!</v>
          </cell>
          <cell r="AO68" t="e">
            <v>#VALUE!</v>
          </cell>
          <cell r="AP68" t="e">
            <v>#VALUE!</v>
          </cell>
        </row>
        <row r="69">
          <cell r="W69">
            <v>138</v>
          </cell>
          <cell r="X69">
            <v>1.0610929045159603</v>
          </cell>
          <cell r="Y69">
            <v>1.0439946716599653</v>
          </cell>
          <cell r="Z69">
            <v>1.0392437609076948</v>
          </cell>
          <cell r="AA69">
            <v>1.0274722717524609</v>
          </cell>
          <cell r="AB69">
            <v>1.0197703234588118</v>
          </cell>
          <cell r="AC69">
            <v>1.1065414315831223</v>
          </cell>
          <cell r="AD69">
            <v>1.0898255352354556</v>
          </cell>
          <cell r="AE69">
            <v>1.083076691012427</v>
          </cell>
          <cell r="AF69">
            <v>1.0625732189370778</v>
          </cell>
          <cell r="AG69">
            <v>1.0478426831797085</v>
          </cell>
          <cell r="AH69">
            <v>1</v>
          </cell>
          <cell r="AI69" t="e">
            <v>#VALUE!</v>
          </cell>
          <cell r="AJ69" t="e">
            <v>#VALUE!</v>
          </cell>
          <cell r="AK69" t="e">
            <v>#VALUE!</v>
          </cell>
          <cell r="AL69" t="e">
            <v>#VALUE!</v>
          </cell>
          <cell r="AM69" t="e">
            <v>#VALUE!</v>
          </cell>
          <cell r="AN69" t="e">
            <v>#VALUE!</v>
          </cell>
          <cell r="AO69" t="e">
            <v>#VALUE!</v>
          </cell>
          <cell r="AP69" t="e">
            <v>#VALUE!</v>
          </cell>
        </row>
        <row r="70">
          <cell r="W70">
            <v>142</v>
          </cell>
          <cell r="X70">
            <v>1.0590820115116417</v>
          </cell>
          <cell r="Y70">
            <v>1.042260969101912</v>
          </cell>
          <cell r="Z70">
            <v>1.0375671958674131</v>
          </cell>
          <cell r="AA70">
            <v>1.0261987933398928</v>
          </cell>
          <cell r="AB70">
            <v>1.0187564899481192</v>
          </cell>
          <cell r="AC70">
            <v>1.1025263974147639</v>
          </cell>
          <cell r="AD70">
            <v>1.0861797242920701</v>
          </cell>
          <cell r="AE70">
            <v>1.0796147983624285</v>
          </cell>
          <cell r="AF70">
            <v>1.0596355077411967</v>
          </cell>
          <cell r="AG70">
            <v>1.0452386364346129</v>
          </cell>
          <cell r="AH70">
            <v>1</v>
          </cell>
          <cell r="AI70" t="e">
            <v>#VALUE!</v>
          </cell>
          <cell r="AJ70" t="e">
            <v>#VALUE!</v>
          </cell>
          <cell r="AK70" t="e">
            <v>#VALUE!</v>
          </cell>
          <cell r="AL70" t="e">
            <v>#VALUE!</v>
          </cell>
          <cell r="AM70" t="e">
            <v>#VALUE!</v>
          </cell>
          <cell r="AN70" t="e">
            <v>#VALUE!</v>
          </cell>
          <cell r="AO70" t="e">
            <v>#VALUE!</v>
          </cell>
          <cell r="AP70" t="e">
            <v>#VALUE!</v>
          </cell>
        </row>
        <row r="71">
          <cell r="W71">
            <v>144</v>
          </cell>
          <cell r="X71">
            <v>1.0581022012406023</v>
          </cell>
          <cell r="Y71">
            <v>1.0414204171974331</v>
          </cell>
          <cell r="Z71">
            <v>1.0367564432994758</v>
          </cell>
          <cell r="AA71">
            <v>1.0255846420055563</v>
          </cell>
          <cell r="AB71">
            <v>1.0182694150462284</v>
          </cell>
          <cell r="AC71">
            <v>1.1005785394175442</v>
          </cell>
          <cell r="AD71">
            <v>1.0844148280936732</v>
          </cell>
          <cell r="AE71">
            <v>1.0779402696522655</v>
          </cell>
          <cell r="AF71">
            <v>1.0582202007056973</v>
          </cell>
          <cell r="AG71">
            <v>1.0439913756352999</v>
          </cell>
          <cell r="AH71">
            <v>1</v>
          </cell>
          <cell r="AI71" t="e">
            <v>#VALUE!</v>
          </cell>
          <cell r="AJ71" t="e">
            <v>#VALUE!</v>
          </cell>
          <cell r="AK71" t="e">
            <v>#VALUE!</v>
          </cell>
          <cell r="AL71" t="e">
            <v>#VALUE!</v>
          </cell>
          <cell r="AM71" t="e">
            <v>#VALUE!</v>
          </cell>
          <cell r="AN71" t="e">
            <v>#VALUE!</v>
          </cell>
          <cell r="AO71" t="e">
            <v>#VALUE!</v>
          </cell>
          <cell r="AP71" t="e">
            <v>#VALUE!</v>
          </cell>
        </row>
        <row r="72">
          <cell r="W72">
            <v>145</v>
          </cell>
          <cell r="X72">
            <v>1.0576352854872926</v>
          </cell>
          <cell r="Y72">
            <v>1.0410186006545661</v>
          </cell>
          <cell r="Z72">
            <v>1.0363687857363173</v>
          </cell>
          <cell r="AA72">
            <v>1.0252876546465159</v>
          </cell>
          <cell r="AB72">
            <v>1.0180303874670982</v>
          </cell>
          <cell r="AC72">
            <v>1.0996086146350812</v>
          </cell>
          <cell r="AD72">
            <v>1.0835329485486047</v>
          </cell>
          <cell r="AE72">
            <v>1.0771036826372671</v>
          </cell>
          <cell r="AF72">
            <v>1.0575090348702429</v>
          </cell>
          <cell r="AG72">
            <v>1.0433557041861292</v>
          </cell>
          <cell r="AH72">
            <v>1</v>
          </cell>
          <cell r="AI72" t="e">
            <v>#VALUE!</v>
          </cell>
          <cell r="AJ72" t="e">
            <v>#VALUE!</v>
          </cell>
          <cell r="AK72" t="e">
            <v>#VALUE!</v>
          </cell>
          <cell r="AL72" t="e">
            <v>#VALUE!</v>
          </cell>
          <cell r="AM72" t="e">
            <v>#VALUE!</v>
          </cell>
          <cell r="AN72" t="e">
            <v>#VALUE!</v>
          </cell>
          <cell r="AO72" t="e">
            <v>#VALUE!</v>
          </cell>
          <cell r="AP72" t="e">
            <v>#VALUE!</v>
          </cell>
        </row>
        <row r="73">
          <cell r="W73">
            <v>148</v>
          </cell>
          <cell r="X73">
            <v>1.0562575208722018</v>
          </cell>
          <cell r="Y73">
            <v>1.0398368296624523</v>
          </cell>
          <cell r="Z73">
            <v>1.0352305834737201</v>
          </cell>
          <cell r="AA73">
            <v>1.0244174609545194</v>
          </cell>
          <cell r="AB73">
            <v>1.0173320633332004</v>
          </cell>
          <cell r="AC73">
            <v>1.0967570145479932</v>
          </cell>
          <cell r="AD73">
            <v>1.0809442261144095</v>
          </cell>
          <cell r="AE73">
            <v>1.0746492453051748</v>
          </cell>
          <cell r="AF73">
            <v>1.0554285778951367</v>
          </cell>
          <cell r="AG73">
            <v>1.0415043509320987</v>
          </cell>
          <cell r="AH73">
            <v>1</v>
          </cell>
          <cell r="AI73" t="e">
            <v>#VALUE!</v>
          </cell>
          <cell r="AJ73" t="e">
            <v>#VALUE!</v>
          </cell>
          <cell r="AK73" t="e">
            <v>#VALUE!</v>
          </cell>
          <cell r="AL73" t="e">
            <v>#VALUE!</v>
          </cell>
          <cell r="AM73" t="e">
            <v>#VALUE!</v>
          </cell>
          <cell r="AN73" t="e">
            <v>#VALUE!</v>
          </cell>
          <cell r="AO73" t="e">
            <v>#VALUE!</v>
          </cell>
          <cell r="AP73" t="e">
            <v>#VALUE!</v>
          </cell>
        </row>
        <row r="74">
          <cell r="W74">
            <v>150</v>
          </cell>
          <cell r="X74">
            <v>1.0553578335634535</v>
          </cell>
          <cell r="Y74">
            <v>1.0390683127364027</v>
          </cell>
          <cell r="Z74">
            <v>1.0344919698739916</v>
          </cell>
          <cell r="AA74">
            <v>1.0238542258220913</v>
          </cell>
          <cell r="AB74">
            <v>1.0168817299955144</v>
          </cell>
          <cell r="AC74">
            <v>1.0949033823125518</v>
          </cell>
          <cell r="AD74">
            <v>1.0792647525870391</v>
          </cell>
          <cell r="AE74">
            <v>1.0730579768285295</v>
          </cell>
          <cell r="AF74">
            <v>1.0540846544083979</v>
          </cell>
          <cell r="AG74">
            <v>1.0403150941411545</v>
          </cell>
          <cell r="AH74">
            <v>1</v>
          </cell>
          <cell r="AI74" t="e">
            <v>#VALUE!</v>
          </cell>
          <cell r="AJ74" t="e">
            <v>#VALUE!</v>
          </cell>
          <cell r="AK74" t="e">
            <v>#VALUE!</v>
          </cell>
          <cell r="AL74" t="e">
            <v>#VALUE!</v>
          </cell>
          <cell r="AM74" t="e">
            <v>#VALUE!</v>
          </cell>
          <cell r="AN74" t="e">
            <v>#VALUE!</v>
          </cell>
          <cell r="AO74" t="e">
            <v>#VALUE!</v>
          </cell>
          <cell r="AP74" t="e">
            <v>#VALUE!</v>
          </cell>
        </row>
        <row r="75">
          <cell r="W75">
            <v>154</v>
          </cell>
          <cell r="X75">
            <v>1.0536024731910831</v>
          </cell>
          <cell r="Y75">
            <v>1.0375762643694737</v>
          </cell>
          <cell r="Z75">
            <v>1.033061606156835</v>
          </cell>
          <cell r="AA75">
            <v>1.0227668603534854</v>
          </cell>
          <cell r="AB75">
            <v>1.0160161351153216</v>
          </cell>
          <cell r="AC75">
            <v>1.091306314691141</v>
          </cell>
          <cell r="AD75">
            <v>1.0760132292895226</v>
          </cell>
          <cell r="AE75">
            <v>1.0699797318781972</v>
          </cell>
          <cell r="AF75">
            <v>1.0514961182502989</v>
          </cell>
          <cell r="AG75">
            <v>1.0380396723079803</v>
          </cell>
          <cell r="AH75">
            <v>1</v>
          </cell>
          <cell r="AI75" t="e">
            <v>#VALUE!</v>
          </cell>
          <cell r="AJ75" t="e">
            <v>#VALUE!</v>
          </cell>
          <cell r="AK75" t="e">
            <v>#VALUE!</v>
          </cell>
          <cell r="AL75" t="e">
            <v>#VALUE!</v>
          </cell>
          <cell r="AM75" t="e">
            <v>#VALUE!</v>
          </cell>
          <cell r="AN75" t="e">
            <v>#VALUE!</v>
          </cell>
          <cell r="AO75" t="e">
            <v>#VALUE!</v>
          </cell>
          <cell r="AP75" t="e">
            <v>#VALUE!</v>
          </cell>
        </row>
        <row r="76">
          <cell r="W76">
            <v>156</v>
          </cell>
          <cell r="X76">
            <v>1.0527462978919129</v>
          </cell>
          <cell r="Y76">
            <v>1.0368521258966024</v>
          </cell>
          <cell r="Z76">
            <v>1.0323691729109858</v>
          </cell>
          <cell r="AA76">
            <v>1.0222421114269495</v>
          </cell>
          <cell r="AB76">
            <v>1.0156002546631411</v>
          </cell>
          <cell r="AC76">
            <v>1.0895613121543342</v>
          </cell>
          <cell r="AD76">
            <v>1.074439550968018</v>
          </cell>
          <cell r="AE76">
            <v>1.0684911415976914</v>
          </cell>
          <cell r="AF76">
            <v>1.0502497944461588</v>
          </cell>
          <cell r="AG76">
            <v>1.0369514434454634</v>
          </cell>
          <cell r="AH76">
            <v>1</v>
          </cell>
          <cell r="AI76" t="e">
            <v>#VALUE!</v>
          </cell>
          <cell r="AJ76" t="e">
            <v>#VALUE!</v>
          </cell>
          <cell r="AK76" t="e">
            <v>#VALUE!</v>
          </cell>
          <cell r="AL76" t="e">
            <v>#VALUE!</v>
          </cell>
          <cell r="AM76" t="e">
            <v>#VALUE!</v>
          </cell>
          <cell r="AN76" t="e">
            <v>#VALUE!</v>
          </cell>
          <cell r="AO76" t="e">
            <v>#VALUE!</v>
          </cell>
          <cell r="AP76" t="e">
            <v>#VALUE!</v>
          </cell>
        </row>
        <row r="77">
          <cell r="W77">
            <v>157</v>
          </cell>
          <cell r="X77">
            <v>1.0523338173074162</v>
          </cell>
          <cell r="Y77">
            <v>1.0365009936883796</v>
          </cell>
          <cell r="Z77">
            <v>1.0320321346870627</v>
          </cell>
          <cell r="AA77">
            <v>1.0219846094120897</v>
          </cell>
          <cell r="AB77">
            <v>1.0153936787507254</v>
          </cell>
          <cell r="AC77">
            <v>1.0886726781436293</v>
          </cell>
          <cell r="AD77">
            <v>1.0736365985404164</v>
          </cell>
          <cell r="AE77">
            <v>1.0677322003107335</v>
          </cell>
          <cell r="AF77">
            <v>1.0496121897312498</v>
          </cell>
          <cell r="AG77">
            <v>1.0363866638571995</v>
          </cell>
          <cell r="AH77">
            <v>1</v>
          </cell>
          <cell r="AI77" t="e">
            <v>#VALUE!</v>
          </cell>
          <cell r="AJ77" t="e">
            <v>#VALUE!</v>
          </cell>
          <cell r="AK77" t="e">
            <v>#VALUE!</v>
          </cell>
          <cell r="AL77" t="e">
            <v>#VALUE!</v>
          </cell>
          <cell r="AM77" t="e">
            <v>#VALUE!</v>
          </cell>
          <cell r="AN77" t="e">
            <v>#VALUE!</v>
          </cell>
          <cell r="AO77" t="e">
            <v>#VALUE!</v>
          </cell>
          <cell r="AP77" t="e">
            <v>#VALUE!</v>
          </cell>
        </row>
        <row r="78">
          <cell r="W78">
            <v>160</v>
          </cell>
          <cell r="X78">
            <v>1.0511160922086993</v>
          </cell>
          <cell r="Y78">
            <v>1.0354678828682478</v>
          </cell>
          <cell r="Z78">
            <v>1.0310422431205335</v>
          </cell>
          <cell r="AA78">
            <v>1.0212300363409594</v>
          </cell>
          <cell r="AB78">
            <v>1.0147903374333511</v>
          </cell>
          <cell r="AC78">
            <v>1.0860613767716722</v>
          </cell>
          <cell r="AD78">
            <v>1.0712810274614795</v>
          </cell>
          <cell r="AE78">
            <v>1.065506982347749</v>
          </cell>
          <cell r="AF78">
            <v>1.0477485942529825</v>
          </cell>
          <cell r="AG78">
            <v>1.0347444472235885</v>
          </cell>
          <cell r="AH78">
            <v>1</v>
          </cell>
          <cell r="AI78" t="e">
            <v>#VALUE!</v>
          </cell>
          <cell r="AJ78" t="e">
            <v>#VALUE!</v>
          </cell>
          <cell r="AK78" t="e">
            <v>#VALUE!</v>
          </cell>
          <cell r="AL78" t="e">
            <v>#VALUE!</v>
          </cell>
          <cell r="AM78" t="e">
            <v>#VALUE!</v>
          </cell>
          <cell r="AN78" t="e">
            <v>#VALUE!</v>
          </cell>
          <cell r="AO78" t="e">
            <v>#VALUE!</v>
          </cell>
          <cell r="AP78" t="e">
            <v>#VALUE!</v>
          </cell>
        </row>
        <row r="79">
          <cell r="W79">
            <v>162</v>
          </cell>
          <cell r="X79">
            <v>1.0503204323172532</v>
          </cell>
          <cell r="Y79">
            <v>1.0347957108628441</v>
          </cell>
          <cell r="Z79">
            <v>1.0303996192102967</v>
          </cell>
          <cell r="AA79">
            <v>1.0207415776092812</v>
          </cell>
          <cell r="AB79">
            <v>1.0144013986896843</v>
          </cell>
          <cell r="AC79">
            <v>1.0843650122455579</v>
          </cell>
          <cell r="AD79">
            <v>1.0697540103089891</v>
          </cell>
          <cell r="AE79">
            <v>1.0640654790049688</v>
          </cell>
          <cell r="AF79">
            <v>1.0465461120173909</v>
          </cell>
          <cell r="AG79">
            <v>1.0336916913663103</v>
          </cell>
          <cell r="AH79">
            <v>1</v>
          </cell>
          <cell r="AI79" t="e">
            <v>#VALUE!</v>
          </cell>
          <cell r="AJ79" t="e">
            <v>#VALUE!</v>
          </cell>
          <cell r="AK79" t="e">
            <v>#VALUE!</v>
          </cell>
          <cell r="AL79" t="e">
            <v>#VALUE!</v>
          </cell>
          <cell r="AM79" t="e">
            <v>#VALUE!</v>
          </cell>
          <cell r="AN79" t="e">
            <v>#VALUE!</v>
          </cell>
          <cell r="AO79" t="e">
            <v>#VALUE!</v>
          </cell>
          <cell r="AP79" t="e">
            <v>#VALUE!</v>
          </cell>
        </row>
        <row r="80">
          <cell r="W80">
            <v>166</v>
          </cell>
          <cell r="X80">
            <v>1.0487669256425947</v>
          </cell>
          <cell r="Y80">
            <v>1.0334899523964329</v>
          </cell>
          <cell r="Z80">
            <v>1.0291545637705748</v>
          </cell>
          <cell r="AA80">
            <v>1.0197984400992688</v>
          </cell>
          <cell r="AB80">
            <v>1.0136541399621914</v>
          </cell>
          <cell r="AC80">
            <v>1.0810756083154633</v>
          </cell>
          <cell r="AD80">
            <v>1.0668004188506062</v>
          </cell>
          <cell r="AE80">
            <v>1.0612796269214251</v>
          </cell>
          <cell r="AF80">
            <v>1.0442331218255476</v>
          </cell>
          <cell r="AG80">
            <v>1.0316823515722853</v>
          </cell>
          <cell r="AH80">
            <v>1</v>
          </cell>
          <cell r="AI80" t="e">
            <v>#VALUE!</v>
          </cell>
          <cell r="AJ80" t="e">
            <v>#VALUE!</v>
          </cell>
          <cell r="AK80" t="e">
            <v>#VALUE!</v>
          </cell>
          <cell r="AL80" t="e">
            <v>#VALUE!</v>
          </cell>
          <cell r="AM80" t="e">
            <v>#VALUE!</v>
          </cell>
          <cell r="AN80" t="e">
            <v>#VALUE!</v>
          </cell>
          <cell r="AO80" t="e">
            <v>#VALUE!</v>
          </cell>
          <cell r="AP80" t="e">
            <v>#VALUE!</v>
          </cell>
        </row>
        <row r="81">
          <cell r="W81">
            <v>168</v>
          </cell>
          <cell r="X81">
            <v>1.0480086612313348</v>
          </cell>
          <cell r="Y81">
            <v>1.0328558570312276</v>
          </cell>
          <cell r="Z81">
            <v>1.0285515565868109</v>
          </cell>
          <cell r="AA81">
            <v>1.0193432304460288</v>
          </cell>
          <cell r="AB81">
            <v>1.0132952749353585</v>
          </cell>
          <cell r="AC81">
            <v>1.0794810726603137</v>
          </cell>
          <cell r="AD81">
            <v>1.0653722879780265</v>
          </cell>
          <cell r="AE81">
            <v>1.0599337411777912</v>
          </cell>
          <cell r="AF81">
            <v>1.0431209822576364</v>
          </cell>
          <cell r="AG81">
            <v>1.0307237485396585</v>
          </cell>
          <cell r="AH81">
            <v>1</v>
          </cell>
          <cell r="AI81" t="e">
            <v>#VALUE!</v>
          </cell>
          <cell r="AJ81" t="e">
            <v>#VALUE!</v>
          </cell>
          <cell r="AK81" t="e">
            <v>#VALUE!</v>
          </cell>
          <cell r="AL81" t="e">
            <v>#VALUE!</v>
          </cell>
          <cell r="AM81" t="e">
            <v>#VALUE!</v>
          </cell>
          <cell r="AN81" t="e">
            <v>#VALUE!</v>
          </cell>
          <cell r="AO81" t="e">
            <v>#VALUE!</v>
          </cell>
          <cell r="AP81" t="e">
            <v>#VALUE!</v>
          </cell>
        </row>
        <row r="82">
          <cell r="W82">
            <v>172</v>
          </cell>
          <cell r="X82">
            <v>1.0465550140676521</v>
          </cell>
          <cell r="Y82">
            <v>1.031637526277283</v>
          </cell>
          <cell r="Z82">
            <v>1.0273898496967246</v>
          </cell>
          <cell r="AA82">
            <v>1.0184604770702439</v>
          </cell>
          <cell r="AB82">
            <v>1.0125919353790107</v>
          </cell>
          <cell r="AC82">
            <v>1.0763708136472154</v>
          </cell>
          <cell r="AD82">
            <v>1.0625730033807321</v>
          </cell>
          <cell r="AE82">
            <v>1.0572968835521406</v>
          </cell>
          <cell r="AF82">
            <v>1.0409265323544992</v>
          </cell>
          <cell r="AG82">
            <v>1.0287978317225419</v>
          </cell>
          <cell r="AH82">
            <v>1</v>
          </cell>
          <cell r="AI82" t="e">
            <v>#VALUE!</v>
          </cell>
          <cell r="AJ82" t="e">
            <v>#VALUE!</v>
          </cell>
          <cell r="AK82" t="e">
            <v>#VALUE!</v>
          </cell>
          <cell r="AL82" t="e">
            <v>#VALUE!</v>
          </cell>
          <cell r="AM82" t="e">
            <v>#VALUE!</v>
          </cell>
          <cell r="AN82" t="e">
            <v>#VALUE!</v>
          </cell>
          <cell r="AO82" t="e">
            <v>#VALUE!</v>
          </cell>
          <cell r="AP82" t="e">
            <v>#VALUE!</v>
          </cell>
        </row>
        <row r="83">
          <cell r="W83">
            <v>174</v>
          </cell>
          <cell r="X83">
            <v>1.0458451406240388</v>
          </cell>
          <cell r="Y83">
            <v>1.0310456634891834</v>
          </cell>
          <cell r="Z83">
            <v>1.0268270754938962</v>
          </cell>
          <cell r="AA83">
            <v>1.0180344587155719</v>
          </cell>
          <cell r="AB83">
            <v>1.0122544289947328</v>
          </cell>
          <cell r="AC83">
            <v>1.0748632035906551</v>
          </cell>
          <cell r="AD83">
            <v>1.0612199266649511</v>
          </cell>
          <cell r="AE83">
            <v>1.0560234324292992</v>
          </cell>
          <cell r="AF83">
            <v>1.0398723510515238</v>
          </cell>
          <cell r="AG83">
            <v>1.0278812465078579</v>
          </cell>
          <cell r="AH83">
            <v>1</v>
          </cell>
          <cell r="AI83" t="e">
            <v>#VALUE!</v>
          </cell>
          <cell r="AJ83" t="e">
            <v>#VALUE!</v>
          </cell>
          <cell r="AK83" t="e">
            <v>#VALUE!</v>
          </cell>
          <cell r="AL83" t="e">
            <v>#VALUE!</v>
          </cell>
          <cell r="AM83" t="e">
            <v>#VALUE!</v>
          </cell>
          <cell r="AN83" t="e">
            <v>#VALUE!</v>
          </cell>
          <cell r="AO83" t="e">
            <v>#VALUE!</v>
          </cell>
          <cell r="AP83" t="e">
            <v>#VALUE!</v>
          </cell>
        </row>
        <row r="84">
          <cell r="W84">
            <v>178</v>
          </cell>
          <cell r="X84">
            <v>1.0444583826103018</v>
          </cell>
          <cell r="Y84">
            <v>1.0298954238097007</v>
          </cell>
          <cell r="Z84">
            <v>1.0257364088969212</v>
          </cell>
          <cell r="AA84">
            <v>1.017211935838348</v>
          </cell>
          <cell r="AB84">
            <v>1.0116064665468341</v>
          </cell>
          <cell r="AC84">
            <v>1.0719396102458756</v>
          </cell>
          <cell r="AD84">
            <v>1.0586032981778652</v>
          </cell>
          <cell r="AE84">
            <v>1.0535629271837743</v>
          </cell>
          <cell r="AF84">
            <v>1.037846208904728</v>
          </cell>
          <cell r="AG84">
            <v>1.0261357628909022</v>
          </cell>
          <cell r="AH84">
            <v>1</v>
          </cell>
          <cell r="AI84" t="e">
            <v>#VALUE!</v>
          </cell>
          <cell r="AJ84" t="e">
            <v>#VALUE!</v>
          </cell>
          <cell r="AK84" t="e">
            <v>#VALUE!</v>
          </cell>
          <cell r="AL84" t="e">
            <v>#VALUE!</v>
          </cell>
          <cell r="AM84" t="e">
            <v>#VALUE!</v>
          </cell>
          <cell r="AN84" t="e">
            <v>#VALUE!</v>
          </cell>
          <cell r="AO84" t="e">
            <v>#VALUE!</v>
          </cell>
          <cell r="AP84" t="e">
            <v>#VALUE!</v>
          </cell>
        </row>
        <row r="85">
          <cell r="W85">
            <v>180</v>
          </cell>
          <cell r="X85">
            <v>1.043781142943822</v>
          </cell>
          <cell r="Y85">
            <v>1.0293366129409076</v>
          </cell>
          <cell r="Z85">
            <v>1.0252080228384921</v>
          </cell>
          <cell r="AA85">
            <v>1.0168149677284335</v>
          </cell>
          <cell r="AB85">
            <v>1.0112955211351899</v>
          </cell>
          <cell r="AC85">
            <v>1.0705223107673811</v>
          </cell>
          <cell r="AD85">
            <v>1.0573383587239282</v>
          </cell>
          <cell r="AE85">
            <v>1.0523745046768311</v>
          </cell>
          <cell r="AF85">
            <v>1.0368727679774741</v>
          </cell>
          <cell r="AG85">
            <v>1.0253049450151908</v>
          </cell>
          <cell r="AH85">
            <v>1</v>
          </cell>
          <cell r="AI85" t="e">
            <v>#VALUE!</v>
          </cell>
          <cell r="AJ85" t="e">
            <v>#VALUE!</v>
          </cell>
          <cell r="AK85" t="e">
            <v>#VALUE!</v>
          </cell>
          <cell r="AL85" t="e">
            <v>#VALUE!</v>
          </cell>
          <cell r="AM85" t="e">
            <v>#VALUE!</v>
          </cell>
          <cell r="AN85" t="e">
            <v>#VALUE!</v>
          </cell>
          <cell r="AO85" t="e">
            <v>#VALUE!</v>
          </cell>
          <cell r="AP85" t="e">
            <v>#VALUE!</v>
          </cell>
        </row>
        <row r="86">
          <cell r="W86">
            <v>184</v>
          </cell>
          <cell r="X86">
            <v>1.0424886352138731</v>
          </cell>
          <cell r="Y86">
            <v>1.0283295832112738</v>
          </cell>
          <cell r="Z86">
            <v>1.0243158584114995</v>
          </cell>
          <cell r="AA86">
            <v>1.016095328322759</v>
          </cell>
          <cell r="AB86">
            <v>1.0106853717104405</v>
          </cell>
          <cell r="AC86">
            <v>1.0677429749633467</v>
          </cell>
          <cell r="AD86">
            <v>1.0549196120921074</v>
          </cell>
          <cell r="AE86">
            <v>1.0501013646696569</v>
          </cell>
          <cell r="AF86">
            <v>1.0350719212107389</v>
          </cell>
          <cell r="AG86">
            <v>1.0238675073027417</v>
          </cell>
          <cell r="AH86">
            <v>1</v>
          </cell>
          <cell r="AI86" t="e">
            <v>#VALUE!</v>
          </cell>
          <cell r="AJ86" t="e">
            <v>#VALUE!</v>
          </cell>
          <cell r="AK86" t="e">
            <v>#VALUE!</v>
          </cell>
          <cell r="AL86" t="e">
            <v>#VALUE!</v>
          </cell>
          <cell r="AM86" t="e">
            <v>#VALUE!</v>
          </cell>
          <cell r="AN86" t="e">
            <v>#VALUE!</v>
          </cell>
          <cell r="AO86" t="e">
            <v>#VALUE!</v>
          </cell>
          <cell r="AP86" t="e">
            <v>#VALUE!</v>
          </cell>
        </row>
        <row r="87">
          <cell r="W87">
            <v>186</v>
          </cell>
          <cell r="X87">
            <v>1.0418570480863742</v>
          </cell>
          <cell r="Y87">
            <v>1.027839282065645</v>
          </cell>
          <cell r="Z87">
            <v>1.0238818260605846</v>
          </cell>
          <cell r="AA87">
            <v>1.0157472317757796</v>
          </cell>
          <cell r="AB87">
            <v>1.0103928339804382</v>
          </cell>
          <cell r="AC87">
            <v>1.0663959266582617</v>
          </cell>
          <cell r="AD87">
            <v>1.0537497458443432</v>
          </cell>
          <cell r="AE87">
            <v>1.0490029250075885</v>
          </cell>
          <cell r="AF87">
            <v>1.0342052993270021</v>
          </cell>
          <cell r="AG87">
            <v>1.0231800529394126</v>
          </cell>
          <cell r="AH87">
            <v>1</v>
          </cell>
          <cell r="AI87" t="e">
            <v>#VALUE!</v>
          </cell>
          <cell r="AJ87" t="e">
            <v>#VALUE!</v>
          </cell>
          <cell r="AK87" t="e">
            <v>#VALUE!</v>
          </cell>
          <cell r="AL87" t="e">
            <v>#VALUE!</v>
          </cell>
          <cell r="AM87" t="e">
            <v>#VALUE!</v>
          </cell>
          <cell r="AN87" t="e">
            <v>#VALUE!</v>
          </cell>
          <cell r="AO87" t="e">
            <v>#VALUE!</v>
          </cell>
          <cell r="AP87" t="e">
            <v>#VALUE!</v>
          </cell>
        </row>
        <row r="88">
          <cell r="W88">
            <v>192</v>
          </cell>
          <cell r="X88">
            <v>1.0400191248388062</v>
          </cell>
          <cell r="Y88">
            <v>1.0264193514236082</v>
          </cell>
          <cell r="Z88">
            <v>1.022626168019215</v>
          </cell>
          <cell r="AA88">
            <v>1.0147477867925956</v>
          </cell>
          <cell r="AB88">
            <v>1.0095626261415263</v>
          </cell>
          <cell r="AC88">
            <v>1.0625179723927809</v>
          </cell>
          <cell r="AD88">
            <v>1.0503910462700761</v>
          </cell>
          <cell r="AE88">
            <v>1.0458530870462686</v>
          </cell>
          <cell r="AF88">
            <v>1.0317337421869763</v>
          </cell>
          <cell r="AG88">
            <v>1.0212354336313814</v>
          </cell>
          <cell r="AH88">
            <v>1</v>
          </cell>
          <cell r="AI88" t="e">
            <v>#VALUE!</v>
          </cell>
          <cell r="AJ88" t="e">
            <v>#VALUE!</v>
          </cell>
          <cell r="AK88" t="e">
            <v>#VALUE!</v>
          </cell>
          <cell r="AL88" t="e">
            <v>#VALUE!</v>
          </cell>
          <cell r="AM88" t="e">
            <v>#VALUE!</v>
          </cell>
          <cell r="AN88" t="e">
            <v>#VALUE!</v>
          </cell>
          <cell r="AO88" t="e">
            <v>#VALUE!</v>
          </cell>
          <cell r="AP88" t="e">
            <v>#VALUE!</v>
          </cell>
        </row>
        <row r="89">
          <cell r="W89">
            <v>196</v>
          </cell>
          <cell r="X89">
            <v>1.0387198380831566</v>
          </cell>
          <cell r="Y89">
            <v>1.0252535865401733</v>
          </cell>
          <cell r="Z89">
            <v>1.0216855786271153</v>
          </cell>
          <cell r="AA89">
            <v>1.0140626083333828</v>
          </cell>
          <cell r="AB89">
            <v>1.0090545746999535</v>
          </cell>
          <cell r="AC89">
            <v>1.0600628718238569</v>
          </cell>
          <cell r="AD89">
            <v>1.0482738552521007</v>
          </cell>
          <cell r="AE89">
            <v>1.0438688527116744</v>
          </cell>
          <cell r="AF89">
            <v>1.0301875223587018</v>
          </cell>
          <cell r="AG89">
            <v>1.0200314156741195</v>
          </cell>
          <cell r="AH89">
            <v>1</v>
          </cell>
          <cell r="AI89" t="e">
            <v>#VALUE!</v>
          </cell>
          <cell r="AJ89" t="e">
            <v>#VALUE!</v>
          </cell>
          <cell r="AK89" t="e">
            <v>#VALUE!</v>
          </cell>
          <cell r="AL89" t="e">
            <v>#VALUE!</v>
          </cell>
          <cell r="AM89" t="e">
            <v>#VALUE!</v>
          </cell>
          <cell r="AN89" t="e">
            <v>#VALUE!</v>
          </cell>
          <cell r="AO89" t="e">
            <v>#VALUE!</v>
          </cell>
          <cell r="AP89" t="e">
            <v>#VALUE!</v>
          </cell>
        </row>
        <row r="90">
          <cell r="W90">
            <v>204</v>
          </cell>
          <cell r="X90">
            <v>1.0362486146364904</v>
          </cell>
          <cell r="Y90">
            <v>1.0230758096585728</v>
          </cell>
          <cell r="Z90">
            <v>1.0199212009725269</v>
          </cell>
          <cell r="AA90">
            <v>1.0127868633190751</v>
          </cell>
          <cell r="AB90">
            <v>1.0081183337586399</v>
          </cell>
          <cell r="AC90">
            <v>1.0554455069753375</v>
          </cell>
          <cell r="AD90">
            <v>1.0443081105504144</v>
          </cell>
          <cell r="AE90">
            <v>1.040159108374157</v>
          </cell>
          <cell r="AF90">
            <v>1.0273203611294961</v>
          </cell>
          <cell r="AG90">
            <v>1.017826056254413</v>
          </cell>
          <cell r="AH90">
            <v>1</v>
          </cell>
          <cell r="AI90" t="e">
            <v>#VALUE!</v>
          </cell>
          <cell r="AJ90" t="e">
            <v>#VALUE!</v>
          </cell>
          <cell r="AK90" t="e">
            <v>#VALUE!</v>
          </cell>
          <cell r="AL90" t="e">
            <v>#VALUE!</v>
          </cell>
          <cell r="AM90" t="e">
            <v>#VALUE!</v>
          </cell>
          <cell r="AN90" t="e">
            <v>#VALUE!</v>
          </cell>
          <cell r="AO90" t="e">
            <v>#VALUE!</v>
          </cell>
          <cell r="AP90" t="e">
            <v>#VALUE!</v>
          </cell>
        </row>
        <row r="91">
          <cell r="W91">
            <v>205</v>
          </cell>
          <cell r="X91">
            <v>1.0359512089861054</v>
          </cell>
          <cell r="Y91">
            <v>1.0228437875556831</v>
          </cell>
          <cell r="Z91">
            <v>1.0197110959628561</v>
          </cell>
          <cell r="AA91">
            <v>1.0126358097580379</v>
          </cell>
          <cell r="AB91">
            <v>1.0080083540952296</v>
          </cell>
          <cell r="AC91">
            <v>1.0548945319942051</v>
          </cell>
          <cell r="AD91">
            <v>1.0438348061851239</v>
          </cell>
          <cell r="AE91">
            <v>1.039718443254336</v>
          </cell>
          <cell r="AF91">
            <v>1.026981925951244</v>
          </cell>
          <cell r="AG91">
            <v>1.0175681882521737</v>
          </cell>
          <cell r="AH91">
            <v>1</v>
          </cell>
          <cell r="AI91" t="e">
            <v>#VALUE!</v>
          </cell>
          <cell r="AJ91" t="e">
            <v>#VALUE!</v>
          </cell>
          <cell r="AK91" t="e">
            <v>#VALUE!</v>
          </cell>
          <cell r="AL91" t="e">
            <v>#VALUE!</v>
          </cell>
          <cell r="AM91" t="e">
            <v>#VALUE!</v>
          </cell>
          <cell r="AN91" t="e">
            <v>#VALUE!</v>
          </cell>
          <cell r="AO91" t="e">
            <v>#VALUE!</v>
          </cell>
          <cell r="AP91" t="e">
            <v>#VALUE!</v>
          </cell>
        </row>
        <row r="92">
          <cell r="W92">
            <v>207</v>
          </cell>
          <cell r="X92">
            <v>1.035363821808879</v>
          </cell>
          <cell r="Y92">
            <v>1.0223867947226624</v>
          </cell>
          <cell r="Z92">
            <v>1.0192975728543467</v>
          </cell>
          <cell r="AA92">
            <v>1.0123390672429582</v>
          </cell>
          <cell r="AB92">
            <v>1.0077928614681224</v>
          </cell>
          <cell r="AC92">
            <v>1.0538093668501562</v>
          </cell>
          <cell r="AD92">
            <v>1.0429036194404682</v>
          </cell>
          <cell r="AE92">
            <v>1.0388518344222903</v>
          </cell>
          <cell r="AF92">
            <v>1.0263177406671307</v>
          </cell>
          <cell r="AG92">
            <v>1.0170636821758179</v>
          </cell>
          <cell r="AH92">
            <v>1</v>
          </cell>
          <cell r="AI92" t="e">
            <v>#VALUE!</v>
          </cell>
          <cell r="AJ92" t="e">
            <v>#VALUE!</v>
          </cell>
          <cell r="AK92" t="e">
            <v>#VALUE!</v>
          </cell>
          <cell r="AL92" t="e">
            <v>#VALUE!</v>
          </cell>
          <cell r="AM92" t="e">
            <v>#VALUE!</v>
          </cell>
          <cell r="AN92" t="e">
            <v>#VALUE!</v>
          </cell>
          <cell r="AO92" t="e">
            <v>#VALUE!</v>
          </cell>
          <cell r="AP92" t="e">
            <v>#VALUE!</v>
          </cell>
        </row>
        <row r="93">
          <cell r="W93">
            <v>208</v>
          </cell>
          <cell r="X93">
            <v>1.0350737977074662</v>
          </cell>
          <cell r="Y93">
            <v>1.022161775283595</v>
          </cell>
          <cell r="Z93">
            <v>1.0190941065099401</v>
          </cell>
          <cell r="AA93">
            <v>1.0121933353614605</v>
          </cell>
          <cell r="AB93">
            <v>1.00768730779243</v>
          </cell>
          <cell r="AC93">
            <v>1.0532750575089058</v>
          </cell>
          <cell r="AD93">
            <v>1.0424456208860193</v>
          </cell>
          <cell r="AE93">
            <v>1.0384257773657664</v>
          </cell>
          <cell r="AF93">
            <v>1.0259918820849809</v>
          </cell>
          <cell r="AG93">
            <v>1.0168169333869523</v>
          </cell>
          <cell r="AH93">
            <v>1</v>
          </cell>
          <cell r="AI93" t="e">
            <v>#VALUE!</v>
          </cell>
          <cell r="AJ93" t="e">
            <v>#VALUE!</v>
          </cell>
          <cell r="AK93" t="e">
            <v>#VALUE!</v>
          </cell>
          <cell r="AL93" t="e">
            <v>#VALUE!</v>
          </cell>
          <cell r="AM93" t="e">
            <v>#VALUE!</v>
          </cell>
          <cell r="AN93" t="e">
            <v>#VALUE!</v>
          </cell>
          <cell r="AO93" t="e">
            <v>#VALUE!</v>
          </cell>
          <cell r="AP93" t="e">
            <v>#VALUE!</v>
          </cell>
        </row>
        <row r="94">
          <cell r="W94">
            <v>211</v>
          </cell>
          <cell r="X94">
            <v>1.0342181519606386</v>
          </cell>
          <cell r="Y94">
            <v>1.021500338109169</v>
          </cell>
          <cell r="Z94">
            <v>1.018496604491367</v>
          </cell>
          <cell r="AA94">
            <v>1.011766445166381</v>
          </cell>
          <cell r="AB94">
            <v>1.007379178947134</v>
          </cell>
          <cell r="AC94">
            <v>1.0517045216840899</v>
          </cell>
          <cell r="AD94">
            <v>1.0411013220988583</v>
          </cell>
          <cell r="AE94">
            <v>1.0371759301097883</v>
          </cell>
          <cell r="AF94">
            <v>1.0250386069173203</v>
          </cell>
          <cell r="AG94">
            <v>1.016098057352897</v>
          </cell>
          <cell r="AH94">
            <v>1</v>
          </cell>
          <cell r="AI94" t="e">
            <v>#VALUE!</v>
          </cell>
          <cell r="AJ94" t="e">
            <v>#VALUE!</v>
          </cell>
          <cell r="AK94" t="e">
            <v>#VALUE!</v>
          </cell>
          <cell r="AL94" t="e">
            <v>#VALUE!</v>
          </cell>
          <cell r="AM94" t="e">
            <v>#VALUE!</v>
          </cell>
          <cell r="AN94" t="e">
            <v>#VALUE!</v>
          </cell>
          <cell r="AO94" t="e">
            <v>#VALUE!</v>
          </cell>
          <cell r="AP94" t="e">
            <v>#VALUE!</v>
          </cell>
        </row>
        <row r="95">
          <cell r="W95">
            <v>213</v>
          </cell>
          <cell r="X95">
            <v>1.0336595378949458</v>
          </cell>
          <cell r="Y95">
            <v>1.0210704970903284</v>
          </cell>
          <cell r="Z95">
            <v>1.0181087860691085</v>
          </cell>
          <cell r="AA95">
            <v>1.011490234659236</v>
          </cell>
          <cell r="AB95">
            <v>1.0071806767047637</v>
          </cell>
          <cell r="AC95">
            <v>1.0506839207098266</v>
          </cell>
          <cell r="AD95">
            <v>1.040229315264918</v>
          </cell>
          <cell r="AE95">
            <v>1.0363657607774743</v>
          </cell>
          <cell r="AF95">
            <v>1.0244228250030982</v>
          </cell>
          <cell r="AG95">
            <v>1.0156360926886017</v>
          </cell>
          <cell r="AH95">
            <v>1</v>
          </cell>
          <cell r="AI95" t="e">
            <v>#VALUE!</v>
          </cell>
          <cell r="AJ95" t="e">
            <v>#VALUE!</v>
          </cell>
          <cell r="AK95" t="e">
            <v>#VALUE!</v>
          </cell>
          <cell r="AL95" t="e">
            <v>#VALUE!</v>
          </cell>
          <cell r="AM95" t="e">
            <v>#VALUE!</v>
          </cell>
          <cell r="AN95" t="e">
            <v>#VALUE!</v>
          </cell>
          <cell r="AO95" t="e">
            <v>#VALUE!</v>
          </cell>
          <cell r="AP95" t="e">
            <v>#VALUE!</v>
          </cell>
        </row>
        <row r="96">
          <cell r="W96">
            <v>216</v>
          </cell>
          <cell r="X96">
            <v>1.0328389383972381</v>
          </cell>
          <cell r="Y96">
            <v>1.0204419547243728</v>
          </cell>
          <cell r="Z96">
            <v>1.0175423818501279</v>
          </cell>
          <cell r="AA96">
            <v>1.0110880947112384</v>
          </cell>
          <cell r="AB96">
            <v>1.006892924437552</v>
          </cell>
          <cell r="AC96">
            <v>1.0491915416179076</v>
          </cell>
          <cell r="AD96">
            <v>1.0389565132340761</v>
          </cell>
          <cell r="AE96">
            <v>1.0351840473707106</v>
          </cell>
          <cell r="AF96">
            <v>1.0235277539195837</v>
          </cell>
          <cell r="AG96">
            <v>1.0149680649568718</v>
          </cell>
          <cell r="AH96">
            <v>1</v>
          </cell>
          <cell r="AI96" t="e">
            <v>#VALUE!</v>
          </cell>
          <cell r="AJ96" t="e">
            <v>#VALUE!</v>
          </cell>
          <cell r="AK96" t="e">
            <v>#VALUE!</v>
          </cell>
          <cell r="AL96" t="e">
            <v>#VALUE!</v>
          </cell>
          <cell r="AM96" t="e">
            <v>#VALUE!</v>
          </cell>
          <cell r="AN96" t="e">
            <v>#VALUE!</v>
          </cell>
          <cell r="AO96" t="e">
            <v>#VALUE!</v>
          </cell>
          <cell r="AP96" t="e">
            <v>#VALUE!</v>
          </cell>
        </row>
        <row r="97">
          <cell r="W97">
            <v>217</v>
          </cell>
          <cell r="X97">
            <v>1.0325699453525068</v>
          </cell>
          <cell r="Y97">
            <v>1.0202366766095592</v>
          </cell>
          <cell r="Z97">
            <v>1.0173575787471807</v>
          </cell>
          <cell r="AA97">
            <v>1.010957217407054</v>
          </cell>
          <cell r="AB97">
            <v>1.0067996014179141</v>
          </cell>
          <cell r="AC97">
            <v>1.0487041378420969</v>
          </cell>
          <cell r="AD97">
            <v>1.0385414244814144</v>
          </cell>
          <cell r="AE97">
            <v>1.0347988822716874</v>
          </cell>
          <cell r="AF97">
            <v>1.0232368299037407</v>
          </cell>
          <cell r="AG97">
            <v>1.0147518390836252</v>
          </cell>
          <cell r="AH97">
            <v>1</v>
          </cell>
          <cell r="AI97" t="e">
            <v>#VALUE!</v>
          </cell>
          <cell r="AJ97" t="e">
            <v>#VALUE!</v>
          </cell>
          <cell r="AK97" t="e">
            <v>#VALUE!</v>
          </cell>
          <cell r="AL97" t="e">
            <v>#VALUE!</v>
          </cell>
          <cell r="AM97" t="e">
            <v>#VALUE!</v>
          </cell>
          <cell r="AN97" t="e">
            <v>#VALUE!</v>
          </cell>
          <cell r="AO97" t="e">
            <v>#VALUE!</v>
          </cell>
          <cell r="AP97" t="e">
            <v>#VALUE!</v>
          </cell>
        </row>
        <row r="98">
          <cell r="W98">
            <v>219</v>
          </cell>
          <cell r="X98">
            <v>1.0320386531217238</v>
          </cell>
          <cell r="Y98">
            <v>1.0198323435886738</v>
          </cell>
          <cell r="Z98">
            <v>1.0169938410129715</v>
          </cell>
          <cell r="AA98">
            <v>1.0107001033426366</v>
          </cell>
          <cell r="AB98">
            <v>1.0066167411466673</v>
          </cell>
          <cell r="AC98">
            <v>1.0477440964798228</v>
          </cell>
          <cell r="AD98">
            <v>1.0377247069649267</v>
          </cell>
          <cell r="AE98">
            <v>1.0340413613830948</v>
          </cell>
          <cell r="AF98">
            <v>1.0226658479043749</v>
          </cell>
          <cell r="AG98">
            <v>1.0143287785642567</v>
          </cell>
          <cell r="AH98">
            <v>1</v>
          </cell>
          <cell r="AI98" t="e">
            <v>#VALUE!</v>
          </cell>
          <cell r="AJ98" t="e">
            <v>#VALUE!</v>
          </cell>
          <cell r="AK98" t="e">
            <v>#VALUE!</v>
          </cell>
          <cell r="AL98" t="e">
            <v>#VALUE!</v>
          </cell>
          <cell r="AM98" t="e">
            <v>#VALUE!</v>
          </cell>
          <cell r="AN98" t="e">
            <v>#VALUE!</v>
          </cell>
          <cell r="AO98" t="e">
            <v>#VALUE!</v>
          </cell>
          <cell r="AP98" t="e">
            <v>#VALUE!</v>
          </cell>
        </row>
        <row r="99">
          <cell r="W99">
            <v>220</v>
          </cell>
          <cell r="X99">
            <v>1.0317763157731286</v>
          </cell>
          <cell r="Y99">
            <v>1.0196332458967821</v>
          </cell>
          <cell r="Z99">
            <v>1.016814864223001</v>
          </cell>
          <cell r="AA99">
            <v>1.0105738295654292</v>
          </cell>
          <cell r="AB99">
            <v>1.0065271694685793</v>
          </cell>
          <cell r="AC99">
            <v>1.0472713550969925</v>
          </cell>
          <cell r="AD99">
            <v>1.0373229777055413</v>
          </cell>
          <cell r="AE99">
            <v>1.0336689077955337</v>
          </cell>
          <cell r="AF99">
            <v>1.022385697617284</v>
          </cell>
          <cell r="AG99">
            <v>1.0141218518079127</v>
          </cell>
          <cell r="AH99">
            <v>1</v>
          </cell>
          <cell r="AI99" t="e">
            <v>#VALUE!</v>
          </cell>
          <cell r="AJ99" t="e">
            <v>#VALUE!</v>
          </cell>
          <cell r="AK99" t="e">
            <v>#VALUE!</v>
          </cell>
          <cell r="AL99" t="e">
            <v>#VALUE!</v>
          </cell>
          <cell r="AM99" t="e">
            <v>#VALUE!</v>
          </cell>
          <cell r="AN99" t="e">
            <v>#VALUE!</v>
          </cell>
          <cell r="AO99" t="e">
            <v>#VALUE!</v>
          </cell>
          <cell r="AP99" t="e">
            <v>#VALUE!</v>
          </cell>
        </row>
        <row r="100">
          <cell r="W100">
            <v>223</v>
          </cell>
          <cell r="X100">
            <v>1.0310023134182018</v>
          </cell>
          <cell r="Y100">
            <v>1.0190479761588382</v>
          </cell>
          <cell r="Z100">
            <v>1.016289254106663</v>
          </cell>
          <cell r="AA100">
            <v>1.0102039238753855</v>
          </cell>
          <cell r="AB100">
            <v>1.0062656866748689</v>
          </cell>
          <cell r="AC100">
            <v>1.0458816376533544</v>
          </cell>
          <cell r="AD100">
            <v>1.0361437174368968</v>
          </cell>
          <cell r="AE100">
            <v>1.0325762000395451</v>
          </cell>
          <cell r="AF100">
            <v>1.02156606856347</v>
          </cell>
          <cell r="AG100">
            <v>1.0135189474147248</v>
          </cell>
          <cell r="AH100">
            <v>1</v>
          </cell>
          <cell r="AI100" t="e">
            <v>#VALUE!</v>
          </cell>
          <cell r="AJ100" t="e">
            <v>#VALUE!</v>
          </cell>
          <cell r="AK100" t="e">
            <v>#VALUE!</v>
          </cell>
          <cell r="AL100" t="e">
            <v>#VALUE!</v>
          </cell>
          <cell r="AM100" t="e">
            <v>#VALUE!</v>
          </cell>
          <cell r="AN100" t="e">
            <v>#VALUE!</v>
          </cell>
          <cell r="AO100" t="e">
            <v>#VALUE!</v>
          </cell>
          <cell r="AP100" t="e">
            <v>#VALUE!</v>
          </cell>
        </row>
        <row r="101">
          <cell r="W101">
            <v>225</v>
          </cell>
          <cell r="X101">
            <v>1.0304969688109396</v>
          </cell>
          <cell r="Y101">
            <v>1.0186676102929977</v>
          </cell>
          <cell r="Z101">
            <v>1.0159480787607726</v>
          </cell>
          <cell r="AA101">
            <v>1.0099645730311517</v>
          </cell>
          <cell r="AB101">
            <v>1.0060972283009966</v>
          </cell>
          <cell r="AC101">
            <v>1.044978417644765</v>
          </cell>
          <cell r="AD101">
            <v>1.0353786697254586</v>
          </cell>
          <cell r="AE101">
            <v>1.0318678051910042</v>
          </cell>
          <cell r="AF101">
            <v>1.0210365616929622</v>
          </cell>
          <cell r="AG101">
            <v>1.013131472708775</v>
          </cell>
          <cell r="AH101">
            <v>1</v>
          </cell>
          <cell r="AI101" t="e">
            <v>#VALUE!</v>
          </cell>
          <cell r="AJ101" t="e">
            <v>#VALUE!</v>
          </cell>
          <cell r="AK101" t="e">
            <v>#VALUE!</v>
          </cell>
          <cell r="AL101" t="e">
            <v>#VALUE!</v>
          </cell>
          <cell r="AM101" t="e">
            <v>#VALUE!</v>
          </cell>
          <cell r="AN101" t="e">
            <v>#VALUE!</v>
          </cell>
          <cell r="AO101" t="e">
            <v>#VALUE!</v>
          </cell>
          <cell r="AP101" t="e">
            <v>#VALUE!</v>
          </cell>
        </row>
        <row r="102">
          <cell r="W102">
            <v>228</v>
          </cell>
          <cell r="X102">
            <v>1.0297545758654452</v>
          </cell>
          <cell r="Y102">
            <v>1.0181113812394516</v>
          </cell>
          <cell r="Z102">
            <v>1.0154497685582162</v>
          </cell>
          <cell r="AA102">
            <v>1.009616082303268</v>
          </cell>
          <cell r="AB102">
            <v>1.0058530192748556</v>
          </cell>
          <cell r="AC102">
            <v>1.0436575054959856</v>
          </cell>
          <cell r="AD102">
            <v>1.0342618513365587</v>
          </cell>
          <cell r="AE102">
            <v>1.0308344191659142</v>
          </cell>
          <cell r="AF102">
            <v>1.0202668179869283</v>
          </cell>
          <cell r="AG102">
            <v>1.0125711121723564</v>
          </cell>
          <cell r="AH102">
            <v>1</v>
          </cell>
          <cell r="AI102" t="e">
            <v>#VALUE!</v>
          </cell>
          <cell r="AJ102" t="e">
            <v>#VALUE!</v>
          </cell>
          <cell r="AK102" t="e">
            <v>#VALUE!</v>
          </cell>
          <cell r="AL102" t="e">
            <v>#VALUE!</v>
          </cell>
          <cell r="AM102" t="e">
            <v>#VALUE!</v>
          </cell>
          <cell r="AN102" t="e">
            <v>#VALUE!</v>
          </cell>
          <cell r="AO102" t="e">
            <v>#VALUE!</v>
          </cell>
          <cell r="AP102" t="e">
            <v>#VALUE!</v>
          </cell>
        </row>
        <row r="103">
          <cell r="W103">
            <v>229</v>
          </cell>
          <cell r="X103">
            <v>1.0295112070992984</v>
          </cell>
          <cell r="Y103">
            <v>1.0179297118275452</v>
          </cell>
          <cell r="Z103">
            <v>1.0152871756745605</v>
          </cell>
          <cell r="AA103">
            <v>1.0095026613027083</v>
          </cell>
          <cell r="AB103">
            <v>1.0057738158243643</v>
          </cell>
          <cell r="AC103">
            <v>1.0432260571788101</v>
          </cell>
          <cell r="AD103">
            <v>1.033897597230264</v>
          </cell>
          <cell r="AE103">
            <v>1.030497568538256</v>
          </cell>
          <cell r="AF103">
            <v>1.020016609110389</v>
          </cell>
          <cell r="AG103">
            <v>1.0123897232283305</v>
          </cell>
          <cell r="AH103">
            <v>1</v>
          </cell>
          <cell r="AI103" t="e">
            <v>#VALUE!</v>
          </cell>
          <cell r="AJ103" t="e">
            <v>#VALUE!</v>
          </cell>
          <cell r="AK103" t="e">
            <v>#VALUE!</v>
          </cell>
          <cell r="AL103" t="e">
            <v>#VALUE!</v>
          </cell>
          <cell r="AM103" t="e">
            <v>#VALUE!</v>
          </cell>
          <cell r="AN103" t="e">
            <v>#VALUE!</v>
          </cell>
          <cell r="AO103" t="e">
            <v>#VALUE!</v>
          </cell>
          <cell r="AP103" t="e">
            <v>#VALUE!</v>
          </cell>
        </row>
        <row r="104">
          <cell r="W104">
            <v>231</v>
          </cell>
          <cell r="X104">
            <v>1.029030508525147</v>
          </cell>
          <cell r="Y104">
            <v>1.0175718684107828</v>
          </cell>
          <cell r="Z104">
            <v>1.0149671428735165</v>
          </cell>
          <cell r="AA104">
            <v>1.0092798352441397</v>
          </cell>
          <cell r="AB104">
            <v>1.0056186187108298</v>
          </cell>
          <cell r="AC104">
            <v>1.0423761669276141</v>
          </cell>
          <cell r="AD104">
            <v>1.0331808502260051</v>
          </cell>
          <cell r="AE104">
            <v>1.029835025265927</v>
          </cell>
          <cell r="AF104">
            <v>1.0195255082927399</v>
          </cell>
          <cell r="AG104">
            <v>1.0120348057204434</v>
          </cell>
          <cell r="AH104">
            <v>1</v>
          </cell>
          <cell r="AI104" t="e">
            <v>#VALUE!</v>
          </cell>
          <cell r="AJ104" t="e">
            <v>#VALUE!</v>
          </cell>
          <cell r="AK104" t="e">
            <v>#VALUE!</v>
          </cell>
          <cell r="AL104" t="e">
            <v>#VALUE!</v>
          </cell>
          <cell r="AM104" t="e">
            <v>#VALUE!</v>
          </cell>
          <cell r="AN104" t="e">
            <v>#VALUE!</v>
          </cell>
          <cell r="AO104" t="e">
            <v>#VALUE!</v>
          </cell>
          <cell r="AP104" t="e">
            <v>#VALUE!</v>
          </cell>
        </row>
        <row r="105">
          <cell r="W105">
            <v>232</v>
          </cell>
          <cell r="X105">
            <v>1.0287931444723857</v>
          </cell>
          <cell r="Y105">
            <v>1.0173956567827895</v>
          </cell>
          <cell r="Z105">
            <v>1.0148096660786645</v>
          </cell>
          <cell r="AA105">
            <v>1.009170398239184</v>
          </cell>
          <cell r="AB105">
            <v>1.0055425959161362</v>
          </cell>
          <cell r="AC105">
            <v>1.0419576343939214</v>
          </cell>
          <cell r="AD105">
            <v>1.0328282702120706</v>
          </cell>
          <cell r="AE105">
            <v>1.0295092480644528</v>
          </cell>
          <cell r="AF105">
            <v>1.0192845376652797</v>
          </cell>
          <cell r="AG105">
            <v>1.0118612003976113</v>
          </cell>
          <cell r="AH105">
            <v>1</v>
          </cell>
          <cell r="AI105" t="e">
            <v>#VALUE!</v>
          </cell>
          <cell r="AJ105" t="e">
            <v>#VALUE!</v>
          </cell>
          <cell r="AK105" t="e">
            <v>#VALUE!</v>
          </cell>
          <cell r="AL105" t="e">
            <v>#VALUE!</v>
          </cell>
          <cell r="AM105" t="e">
            <v>#VALUE!</v>
          </cell>
          <cell r="AN105" t="e">
            <v>#VALUE!</v>
          </cell>
          <cell r="AO105" t="e">
            <v>#VALUE!</v>
          </cell>
          <cell r="AP105" t="e">
            <v>#VALUE!</v>
          </cell>
        </row>
        <row r="106">
          <cell r="W106">
            <v>235</v>
          </cell>
          <cell r="X106">
            <v>1.0280927909820521</v>
          </cell>
          <cell r="Y106">
            <v>1.0168776406511795</v>
          </cell>
          <cell r="Z106">
            <v>1.0143471771057353</v>
          </cell>
          <cell r="AA106">
            <v>1.0088498036954106</v>
          </cell>
          <cell r="AB106">
            <v>1.0053206599797482</v>
          </cell>
          <cell r="AC106">
            <v>1.0407271541283447</v>
          </cell>
          <cell r="AD106">
            <v>1.0317931921049863</v>
          </cell>
          <cell r="AE106">
            <v>1.0285533974132428</v>
          </cell>
          <cell r="AF106">
            <v>1.0185794835700575</v>
          </cell>
          <cell r="AG106">
            <v>1.0113553496051397</v>
          </cell>
          <cell r="AH106">
            <v>1</v>
          </cell>
          <cell r="AI106" t="e">
            <v>#VALUE!</v>
          </cell>
          <cell r="AJ106" t="e">
            <v>#VALUE!</v>
          </cell>
          <cell r="AK106" t="e">
            <v>#VALUE!</v>
          </cell>
          <cell r="AL106" t="e">
            <v>#VALUE!</v>
          </cell>
          <cell r="AM106" t="e">
            <v>#VALUE!</v>
          </cell>
          <cell r="AN106" t="e">
            <v>#VALUE!</v>
          </cell>
          <cell r="AO106" t="e">
            <v>#VALUE!</v>
          </cell>
          <cell r="AP106" t="e">
            <v>#VALUE!</v>
          </cell>
        </row>
        <row r="107">
          <cell r="W107">
            <v>237</v>
          </cell>
          <cell r="X107">
            <v>1.0276355053147641</v>
          </cell>
          <cell r="Y107">
            <v>1.0165409647741854</v>
          </cell>
          <cell r="Z107">
            <v>1.0140469587580745</v>
          </cell>
          <cell r="AA107">
            <v>1.0086423518125434</v>
          </cell>
          <cell r="AB107">
            <v>1.0051776747841983</v>
          </cell>
          <cell r="AC107">
            <v>1.0399273307111387</v>
          </cell>
          <cell r="AD107">
            <v>1.0311216082338921</v>
          </cell>
          <cell r="AE107">
            <v>1.0279336602717215</v>
          </cell>
          <cell r="AF107">
            <v>1.0181239545580945</v>
          </cell>
          <cell r="AG107">
            <v>1.011030224048018</v>
          </cell>
          <cell r="AH107">
            <v>1</v>
          </cell>
          <cell r="AI107" t="e">
            <v>#VALUE!</v>
          </cell>
          <cell r="AJ107" t="e">
            <v>#VALUE!</v>
          </cell>
          <cell r="AK107" t="e">
            <v>#VALUE!</v>
          </cell>
          <cell r="AL107" t="e">
            <v>#VALUE!</v>
          </cell>
          <cell r="AM107" t="e">
            <v>#VALUE!</v>
          </cell>
          <cell r="AN107" t="e">
            <v>#VALUE!</v>
          </cell>
          <cell r="AO107" t="e">
            <v>#VALUE!</v>
          </cell>
          <cell r="AP107" t="e">
            <v>#VALUE!</v>
          </cell>
        </row>
        <row r="108">
          <cell r="W108">
            <v>240</v>
          </cell>
          <cell r="X108">
            <v>1.0269636772703599</v>
          </cell>
          <cell r="Y108">
            <v>1.016048600317633</v>
          </cell>
          <cell r="Z108">
            <v>1.0136084476379914</v>
          </cell>
          <cell r="AA108">
            <v>1.0083402938113044</v>
          </cell>
          <cell r="AB108">
            <v>1.0049703870618625</v>
          </cell>
          <cell r="AC108">
            <v>1.0387574935652251</v>
          </cell>
          <cell r="AD108">
            <v>1.0301411229719022</v>
          </cell>
          <cell r="AE108">
            <v>1.0270295126331288</v>
          </cell>
          <cell r="AF108">
            <v>1.0174616945843427</v>
          </cell>
          <cell r="AG108">
            <v>1.0105599969786636</v>
          </cell>
          <cell r="AH108">
            <v>1</v>
          </cell>
          <cell r="AI108" t="e">
            <v>#VALUE!</v>
          </cell>
          <cell r="AJ108" t="e">
            <v>#VALUE!</v>
          </cell>
          <cell r="AK108" t="e">
            <v>#VALUE!</v>
          </cell>
          <cell r="AL108" t="e">
            <v>#VALUE!</v>
          </cell>
          <cell r="AM108" t="e">
            <v>#VALUE!</v>
          </cell>
          <cell r="AN108" t="e">
            <v>#VALUE!</v>
          </cell>
          <cell r="AO108" t="e">
            <v>#VALUE!</v>
          </cell>
          <cell r="AP108" t="e">
            <v>#VALUE!</v>
          </cell>
        </row>
        <row r="109">
          <cell r="W109">
            <v>241</v>
          </cell>
          <cell r="X109">
            <v>1.0267434310976729</v>
          </cell>
          <cell r="Y109">
            <v>1.0158877830735289</v>
          </cell>
          <cell r="Z109">
            <v>1.0134653609952033</v>
          </cell>
          <cell r="AA109">
            <v>1.0082419819958579</v>
          </cell>
          <cell r="AB109">
            <v>1.0049031565416204</v>
          </cell>
          <cell r="AC109">
            <v>1.0383753554167576</v>
          </cell>
          <cell r="AD109">
            <v>1.0298213072490736</v>
          </cell>
          <cell r="AE109">
            <v>1.0267347657179215</v>
          </cell>
          <cell r="AF109">
            <v>1.017246409046529</v>
          </cell>
          <cell r="AG109">
            <v>1.0104077754048353</v>
          </cell>
          <cell r="AH109">
            <v>1</v>
          </cell>
          <cell r="AI109" t="e">
            <v>#VALUE!</v>
          </cell>
          <cell r="AJ109" t="e">
            <v>#VALUE!</v>
          </cell>
          <cell r="AK109" t="e">
            <v>#VALUE!</v>
          </cell>
          <cell r="AL109" t="e">
            <v>#VALUE!</v>
          </cell>
          <cell r="AM109" t="e">
            <v>#VALUE!</v>
          </cell>
          <cell r="AN109" t="e">
            <v>#VALUE!</v>
          </cell>
          <cell r="AO109" t="e">
            <v>#VALUE!</v>
          </cell>
          <cell r="AP109" t="e">
            <v>#VALUE!</v>
          </cell>
        </row>
        <row r="110">
          <cell r="W110">
            <v>243</v>
          </cell>
          <cell r="X110">
            <v>1.0263083897845597</v>
          </cell>
          <cell r="Y110">
            <v>1.0155710037389953</v>
          </cell>
          <cell r="Z110">
            <v>1.0131837145505793</v>
          </cell>
          <cell r="AA110">
            <v>1.0080488350804826</v>
          </cell>
          <cell r="AB110">
            <v>1.0047714177661022</v>
          </cell>
          <cell r="AC110">
            <v>1.037622548084101</v>
          </cell>
          <cell r="AD110">
            <v>1.0291919631719375</v>
          </cell>
          <cell r="AE110">
            <v>1.0261550009735854</v>
          </cell>
          <cell r="AF110">
            <v>1.0168238334068684</v>
          </cell>
          <cell r="AG110">
            <v>1.0101099161310942</v>
          </cell>
          <cell r="AH110">
            <v>1</v>
          </cell>
          <cell r="AI110" t="e">
            <v>#VALUE!</v>
          </cell>
          <cell r="AJ110" t="e">
            <v>#VALUE!</v>
          </cell>
          <cell r="AK110" t="e">
            <v>#VALUE!</v>
          </cell>
          <cell r="AL110" t="e">
            <v>#VALUE!</v>
          </cell>
          <cell r="AM110" t="e">
            <v>#VALUE!</v>
          </cell>
          <cell r="AN110" t="e">
            <v>#VALUE!</v>
          </cell>
          <cell r="AO110" t="e">
            <v>#VALUE!</v>
          </cell>
          <cell r="AP110" t="e">
            <v>#VALUE!</v>
          </cell>
        </row>
        <row r="111">
          <cell r="W111">
            <v>244</v>
          </cell>
          <cell r="X111">
            <v>1.0260935638845097</v>
          </cell>
          <cell r="Y111">
            <v>1.0154150085335725</v>
          </cell>
          <cell r="Z111">
            <v>1.013045122461667</v>
          </cell>
          <cell r="AA111">
            <v>1.0079539723891331</v>
          </cell>
          <cell r="AB111">
            <v>1.0047068848450238</v>
          </cell>
          <cell r="AC111">
            <v>1.0372517996610733</v>
          </cell>
          <cell r="AD111">
            <v>1.0288823591573397</v>
          </cell>
          <cell r="AE111">
            <v>1.0258699099029394</v>
          </cell>
          <cell r="AF111">
            <v>1.0166164761195939</v>
          </cell>
          <cell r="AG111">
            <v>1.0099642143752063</v>
          </cell>
          <cell r="AH111">
            <v>1</v>
          </cell>
          <cell r="AI111" t="e">
            <v>#VALUE!</v>
          </cell>
          <cell r="AJ111" t="e">
            <v>#VALUE!</v>
          </cell>
          <cell r="AK111" t="e">
            <v>#VALUE!</v>
          </cell>
          <cell r="AL111" t="e">
            <v>#VALUE!</v>
          </cell>
          <cell r="AM111" t="e">
            <v>#VALUE!</v>
          </cell>
          <cell r="AN111" t="e">
            <v>#VALUE!</v>
          </cell>
          <cell r="AO111" t="e">
            <v>#VALUE!</v>
          </cell>
          <cell r="AP111" t="e">
            <v>#VALUE!</v>
          </cell>
        </row>
        <row r="112">
          <cell r="W112">
            <v>247</v>
          </cell>
          <cell r="X112">
            <v>1.0254596835014238</v>
          </cell>
          <cell r="Y112">
            <v>1.0149564057194023</v>
          </cell>
          <cell r="Z112">
            <v>1.0126380807069486</v>
          </cell>
          <cell r="AA112">
            <v>1.0076760653186407</v>
          </cell>
          <cell r="AB112">
            <v>1.0045184874894497</v>
          </cell>
          <cell r="AC112">
            <v>1.0361617090456978</v>
          </cell>
          <cell r="AD112">
            <v>1.0279733744072177</v>
          </cell>
          <cell r="AE112">
            <v>1.0250333714845563</v>
          </cell>
          <cell r="AF112">
            <v>1.0160097323952</v>
          </cell>
          <cell r="AG112">
            <v>1.0095396462450679</v>
          </cell>
          <cell r="AH112">
            <v>1</v>
          </cell>
          <cell r="AI112" t="e">
            <v>#VALUE!</v>
          </cell>
          <cell r="AJ112" t="e">
            <v>#VALUE!</v>
          </cell>
          <cell r="AK112" t="e">
            <v>#VALUE!</v>
          </cell>
          <cell r="AL112" t="e">
            <v>#VALUE!</v>
          </cell>
          <cell r="AM112" t="e">
            <v>#VALUE!</v>
          </cell>
          <cell r="AN112" t="e">
            <v>#VALUE!</v>
          </cell>
          <cell r="AO112" t="e">
            <v>#VALUE!</v>
          </cell>
          <cell r="AP112" t="e">
            <v>#VALUE!</v>
          </cell>
        </row>
        <row r="113">
          <cell r="W113">
            <v>249</v>
          </cell>
          <cell r="X113">
            <v>1.0250457789195258</v>
          </cell>
          <cell r="Y113">
            <v>1.014658330376297</v>
          </cell>
          <cell r="Z113">
            <v>1.0123738433981837</v>
          </cell>
          <cell r="AA113">
            <v>1.0074962296365004</v>
          </cell>
          <cell r="AB113">
            <v>1.0043971066594319</v>
          </cell>
          <cell r="AC113">
            <v>1.0354530640722872</v>
          </cell>
          <cell r="AD113">
            <v>1.0273835451774513</v>
          </cell>
          <cell r="AE113">
            <v>1.0244909412668977</v>
          </cell>
          <cell r="AF113">
            <v>1.0156176901720302</v>
          </cell>
          <cell r="AG113">
            <v>1.0092667456655811</v>
          </cell>
          <cell r="AH113">
            <v>1</v>
          </cell>
          <cell r="AI113" t="e">
            <v>#VALUE!</v>
          </cell>
          <cell r="AJ113" t="e">
            <v>#VALUE!</v>
          </cell>
          <cell r="AK113" t="e">
            <v>#VALUE!</v>
          </cell>
          <cell r="AL113" t="e">
            <v>#VALUE!</v>
          </cell>
          <cell r="AM113" t="e">
            <v>#VALUE!</v>
          </cell>
          <cell r="AN113" t="e">
            <v>#VALUE!</v>
          </cell>
          <cell r="AO113" t="e">
            <v>#VALUE!</v>
          </cell>
          <cell r="AP113" t="e">
            <v>#VALUE!</v>
          </cell>
        </row>
        <row r="114">
          <cell r="W114">
            <v>252</v>
          </cell>
          <cell r="X114">
            <v>1.0244376539174258</v>
          </cell>
          <cell r="Y114">
            <v>1.0142223963608517</v>
          </cell>
          <cell r="Z114">
            <v>1.0119878710024888</v>
          </cell>
          <cell r="AA114">
            <v>1.0072343731580029</v>
          </cell>
          <cell r="AB114">
            <v>1.0042211344885716</v>
          </cell>
          <cell r="AC114">
            <v>1.0344164781552081</v>
          </cell>
          <cell r="AD114">
            <v>1.026522336619065</v>
          </cell>
          <cell r="AE114">
            <v>1.0236995068988863</v>
          </cell>
          <cell r="AF114">
            <v>1.0150476860123816</v>
          </cell>
          <cell r="AG114">
            <v>1.0088720265477598</v>
          </cell>
          <cell r="AH114">
            <v>1</v>
          </cell>
          <cell r="AI114" t="e">
            <v>#VALUE!</v>
          </cell>
          <cell r="AJ114" t="e">
            <v>#VALUE!</v>
          </cell>
          <cell r="AK114" t="e">
            <v>#VALUE!</v>
          </cell>
          <cell r="AL114" t="e">
            <v>#VALUE!</v>
          </cell>
          <cell r="AM114" t="e">
            <v>#VALUE!</v>
          </cell>
          <cell r="AN114" t="e">
            <v>#VALUE!</v>
          </cell>
          <cell r="AO114" t="e">
            <v>#VALUE!</v>
          </cell>
          <cell r="AP114" t="e">
            <v>#VALUE!</v>
          </cell>
        </row>
        <row r="115">
          <cell r="W115">
            <v>253</v>
          </cell>
          <cell r="X115">
            <v>1.024238283573863</v>
          </cell>
          <cell r="Y115">
            <v>1.0140800053900854</v>
          </cell>
          <cell r="Z115">
            <v>1.0118619235241122</v>
          </cell>
          <cell r="AA115">
            <v>1.0071491436295512</v>
          </cell>
          <cell r="AB115">
            <v>1.0041640595035344</v>
          </cell>
          <cell r="AC115">
            <v>1.0340778399036992</v>
          </cell>
          <cell r="AD115">
            <v>1.0262414056921068</v>
          </cell>
          <cell r="AE115">
            <v>1.0234414855259537</v>
          </cell>
          <cell r="AF115">
            <v>1.0148623797616803</v>
          </cell>
          <cell r="AG115">
            <v>1.008744242092471</v>
          </cell>
          <cell r="AH115">
            <v>1</v>
          </cell>
          <cell r="AI115" t="e">
            <v>#VALUE!</v>
          </cell>
          <cell r="AJ115" t="e">
            <v>#VALUE!</v>
          </cell>
          <cell r="AK115" t="e">
            <v>#VALUE!</v>
          </cell>
          <cell r="AL115" t="e">
            <v>#VALUE!</v>
          </cell>
          <cell r="AM115" t="e">
            <v>#VALUE!</v>
          </cell>
          <cell r="AN115" t="e">
            <v>#VALUE!</v>
          </cell>
          <cell r="AO115" t="e">
            <v>#VALUE!</v>
          </cell>
          <cell r="AP115" t="e">
            <v>#VALUE!</v>
          </cell>
        </row>
        <row r="116">
          <cell r="W116">
            <v>255</v>
          </cell>
          <cell r="X116">
            <v>1.0238444656150574</v>
          </cell>
          <cell r="Y116">
            <v>1.0137995148534966</v>
          </cell>
          <cell r="Z116">
            <v>1.0116140070255215</v>
          </cell>
          <cell r="AA116">
            <v>1.0069816954461761</v>
          </cell>
          <cell r="AB116">
            <v>1.0040522189199537</v>
          </cell>
          <cell r="AC116">
            <v>1.033410686661582</v>
          </cell>
          <cell r="AD116">
            <v>1.0256885502225237</v>
          </cell>
          <cell r="AE116">
            <v>1.0229339332973566</v>
          </cell>
          <cell r="AF116">
            <v>1.0144986336533377</v>
          </cell>
          <cell r="AG116">
            <v>1.0084941912405287</v>
          </cell>
          <cell r="AH116">
            <v>1</v>
          </cell>
          <cell r="AI116" t="e">
            <v>#VALUE!</v>
          </cell>
          <cell r="AJ116" t="e">
            <v>#VALUE!</v>
          </cell>
          <cell r="AK116" t="e">
            <v>#VALUE!</v>
          </cell>
          <cell r="AL116" t="e">
            <v>#VALUE!</v>
          </cell>
          <cell r="AM116" t="e">
            <v>#VALUE!</v>
          </cell>
          <cell r="AN116" t="e">
            <v>#VALUE!</v>
          </cell>
          <cell r="AO116" t="e">
            <v>#VALUE!</v>
          </cell>
          <cell r="AP116" t="e">
            <v>#VALUE!</v>
          </cell>
        </row>
        <row r="117">
          <cell r="W117">
            <v>256</v>
          </cell>
          <cell r="X117">
            <v>1.0236499903455838</v>
          </cell>
          <cell r="Y117">
            <v>1.0136613861157928</v>
          </cell>
          <cell r="Z117">
            <v>1.0114920097144735</v>
          </cell>
          <cell r="AA117">
            <v>1.0068994529464135</v>
          </cell>
          <cell r="AB117">
            <v>1.0039974324262859</v>
          </cell>
          <cell r="AC117">
            <v>1.0330821022434322</v>
          </cell>
          <cell r="AD117">
            <v>1.025416559858179</v>
          </cell>
          <cell r="AE117">
            <v>1.0226843388986575</v>
          </cell>
          <cell r="AF117">
            <v>1.0143201363502672</v>
          </cell>
          <cell r="AG117">
            <v>1.0083718713251526</v>
          </cell>
          <cell r="AH117">
            <v>1</v>
          </cell>
          <cell r="AI117" t="e">
            <v>#VALUE!</v>
          </cell>
          <cell r="AJ117" t="e">
            <v>#VALUE!</v>
          </cell>
          <cell r="AK117" t="e">
            <v>#VALUE!</v>
          </cell>
          <cell r="AL117" t="e">
            <v>#VALUE!</v>
          </cell>
          <cell r="AM117" t="e">
            <v>#VALUE!</v>
          </cell>
          <cell r="AN117" t="e">
            <v>#VALUE!</v>
          </cell>
          <cell r="AO117" t="e">
            <v>#VALUE!</v>
          </cell>
          <cell r="AP117" t="e">
            <v>#VALUE!</v>
          </cell>
        </row>
        <row r="118">
          <cell r="W118">
            <v>259</v>
          </cell>
          <cell r="X118">
            <v>1.0230761359922262</v>
          </cell>
          <cell r="Y118">
            <v>1.0132552941845403</v>
          </cell>
          <cell r="Z118">
            <v>1.0111336950139824</v>
          </cell>
          <cell r="AA118">
            <v>1.0066585117471458</v>
          </cell>
          <cell r="AB118">
            <v>1.0038374857540846</v>
          </cell>
          <cell r="AC118">
            <v>1.0321159091197691</v>
          </cell>
          <cell r="AD118">
            <v>1.0246179511965452</v>
          </cell>
          <cell r="AE118">
            <v>1.021951909064913</v>
          </cell>
          <cell r="AF118">
            <v>1.0137978105077361</v>
          </cell>
          <cell r="AG118">
            <v>1.0080154207729446</v>
          </cell>
          <cell r="AH118">
            <v>1</v>
          </cell>
          <cell r="AI118" t="e">
            <v>#VALUE!</v>
          </cell>
          <cell r="AJ118" t="e">
            <v>#VALUE!</v>
          </cell>
          <cell r="AK118" t="e">
            <v>#VALUE!</v>
          </cell>
          <cell r="AL118" t="e">
            <v>#VALUE!</v>
          </cell>
          <cell r="AM118" t="e">
            <v>#VALUE!</v>
          </cell>
          <cell r="AN118" t="e">
            <v>#VALUE!</v>
          </cell>
          <cell r="AO118" t="e">
            <v>#VALUE!</v>
          </cell>
          <cell r="AP118" t="e">
            <v>#VALUE!</v>
          </cell>
        </row>
        <row r="119">
          <cell r="W119">
            <v>261</v>
          </cell>
          <cell r="X119">
            <v>1.0227014088609081</v>
          </cell>
          <cell r="Y119">
            <v>1.0129913379107549</v>
          </cell>
          <cell r="Z119">
            <v>1.0109010804826601</v>
          </cell>
          <cell r="AA119">
            <v>1.006502592269809</v>
          </cell>
          <cell r="AB119">
            <v>1.0037344327676112</v>
          </cell>
          <cell r="AC119">
            <v>1.0314877472618056</v>
          </cell>
          <cell r="AD119">
            <v>1.0240996989120952</v>
          </cell>
          <cell r="AE119">
            <v>1.0214769462844482</v>
          </cell>
          <cell r="AF119">
            <v>1.0134602914086241</v>
          </cell>
          <cell r="AG119">
            <v>1.0077862916819151</v>
          </cell>
          <cell r="AH119">
            <v>1</v>
          </cell>
          <cell r="AI119" t="e">
            <v>#VALUE!</v>
          </cell>
          <cell r="AJ119" t="e">
            <v>#VALUE!</v>
          </cell>
          <cell r="AK119" t="e">
            <v>#VALUE!</v>
          </cell>
          <cell r="AL119" t="e">
            <v>#VALUE!</v>
          </cell>
          <cell r="AM119" t="e">
            <v>#VALUE!</v>
          </cell>
          <cell r="AN119" t="e">
            <v>#VALUE!</v>
          </cell>
          <cell r="AO119" t="e">
            <v>#VALUE!</v>
          </cell>
          <cell r="AP119" t="e">
            <v>#VALUE!</v>
          </cell>
        </row>
        <row r="120">
          <cell r="W120">
            <v>264</v>
          </cell>
          <cell r="X120">
            <v>1.0221508195129687</v>
          </cell>
          <cell r="Y120">
            <v>1.0126052871216198</v>
          </cell>
          <cell r="Z120">
            <v>1.0105612866750462</v>
          </cell>
          <cell r="AA120">
            <v>1.0062755533012646</v>
          </cell>
          <cell r="AB120">
            <v>1.0035850281083103</v>
          </cell>
          <cell r="AC120">
            <v>1.0305688044855743</v>
          </cell>
          <cell r="AD120">
            <v>1.0233429363847919</v>
          </cell>
          <cell r="AE120">
            <v>1.0207838955342863</v>
          </cell>
          <cell r="AF120">
            <v>1.0129695284662579</v>
          </cell>
          <cell r="AG120">
            <v>1.0074548655134308</v>
          </cell>
          <cell r="AH120">
            <v>1</v>
          </cell>
          <cell r="AI120" t="e">
            <v>#VALUE!</v>
          </cell>
          <cell r="AJ120" t="e">
            <v>#VALUE!</v>
          </cell>
          <cell r="AK120" t="e">
            <v>#VALUE!</v>
          </cell>
          <cell r="AL120" t="e">
            <v>#VALUE!</v>
          </cell>
          <cell r="AM120" t="e">
            <v>#VALUE!</v>
          </cell>
          <cell r="AN120" t="e">
            <v>#VALUE!</v>
          </cell>
          <cell r="AO120" t="e">
            <v>#VALUE!</v>
          </cell>
          <cell r="AP120" t="e">
            <v>#VALUE!</v>
          </cell>
        </row>
        <row r="121">
          <cell r="W121">
            <v>265</v>
          </cell>
          <cell r="X121">
            <v>1.0219703053242033</v>
          </cell>
          <cell r="Y121">
            <v>1.0124791856580926</v>
          </cell>
          <cell r="Z121">
            <v>1.0104504045109295</v>
          </cell>
          <cell r="AA121">
            <v>1.0062016545578829</v>
          </cell>
          <cell r="AB121">
            <v>1.0035365692100249</v>
          </cell>
          <cell r="AC121">
            <v>1.0302685766442208</v>
          </cell>
          <cell r="AD121">
            <v>1.023096060050759</v>
          </cell>
          <cell r="AE121">
            <v>1.0205579348318345</v>
          </cell>
          <cell r="AF121">
            <v>1.0128099750986843</v>
          </cell>
          <cell r="AG121">
            <v>1.0073475667896461</v>
          </cell>
          <cell r="AH121">
            <v>1</v>
          </cell>
          <cell r="AI121" t="e">
            <v>#VALUE!</v>
          </cell>
          <cell r="AJ121" t="e">
            <v>#VALUE!</v>
          </cell>
          <cell r="AK121" t="e">
            <v>#VALUE!</v>
          </cell>
          <cell r="AL121" t="e">
            <v>#VALUE!</v>
          </cell>
          <cell r="AM121" t="e">
            <v>#VALUE!</v>
          </cell>
          <cell r="AN121" t="e">
            <v>#VALUE!</v>
          </cell>
          <cell r="AO121" t="e">
            <v>#VALUE!</v>
          </cell>
          <cell r="AP121" t="e">
            <v>#VALUE!</v>
          </cell>
        </row>
        <row r="122">
          <cell r="W122">
            <v>267</v>
          </cell>
          <cell r="X122">
            <v>1.0216137245324994</v>
          </cell>
          <cell r="Y122">
            <v>1.0122307773472674</v>
          </cell>
          <cell r="Z122">
            <v>1.0102321379806907</v>
          </cell>
          <cell r="AA122">
            <v>1.0060564652596109</v>
          </cell>
          <cell r="AB122">
            <v>1.0034416109716346</v>
          </cell>
          <cell r="AC122">
            <v>1.0296770642967403</v>
          </cell>
          <cell r="AD122">
            <v>1.0226101986172762</v>
          </cell>
          <cell r="AE122">
            <v>1.0201134287019451</v>
          </cell>
          <cell r="AF122">
            <v>1.0124967688753348</v>
          </cell>
          <cell r="AG122">
            <v>1.0071375965164351</v>
          </cell>
          <cell r="AH122">
            <v>1</v>
          </cell>
          <cell r="AI122" t="e">
            <v>#VALUE!</v>
          </cell>
          <cell r="AJ122" t="e">
            <v>#VALUE!</v>
          </cell>
          <cell r="AK122" t="e">
            <v>#VALUE!</v>
          </cell>
          <cell r="AL122" t="e">
            <v>#VALUE!</v>
          </cell>
          <cell r="AM122" t="e">
            <v>#VALUE!</v>
          </cell>
          <cell r="AN122" t="e">
            <v>#VALUE!</v>
          </cell>
          <cell r="AO122" t="e">
            <v>#VALUE!</v>
          </cell>
          <cell r="AP122" t="e">
            <v>#VALUE!</v>
          </cell>
        </row>
        <row r="123">
          <cell r="W123">
            <v>271</v>
          </cell>
          <cell r="X123">
            <v>1.0209180072002313</v>
          </cell>
          <cell r="Y123">
            <v>1.0117487819381852</v>
          </cell>
          <cell r="Z123">
            <v>1.0098092516291437</v>
          </cell>
          <cell r="AA123">
            <v>1.0057762333457936</v>
          </cell>
          <cell r="AB123">
            <v>1.0032592873342441</v>
          </cell>
          <cell r="AC123">
            <v>1.0285289667642479</v>
          </cell>
          <cell r="AD123">
            <v>1.0216692446069369</v>
          </cell>
          <cell r="AE123">
            <v>1.0192533113091498</v>
          </cell>
          <cell r="AF123">
            <v>1.0118932765733057</v>
          </cell>
          <cell r="AG123">
            <v>1.0067355449076454</v>
          </cell>
          <cell r="AH123">
            <v>1</v>
          </cell>
          <cell r="AI123" t="e">
            <v>#VALUE!</v>
          </cell>
          <cell r="AJ123" t="e">
            <v>#VALUE!</v>
          </cell>
          <cell r="AK123" t="e">
            <v>#VALUE!</v>
          </cell>
          <cell r="AL123" t="e">
            <v>#VALUE!</v>
          </cell>
          <cell r="AM123" t="e">
            <v>#VALUE!</v>
          </cell>
          <cell r="AN123" t="e">
            <v>#VALUE!</v>
          </cell>
          <cell r="AO123" t="e">
            <v>#VALUE!</v>
          </cell>
          <cell r="AP123" t="e">
            <v>#VALUE!</v>
          </cell>
        </row>
        <row r="124">
          <cell r="W124">
            <v>273</v>
          </cell>
          <cell r="X124">
            <v>1.0205786767469183</v>
          </cell>
          <cell r="Y124">
            <v>1.0115149954394096</v>
          </cell>
          <cell r="Z124">
            <v>1.0096044397295243</v>
          </cell>
          <cell r="AA124">
            <v>1.0056410316404549</v>
          </cell>
          <cell r="AB124">
            <v>1.0031717859805431</v>
          </cell>
          <cell r="AC124">
            <v>1.0279719096382318</v>
          </cell>
          <cell r="AD124">
            <v>1.0212137086375028</v>
          </cell>
          <cell r="AE124">
            <v>1.0188372735058231</v>
          </cell>
          <cell r="AF124">
            <v>1.0116026119576351</v>
          </cell>
          <cell r="AG124">
            <v>1.0065431210356524</v>
          </cell>
          <cell r="AH124">
            <v>1</v>
          </cell>
          <cell r="AI124" t="e">
            <v>#VALUE!</v>
          </cell>
          <cell r="AJ124" t="e">
            <v>#VALUE!</v>
          </cell>
          <cell r="AK124" t="e">
            <v>#VALUE!</v>
          </cell>
          <cell r="AL124" t="e">
            <v>#VALUE!</v>
          </cell>
          <cell r="AM124" t="e">
            <v>#VALUE!</v>
          </cell>
          <cell r="AN124" t="e">
            <v>#VALUE!</v>
          </cell>
          <cell r="AO124" t="e">
            <v>#VALUE!</v>
          </cell>
          <cell r="AP124" t="e">
            <v>#VALUE!</v>
          </cell>
        </row>
        <row r="125">
          <cell r="W125">
            <v>276</v>
          </cell>
          <cell r="X125">
            <v>1.0200800751209926</v>
          </cell>
          <cell r="Y125">
            <v>1.0111730572345954</v>
          </cell>
          <cell r="Z125">
            <v>1.0093052488431837</v>
          </cell>
          <cell r="AA125">
            <v>1.0054441554846649</v>
          </cell>
          <cell r="AB125">
            <v>1.0030449254430454</v>
          </cell>
          <cell r="AC125">
            <v>1.0271569192014118</v>
          </cell>
          <cell r="AD125">
            <v>1.0205484766729909</v>
          </cell>
          <cell r="AE125">
            <v>1.0182301619613063</v>
          </cell>
          <cell r="AF125">
            <v>1.0111799531458665</v>
          </cell>
          <cell r="AG125">
            <v>1.0062647751953069</v>
          </cell>
          <cell r="AH125">
            <v>1</v>
          </cell>
          <cell r="AI125" t="e">
            <v>#VALUE!</v>
          </cell>
          <cell r="AJ125" t="e">
            <v>#VALUE!</v>
          </cell>
          <cell r="AK125" t="e">
            <v>#VALUE!</v>
          </cell>
          <cell r="AL125" t="e">
            <v>#VALUE!</v>
          </cell>
          <cell r="AM125" t="e">
            <v>#VALUE!</v>
          </cell>
          <cell r="AN125" t="e">
            <v>#VALUE!</v>
          </cell>
          <cell r="AO125" t="e">
            <v>#VALUE!</v>
          </cell>
          <cell r="AP125" t="e">
            <v>#VALUE!</v>
          </cell>
        </row>
        <row r="126">
          <cell r="W126">
            <v>277</v>
          </cell>
          <cell r="X126">
            <v>1.0200800751209926</v>
          </cell>
          <cell r="Y126">
            <v>1.0111730572345954</v>
          </cell>
          <cell r="Z126">
            <v>1.0093052488431837</v>
          </cell>
          <cell r="AA126">
            <v>1.0054441554846649</v>
          </cell>
          <cell r="AB126">
            <v>1.0030449254430454</v>
          </cell>
          <cell r="AC126">
            <v>1.0271569192014118</v>
          </cell>
          <cell r="AD126">
            <v>1.0205484766729909</v>
          </cell>
          <cell r="AE126">
            <v>1.0182301619613063</v>
          </cell>
          <cell r="AF126">
            <v>1.0111799531458665</v>
          </cell>
          <cell r="AG126">
            <v>1.0062647751953069</v>
          </cell>
          <cell r="AH126">
            <v>1</v>
          </cell>
          <cell r="AI126" t="e">
            <v>#VALUE!</v>
          </cell>
          <cell r="AJ126" t="e">
            <v>#VALUE!</v>
          </cell>
          <cell r="AK126" t="e">
            <v>#VALUE!</v>
          </cell>
          <cell r="AL126" t="e">
            <v>#VALUE!</v>
          </cell>
          <cell r="AM126" t="e">
            <v>#VALUE!</v>
          </cell>
          <cell r="AN126" t="e">
            <v>#VALUE!</v>
          </cell>
          <cell r="AO126" t="e">
            <v>#VALUE!</v>
          </cell>
          <cell r="AP126" t="e">
            <v>#VALUE!</v>
          </cell>
        </row>
        <row r="127">
          <cell r="W127">
            <v>279</v>
          </cell>
          <cell r="X127">
            <v>1.0200800751209926</v>
          </cell>
          <cell r="Y127">
            <v>1.0111730572345954</v>
          </cell>
          <cell r="Z127">
            <v>1.0093052488431837</v>
          </cell>
          <cell r="AA127">
            <v>1.0054441554846649</v>
          </cell>
          <cell r="AB127">
            <v>1.0030449254430454</v>
          </cell>
          <cell r="AC127">
            <v>1.0271569192014118</v>
          </cell>
          <cell r="AD127">
            <v>1.0205484766729909</v>
          </cell>
          <cell r="AE127">
            <v>1.0182301619613063</v>
          </cell>
          <cell r="AF127">
            <v>1.0111799531458665</v>
          </cell>
          <cell r="AG127">
            <v>1.0062647751953069</v>
          </cell>
          <cell r="AH127">
            <v>1</v>
          </cell>
          <cell r="AI127" t="e">
            <v>#VALUE!</v>
          </cell>
          <cell r="AJ127" t="e">
            <v>#VALUE!</v>
          </cell>
          <cell r="AK127" t="e">
            <v>#VALUE!</v>
          </cell>
          <cell r="AL127" t="e">
            <v>#VALUE!</v>
          </cell>
          <cell r="AM127" t="e">
            <v>#VALUE!</v>
          </cell>
          <cell r="AN127" t="e">
            <v>#VALUE!</v>
          </cell>
          <cell r="AO127" t="e">
            <v>#VALUE!</v>
          </cell>
          <cell r="AP127" t="e">
            <v>#VALUE!</v>
          </cell>
        </row>
        <row r="128">
          <cell r="W128">
            <v>283</v>
          </cell>
          <cell r="X128">
            <v>1.0200800751209926</v>
          </cell>
          <cell r="Y128">
            <v>1.0111730572345954</v>
          </cell>
          <cell r="Z128">
            <v>1.0093052488431837</v>
          </cell>
          <cell r="AA128">
            <v>1.0054441554846649</v>
          </cell>
          <cell r="AB128">
            <v>1.0030449254430454</v>
          </cell>
          <cell r="AC128">
            <v>1.0271569192014118</v>
          </cell>
          <cell r="AD128">
            <v>1.0205484766729909</v>
          </cell>
          <cell r="AE128">
            <v>1.0182301619613063</v>
          </cell>
          <cell r="AF128">
            <v>1.0111799531458665</v>
          </cell>
          <cell r="AG128">
            <v>1.0062647751953069</v>
          </cell>
          <cell r="AH128">
            <v>1</v>
          </cell>
          <cell r="AI128" t="e">
            <v>#VALUE!</v>
          </cell>
          <cell r="AJ128" t="e">
            <v>#VALUE!</v>
          </cell>
          <cell r="AK128" t="e">
            <v>#VALUE!</v>
          </cell>
          <cell r="AL128" t="e">
            <v>#VALUE!</v>
          </cell>
          <cell r="AM128" t="e">
            <v>#VALUE!</v>
          </cell>
          <cell r="AN128" t="e">
            <v>#VALUE!</v>
          </cell>
          <cell r="AO128" t="e">
            <v>#VALUE!</v>
          </cell>
          <cell r="AP128" t="e">
            <v>#VALUE!</v>
          </cell>
        </row>
        <row r="129">
          <cell r="W129">
            <v>285</v>
          </cell>
          <cell r="X129">
            <v>1.0200800751209926</v>
          </cell>
          <cell r="Y129">
            <v>1.0111730572345954</v>
          </cell>
          <cell r="Z129">
            <v>1.0093052488431837</v>
          </cell>
          <cell r="AA129">
            <v>1.0054441554846649</v>
          </cell>
          <cell r="AB129">
            <v>1.0030449254430454</v>
          </cell>
          <cell r="AC129">
            <v>1.0271569192014118</v>
          </cell>
          <cell r="AD129">
            <v>1.0205484766729909</v>
          </cell>
          <cell r="AE129">
            <v>1.0182301619613063</v>
          </cell>
          <cell r="AF129">
            <v>1.0111799531458665</v>
          </cell>
          <cell r="AG129">
            <v>1.0062647751953069</v>
          </cell>
          <cell r="AH129">
            <v>1</v>
          </cell>
          <cell r="AI129" t="e">
            <v>#VALUE!</v>
          </cell>
          <cell r="AJ129" t="e">
            <v>#VALUE!</v>
          </cell>
          <cell r="AK129" t="e">
            <v>#VALUE!</v>
          </cell>
          <cell r="AL129" t="e">
            <v>#VALUE!</v>
          </cell>
          <cell r="AM129" t="e">
            <v>#VALUE!</v>
          </cell>
          <cell r="AN129" t="e">
            <v>#VALUE!</v>
          </cell>
          <cell r="AO129" t="e">
            <v>#VALUE!</v>
          </cell>
          <cell r="AP129" t="e">
            <v>#VALUE!</v>
          </cell>
        </row>
        <row r="130">
          <cell r="W130">
            <v>288</v>
          </cell>
          <cell r="X130">
            <v>1.0200800751209926</v>
          </cell>
          <cell r="Y130">
            <v>1.0111730572345954</v>
          </cell>
          <cell r="Z130">
            <v>1.0093052488431837</v>
          </cell>
          <cell r="AA130">
            <v>1.0054441554846649</v>
          </cell>
          <cell r="AB130">
            <v>1.0030449254430454</v>
          </cell>
          <cell r="AC130">
            <v>1.0271569192014118</v>
          </cell>
          <cell r="AD130">
            <v>1.0205484766729909</v>
          </cell>
          <cell r="AE130">
            <v>1.0182301619613063</v>
          </cell>
          <cell r="AF130">
            <v>1.0111799531458665</v>
          </cell>
          <cell r="AG130">
            <v>1.0062647751953069</v>
          </cell>
          <cell r="AH130">
            <v>1</v>
          </cell>
          <cell r="AI130" t="e">
            <v>#VALUE!</v>
          </cell>
          <cell r="AJ130" t="e">
            <v>#VALUE!</v>
          </cell>
          <cell r="AK130" t="e">
            <v>#VALUE!</v>
          </cell>
          <cell r="AL130" t="e">
            <v>#VALUE!</v>
          </cell>
          <cell r="AM130" t="e">
            <v>#VALUE!</v>
          </cell>
          <cell r="AN130" t="e">
            <v>#VALUE!</v>
          </cell>
          <cell r="AO130" t="e">
            <v>#VALUE!</v>
          </cell>
          <cell r="AP130" t="e">
            <v>#VALUE!</v>
          </cell>
        </row>
        <row r="131">
          <cell r="W131" t="e">
            <v>#NUM!</v>
          </cell>
          <cell r="X131" t="e">
            <v>#VALUE!</v>
          </cell>
          <cell r="Y131" t="e">
            <v>#VALUE!</v>
          </cell>
          <cell r="Z131" t="e">
            <v>#VALUE!</v>
          </cell>
          <cell r="AA131" t="e">
            <v>#VALUE!</v>
          </cell>
          <cell r="AB131" t="e">
            <v>#VALUE!</v>
          </cell>
          <cell r="AC131" t="e">
            <v>#VALUE!</v>
          </cell>
          <cell r="AD131" t="e">
            <v>#VALUE!</v>
          </cell>
          <cell r="AE131" t="e">
            <v>#VALUE!</v>
          </cell>
          <cell r="AF131" t="e">
            <v>#VALUE!</v>
          </cell>
          <cell r="AG131" t="e">
            <v>#VALUE!</v>
          </cell>
          <cell r="AH131" t="e">
            <v>#VALUE!</v>
          </cell>
          <cell r="AI131" t="e">
            <v>#VALUE!</v>
          </cell>
          <cell r="AJ131" t="e">
            <v>#VALUE!</v>
          </cell>
          <cell r="AK131" t="e">
            <v>#VALUE!</v>
          </cell>
          <cell r="AL131" t="e">
            <v>#VALUE!</v>
          </cell>
          <cell r="AM131" t="e">
            <v>#VALUE!</v>
          </cell>
          <cell r="AN131" t="e">
            <v>#VALUE!</v>
          </cell>
          <cell r="AO131" t="e">
            <v>#VALUE!</v>
          </cell>
          <cell r="AP131" t="e">
            <v>#VALUE!</v>
          </cell>
        </row>
        <row r="132">
          <cell r="W132" t="e">
            <v>#NUM!</v>
          </cell>
          <cell r="X132" t="e">
            <v>#VALUE!</v>
          </cell>
          <cell r="Y132" t="e">
            <v>#VALUE!</v>
          </cell>
          <cell r="Z132" t="e">
            <v>#VALUE!</v>
          </cell>
          <cell r="AA132" t="e">
            <v>#VALUE!</v>
          </cell>
          <cell r="AB132" t="e">
            <v>#VALUE!</v>
          </cell>
          <cell r="AC132" t="e">
            <v>#VALUE!</v>
          </cell>
          <cell r="AD132" t="e">
            <v>#VALUE!</v>
          </cell>
          <cell r="AE132" t="e">
            <v>#VALUE!</v>
          </cell>
          <cell r="AF132" t="e">
            <v>#VALUE!</v>
          </cell>
          <cell r="AG132" t="e">
            <v>#VALUE!</v>
          </cell>
          <cell r="AH132" t="e">
            <v>#VALUE!</v>
          </cell>
          <cell r="AI132" t="e">
            <v>#VALUE!</v>
          </cell>
          <cell r="AJ132" t="e">
            <v>#VALUE!</v>
          </cell>
          <cell r="AK132" t="e">
            <v>#VALUE!</v>
          </cell>
          <cell r="AL132" t="e">
            <v>#VALUE!</v>
          </cell>
          <cell r="AM132" t="e">
            <v>#VALUE!</v>
          </cell>
          <cell r="AN132" t="e">
            <v>#VALUE!</v>
          </cell>
          <cell r="AO132" t="e">
            <v>#VALUE!</v>
          </cell>
          <cell r="AP132" t="e">
            <v>#VALUE!</v>
          </cell>
        </row>
        <row r="133">
          <cell r="W133" t="e">
            <v>#NUM!</v>
          </cell>
          <cell r="X133" t="e">
            <v>#VALUE!</v>
          </cell>
          <cell r="Y133" t="e">
            <v>#VALUE!</v>
          </cell>
          <cell r="Z133" t="e">
            <v>#VALUE!</v>
          </cell>
          <cell r="AA133" t="e">
            <v>#VALUE!</v>
          </cell>
          <cell r="AB133" t="e">
            <v>#VALUE!</v>
          </cell>
          <cell r="AC133" t="e">
            <v>#VALUE!</v>
          </cell>
          <cell r="AD133" t="e">
            <v>#VALUE!</v>
          </cell>
          <cell r="AE133" t="e">
            <v>#VALUE!</v>
          </cell>
          <cell r="AF133" t="e">
            <v>#VALUE!</v>
          </cell>
          <cell r="AG133" t="e">
            <v>#VALUE!</v>
          </cell>
          <cell r="AH133" t="e">
            <v>#VALUE!</v>
          </cell>
          <cell r="AI133" t="e">
            <v>#VALUE!</v>
          </cell>
          <cell r="AJ133" t="e">
            <v>#VALUE!</v>
          </cell>
          <cell r="AK133" t="e">
            <v>#VALUE!</v>
          </cell>
          <cell r="AL133" t="e">
            <v>#VALUE!</v>
          </cell>
          <cell r="AM133" t="e">
            <v>#VALUE!</v>
          </cell>
          <cell r="AN133" t="e">
            <v>#VALUE!</v>
          </cell>
          <cell r="AO133" t="e">
            <v>#VALUE!</v>
          </cell>
          <cell r="AP133" t="e">
            <v>#VALUE!</v>
          </cell>
        </row>
        <row r="134">
          <cell r="W134" t="e">
            <v>#NUM!</v>
          </cell>
          <cell r="X134" t="e">
            <v>#VALUE!</v>
          </cell>
          <cell r="Y134" t="e">
            <v>#VALUE!</v>
          </cell>
          <cell r="Z134" t="e">
            <v>#VALUE!</v>
          </cell>
          <cell r="AA134" t="e">
            <v>#VALUE!</v>
          </cell>
          <cell r="AB134" t="e">
            <v>#VALUE!</v>
          </cell>
          <cell r="AC134" t="e">
            <v>#VALUE!</v>
          </cell>
          <cell r="AD134" t="e">
            <v>#VALUE!</v>
          </cell>
          <cell r="AE134" t="e">
            <v>#VALUE!</v>
          </cell>
          <cell r="AF134" t="e">
            <v>#VALUE!</v>
          </cell>
          <cell r="AG134" t="e">
            <v>#VALUE!</v>
          </cell>
          <cell r="AH134" t="e">
            <v>#VALUE!</v>
          </cell>
          <cell r="AI134" t="e">
            <v>#VALUE!</v>
          </cell>
          <cell r="AJ134" t="e">
            <v>#VALUE!</v>
          </cell>
          <cell r="AK134" t="e">
            <v>#VALUE!</v>
          </cell>
          <cell r="AL134" t="e">
            <v>#VALUE!</v>
          </cell>
          <cell r="AM134" t="e">
            <v>#VALUE!</v>
          </cell>
          <cell r="AN134" t="e">
            <v>#VALUE!</v>
          </cell>
          <cell r="AO134" t="e">
            <v>#VALUE!</v>
          </cell>
          <cell r="AP134" t="e">
            <v>#VALUE!</v>
          </cell>
        </row>
        <row r="135">
          <cell r="W135" t="e">
            <v>#NUM!</v>
          </cell>
          <cell r="X135" t="e">
            <v>#VALUE!</v>
          </cell>
          <cell r="Y135" t="e">
            <v>#VALUE!</v>
          </cell>
          <cell r="Z135" t="e">
            <v>#VALUE!</v>
          </cell>
          <cell r="AA135" t="e">
            <v>#VALUE!</v>
          </cell>
          <cell r="AB135" t="e">
            <v>#VALUE!</v>
          </cell>
          <cell r="AC135" t="e">
            <v>#VALUE!</v>
          </cell>
          <cell r="AD135" t="e">
            <v>#VALUE!</v>
          </cell>
          <cell r="AE135" t="e">
            <v>#VALUE!</v>
          </cell>
          <cell r="AF135" t="e">
            <v>#VALUE!</v>
          </cell>
          <cell r="AG135" t="e">
            <v>#VALUE!</v>
          </cell>
          <cell r="AH135" t="e">
            <v>#VALUE!</v>
          </cell>
          <cell r="AI135" t="e">
            <v>#VALUE!</v>
          </cell>
          <cell r="AJ135" t="e">
            <v>#VALUE!</v>
          </cell>
          <cell r="AK135" t="e">
            <v>#VALUE!</v>
          </cell>
          <cell r="AL135" t="e">
            <v>#VALUE!</v>
          </cell>
          <cell r="AM135" t="e">
            <v>#VALUE!</v>
          </cell>
          <cell r="AN135" t="e">
            <v>#VALUE!</v>
          </cell>
          <cell r="AO135" t="e">
            <v>#VALUE!</v>
          </cell>
          <cell r="AP135" t="e">
            <v>#VALUE!</v>
          </cell>
        </row>
        <row r="136">
          <cell r="W136" t="e">
            <v>#NUM!</v>
          </cell>
          <cell r="X136" t="e">
            <v>#VALUE!</v>
          </cell>
          <cell r="Y136" t="e">
            <v>#VALUE!</v>
          </cell>
          <cell r="Z136" t="e">
            <v>#VALUE!</v>
          </cell>
          <cell r="AA136" t="e">
            <v>#VALUE!</v>
          </cell>
          <cell r="AB136" t="e">
            <v>#VALUE!</v>
          </cell>
          <cell r="AC136" t="e">
            <v>#VALUE!</v>
          </cell>
          <cell r="AD136" t="e">
            <v>#VALUE!</v>
          </cell>
          <cell r="AE136" t="e">
            <v>#VALUE!</v>
          </cell>
          <cell r="AF136" t="e">
            <v>#VALUE!</v>
          </cell>
          <cell r="AG136" t="e">
            <v>#VALUE!</v>
          </cell>
          <cell r="AH136" t="e">
            <v>#VALUE!</v>
          </cell>
          <cell r="AI136" t="e">
            <v>#VALUE!</v>
          </cell>
          <cell r="AJ136" t="e">
            <v>#VALUE!</v>
          </cell>
          <cell r="AK136" t="e">
            <v>#VALUE!</v>
          </cell>
          <cell r="AL136" t="e">
            <v>#VALUE!</v>
          </cell>
          <cell r="AM136" t="e">
            <v>#VALUE!</v>
          </cell>
          <cell r="AN136" t="e">
            <v>#VALUE!</v>
          </cell>
          <cell r="AO136" t="e">
            <v>#VALUE!</v>
          </cell>
          <cell r="AP136" t="e">
            <v>#VALUE!</v>
          </cell>
        </row>
        <row r="137">
          <cell r="W137" t="e">
            <v>#NUM!</v>
          </cell>
          <cell r="X137" t="e">
            <v>#VALUE!</v>
          </cell>
          <cell r="Y137" t="e">
            <v>#VALUE!</v>
          </cell>
          <cell r="Z137" t="e">
            <v>#VALUE!</v>
          </cell>
          <cell r="AA137" t="e">
            <v>#VALUE!</v>
          </cell>
          <cell r="AB137" t="e">
            <v>#VALUE!</v>
          </cell>
          <cell r="AC137" t="e">
            <v>#VALUE!</v>
          </cell>
          <cell r="AD137" t="e">
            <v>#VALUE!</v>
          </cell>
          <cell r="AE137" t="e">
            <v>#VALUE!</v>
          </cell>
          <cell r="AF137" t="e">
            <v>#VALUE!</v>
          </cell>
          <cell r="AG137" t="e">
            <v>#VALUE!</v>
          </cell>
          <cell r="AH137" t="e">
            <v>#VALUE!</v>
          </cell>
          <cell r="AI137" t="e">
            <v>#VALUE!</v>
          </cell>
          <cell r="AJ137" t="e">
            <v>#VALUE!</v>
          </cell>
          <cell r="AK137" t="e">
            <v>#VALUE!</v>
          </cell>
          <cell r="AL137" t="e">
            <v>#VALUE!</v>
          </cell>
          <cell r="AM137" t="e">
            <v>#VALUE!</v>
          </cell>
          <cell r="AN137" t="e">
            <v>#VALUE!</v>
          </cell>
          <cell r="AO137" t="e">
            <v>#VALUE!</v>
          </cell>
          <cell r="AP137" t="e">
            <v>#VALUE!</v>
          </cell>
        </row>
        <row r="138">
          <cell r="W138" t="e">
            <v>#NUM!</v>
          </cell>
          <cell r="X138" t="e">
            <v>#VALUE!</v>
          </cell>
          <cell r="Y138" t="e">
            <v>#VALUE!</v>
          </cell>
          <cell r="Z138" t="e">
            <v>#VALUE!</v>
          </cell>
          <cell r="AA138" t="e">
            <v>#VALUE!</v>
          </cell>
          <cell r="AB138" t="e">
            <v>#VALUE!</v>
          </cell>
          <cell r="AC138" t="e">
            <v>#VALUE!</v>
          </cell>
          <cell r="AD138" t="e">
            <v>#VALUE!</v>
          </cell>
          <cell r="AE138" t="e">
            <v>#VALUE!</v>
          </cell>
          <cell r="AF138" t="e">
            <v>#VALUE!</v>
          </cell>
          <cell r="AG138" t="e">
            <v>#VALUE!</v>
          </cell>
          <cell r="AH138" t="e">
            <v>#VALUE!</v>
          </cell>
          <cell r="AI138" t="e">
            <v>#VALUE!</v>
          </cell>
          <cell r="AJ138" t="e">
            <v>#VALUE!</v>
          </cell>
          <cell r="AK138" t="e">
            <v>#VALUE!</v>
          </cell>
          <cell r="AL138" t="e">
            <v>#VALUE!</v>
          </cell>
          <cell r="AM138" t="e">
            <v>#VALUE!</v>
          </cell>
          <cell r="AN138" t="e">
            <v>#VALUE!</v>
          </cell>
          <cell r="AO138" t="e">
            <v>#VALUE!</v>
          </cell>
          <cell r="AP138" t="e">
            <v>#VALUE!</v>
          </cell>
        </row>
        <row r="139">
          <cell r="W139" t="e">
            <v>#NUM!</v>
          </cell>
          <cell r="X139" t="e">
            <v>#VALUE!</v>
          </cell>
          <cell r="Y139" t="e">
            <v>#VALUE!</v>
          </cell>
          <cell r="Z139" t="e">
            <v>#VALUE!</v>
          </cell>
          <cell r="AA139" t="e">
            <v>#VALUE!</v>
          </cell>
          <cell r="AB139" t="e">
            <v>#VALUE!</v>
          </cell>
          <cell r="AC139" t="e">
            <v>#VALUE!</v>
          </cell>
          <cell r="AD139" t="e">
            <v>#VALUE!</v>
          </cell>
          <cell r="AE139" t="e">
            <v>#VALUE!</v>
          </cell>
          <cell r="AF139" t="e">
            <v>#VALUE!</v>
          </cell>
          <cell r="AG139" t="e">
            <v>#VALUE!</v>
          </cell>
          <cell r="AH139" t="e">
            <v>#VALUE!</v>
          </cell>
          <cell r="AI139" t="e">
            <v>#VALUE!</v>
          </cell>
          <cell r="AJ139" t="e">
            <v>#VALUE!</v>
          </cell>
          <cell r="AK139" t="e">
            <v>#VALUE!</v>
          </cell>
          <cell r="AL139" t="e">
            <v>#VALUE!</v>
          </cell>
          <cell r="AM139" t="e">
            <v>#VALUE!</v>
          </cell>
          <cell r="AN139" t="e">
            <v>#VALUE!</v>
          </cell>
          <cell r="AO139" t="e">
            <v>#VALUE!</v>
          </cell>
          <cell r="AP139" t="e">
            <v>#VALUE!</v>
          </cell>
        </row>
        <row r="140">
          <cell r="W140" t="e">
            <v>#NUM!</v>
          </cell>
          <cell r="X140" t="e">
            <v>#VALUE!</v>
          </cell>
          <cell r="Y140" t="e">
            <v>#VALUE!</v>
          </cell>
          <cell r="Z140" t="e">
            <v>#VALUE!</v>
          </cell>
          <cell r="AA140" t="e">
            <v>#VALUE!</v>
          </cell>
          <cell r="AB140" t="e">
            <v>#VALUE!</v>
          </cell>
          <cell r="AC140" t="e">
            <v>#VALUE!</v>
          </cell>
          <cell r="AD140" t="e">
            <v>#VALUE!</v>
          </cell>
          <cell r="AE140" t="e">
            <v>#VALUE!</v>
          </cell>
          <cell r="AF140" t="e">
            <v>#VALUE!</v>
          </cell>
          <cell r="AG140" t="e">
            <v>#VALUE!</v>
          </cell>
          <cell r="AH140" t="e">
            <v>#VALUE!</v>
          </cell>
          <cell r="AI140" t="e">
            <v>#VALUE!</v>
          </cell>
          <cell r="AJ140" t="e">
            <v>#VALUE!</v>
          </cell>
          <cell r="AK140" t="e">
            <v>#VALUE!</v>
          </cell>
          <cell r="AL140" t="e">
            <v>#VALUE!</v>
          </cell>
          <cell r="AM140" t="e">
            <v>#VALUE!</v>
          </cell>
          <cell r="AN140" t="e">
            <v>#VALUE!</v>
          </cell>
          <cell r="AO140" t="e">
            <v>#VALUE!</v>
          </cell>
          <cell r="AP140" t="e">
            <v>#VALUE!</v>
          </cell>
        </row>
        <row r="141">
          <cell r="W141" t="e">
            <v>#NUM!</v>
          </cell>
          <cell r="X141" t="e">
            <v>#VALUE!</v>
          </cell>
          <cell r="Y141" t="e">
            <v>#VALUE!</v>
          </cell>
          <cell r="Z141" t="e">
            <v>#VALUE!</v>
          </cell>
          <cell r="AA141" t="e">
            <v>#VALUE!</v>
          </cell>
          <cell r="AB141" t="e">
            <v>#VALUE!</v>
          </cell>
          <cell r="AC141" t="e">
            <v>#VALUE!</v>
          </cell>
          <cell r="AD141" t="e">
            <v>#VALUE!</v>
          </cell>
          <cell r="AE141" t="e">
            <v>#VALUE!</v>
          </cell>
          <cell r="AF141" t="e">
            <v>#VALUE!</v>
          </cell>
          <cell r="AG141" t="e">
            <v>#VALUE!</v>
          </cell>
          <cell r="AH141" t="e">
            <v>#VALUE!</v>
          </cell>
          <cell r="AI141" t="e">
            <v>#VALUE!</v>
          </cell>
          <cell r="AJ141" t="e">
            <v>#VALUE!</v>
          </cell>
          <cell r="AK141" t="e">
            <v>#VALUE!</v>
          </cell>
          <cell r="AL141" t="e">
            <v>#VALUE!</v>
          </cell>
          <cell r="AM141" t="e">
            <v>#VALUE!</v>
          </cell>
          <cell r="AN141" t="e">
            <v>#VALUE!</v>
          </cell>
          <cell r="AO141" t="e">
            <v>#VALUE!</v>
          </cell>
          <cell r="AP141" t="e">
            <v>#VALUE!</v>
          </cell>
        </row>
        <row r="142">
          <cell r="W142" t="e">
            <v>#NUM!</v>
          </cell>
          <cell r="X142" t="e">
            <v>#VALUE!</v>
          </cell>
          <cell r="Y142" t="e">
            <v>#VALUE!</v>
          </cell>
          <cell r="Z142" t="e">
            <v>#VALUE!</v>
          </cell>
          <cell r="AA142" t="e">
            <v>#VALUE!</v>
          </cell>
          <cell r="AB142" t="e">
            <v>#VALUE!</v>
          </cell>
          <cell r="AC142" t="e">
            <v>#VALUE!</v>
          </cell>
          <cell r="AD142" t="e">
            <v>#VALUE!</v>
          </cell>
          <cell r="AE142" t="e">
            <v>#VALUE!</v>
          </cell>
          <cell r="AF142" t="e">
            <v>#VALUE!</v>
          </cell>
          <cell r="AG142" t="e">
            <v>#VALUE!</v>
          </cell>
          <cell r="AH142" t="e">
            <v>#VALUE!</v>
          </cell>
          <cell r="AI142" t="e">
            <v>#VALUE!</v>
          </cell>
          <cell r="AJ142" t="e">
            <v>#VALUE!</v>
          </cell>
          <cell r="AK142" t="e">
            <v>#VALUE!</v>
          </cell>
          <cell r="AL142" t="e">
            <v>#VALUE!</v>
          </cell>
          <cell r="AM142" t="e">
            <v>#VALUE!</v>
          </cell>
          <cell r="AN142" t="e">
            <v>#VALUE!</v>
          </cell>
          <cell r="AO142" t="e">
            <v>#VALUE!</v>
          </cell>
          <cell r="AP142" t="e">
            <v>#VALUE!</v>
          </cell>
        </row>
        <row r="143">
          <cell r="W143" t="e">
            <v>#NUM!</v>
          </cell>
          <cell r="X143" t="e">
            <v>#VALUE!</v>
          </cell>
          <cell r="Y143" t="e">
            <v>#VALUE!</v>
          </cell>
          <cell r="Z143" t="e">
            <v>#VALUE!</v>
          </cell>
          <cell r="AA143" t="e">
            <v>#VALUE!</v>
          </cell>
          <cell r="AB143" t="e">
            <v>#VALUE!</v>
          </cell>
          <cell r="AC143" t="e">
            <v>#VALUE!</v>
          </cell>
          <cell r="AD143" t="e">
            <v>#VALUE!</v>
          </cell>
          <cell r="AE143" t="e">
            <v>#VALUE!</v>
          </cell>
          <cell r="AF143" t="e">
            <v>#VALUE!</v>
          </cell>
          <cell r="AG143" t="e">
            <v>#VALUE!</v>
          </cell>
          <cell r="AH143" t="e">
            <v>#VALUE!</v>
          </cell>
          <cell r="AI143" t="e">
            <v>#VALUE!</v>
          </cell>
          <cell r="AJ143" t="e">
            <v>#VALUE!</v>
          </cell>
          <cell r="AK143" t="e">
            <v>#VALUE!</v>
          </cell>
          <cell r="AL143" t="e">
            <v>#VALUE!</v>
          </cell>
          <cell r="AM143" t="e">
            <v>#VALUE!</v>
          </cell>
          <cell r="AN143" t="e">
            <v>#VALUE!</v>
          </cell>
          <cell r="AO143" t="e">
            <v>#VALUE!</v>
          </cell>
          <cell r="AP143" t="e">
            <v>#VALUE!</v>
          </cell>
        </row>
        <row r="144">
          <cell r="W144" t="e">
            <v>#NUM!</v>
          </cell>
          <cell r="X144" t="e">
            <v>#VALUE!</v>
          </cell>
          <cell r="Y144" t="e">
            <v>#VALUE!</v>
          </cell>
          <cell r="Z144" t="e">
            <v>#VALUE!</v>
          </cell>
          <cell r="AA144" t="e">
            <v>#VALUE!</v>
          </cell>
          <cell r="AB144" t="e">
            <v>#VALUE!</v>
          </cell>
          <cell r="AC144" t="e">
            <v>#VALUE!</v>
          </cell>
          <cell r="AD144" t="e">
            <v>#VALUE!</v>
          </cell>
          <cell r="AE144" t="e">
            <v>#VALUE!</v>
          </cell>
          <cell r="AF144" t="e">
            <v>#VALUE!</v>
          </cell>
          <cell r="AG144" t="e">
            <v>#VALUE!</v>
          </cell>
          <cell r="AH144" t="e">
            <v>#VALUE!</v>
          </cell>
          <cell r="AI144" t="e">
            <v>#VALUE!</v>
          </cell>
          <cell r="AJ144" t="e">
            <v>#VALUE!</v>
          </cell>
          <cell r="AK144" t="e">
            <v>#VALUE!</v>
          </cell>
          <cell r="AL144" t="e">
            <v>#VALUE!</v>
          </cell>
          <cell r="AM144" t="e">
            <v>#VALUE!</v>
          </cell>
          <cell r="AN144" t="e">
            <v>#VALUE!</v>
          </cell>
          <cell r="AO144" t="e">
            <v>#VALUE!</v>
          </cell>
          <cell r="AP144" t="e">
            <v>#VALUE!</v>
          </cell>
        </row>
        <row r="145">
          <cell r="W145" t="e">
            <v>#NUM!</v>
          </cell>
          <cell r="X145" t="e">
            <v>#VALUE!</v>
          </cell>
          <cell r="Y145" t="e">
            <v>#VALUE!</v>
          </cell>
          <cell r="Z145" t="e">
            <v>#VALUE!</v>
          </cell>
          <cell r="AA145" t="e">
            <v>#VALUE!</v>
          </cell>
          <cell r="AB145" t="e">
            <v>#VALUE!</v>
          </cell>
          <cell r="AC145" t="e">
            <v>#VALUE!</v>
          </cell>
          <cell r="AD145" t="e">
            <v>#VALUE!</v>
          </cell>
          <cell r="AE145" t="e">
            <v>#VALUE!</v>
          </cell>
          <cell r="AF145" t="e">
            <v>#VALUE!</v>
          </cell>
          <cell r="AG145" t="e">
            <v>#VALUE!</v>
          </cell>
          <cell r="AH145" t="e">
            <v>#VALUE!</v>
          </cell>
          <cell r="AI145" t="e">
            <v>#VALUE!</v>
          </cell>
          <cell r="AJ145" t="e">
            <v>#VALUE!</v>
          </cell>
          <cell r="AK145" t="e">
            <v>#VALUE!</v>
          </cell>
          <cell r="AL145" t="e">
            <v>#VALUE!</v>
          </cell>
          <cell r="AM145" t="e">
            <v>#VALUE!</v>
          </cell>
          <cell r="AN145" t="e">
            <v>#VALUE!</v>
          </cell>
          <cell r="AO145" t="e">
            <v>#VALUE!</v>
          </cell>
          <cell r="AP145" t="e">
            <v>#VALUE!</v>
          </cell>
        </row>
      </sheetData>
      <sheetData sheetId="67"/>
      <sheetData sheetId="68">
        <row r="5">
          <cell r="A5" t="str">
            <v>Age</v>
          </cell>
          <cell r="B5" t="str">
            <v>Rept Unl</v>
          </cell>
          <cell r="C5" t="str">
            <v>Rept 750K</v>
          </cell>
          <cell r="D5" t="str">
            <v>Rept 500K</v>
          </cell>
          <cell r="E5" t="str">
            <v>Rept 350K</v>
          </cell>
          <cell r="F5" t="str">
            <v>Rept 300K</v>
          </cell>
          <cell r="G5" t="str">
            <v>Rept 250K</v>
          </cell>
          <cell r="H5" t="str">
            <v>Paid Unl</v>
          </cell>
          <cell r="I5" t="str">
            <v>Paid 750K</v>
          </cell>
          <cell r="J5" t="str">
            <v>Paid 500K</v>
          </cell>
          <cell r="K5" t="str">
            <v>Paid 350K</v>
          </cell>
          <cell r="L5" t="str">
            <v>Paid 300K</v>
          </cell>
          <cell r="M5" t="str">
            <v>Paid 250K</v>
          </cell>
        </row>
        <row r="6">
          <cell r="A6">
            <v>12</v>
          </cell>
          <cell r="B6">
            <v>1.8750985061332863</v>
          </cell>
          <cell r="C6">
            <v>1.8116175183515575</v>
          </cell>
          <cell r="D6">
            <v>1.7941133283456059</v>
          </cell>
          <cell r="E6">
            <v>1.7411743230672185</v>
          </cell>
          <cell r="F6">
            <v>1.7242154812407566</v>
          </cell>
          <cell r="G6">
            <v>1.7075844369931044</v>
          </cell>
          <cell r="H6">
            <v>4.3858118321329265</v>
          </cell>
          <cell r="I6">
            <v>4.1641921039450107</v>
          </cell>
          <cell r="J6">
            <v>4.1104959612138421</v>
          </cell>
          <cell r="K6">
            <v>3.9160847795141991</v>
          </cell>
          <cell r="L6">
            <v>3.8553042586390216</v>
          </cell>
          <cell r="M6">
            <v>3.794816783797665</v>
          </cell>
          <cell r="O6">
            <v>12</v>
          </cell>
          <cell r="P6">
            <v>1.0121672665409001</v>
          </cell>
          <cell r="Q6">
            <v>1.004145555092834</v>
          </cell>
        </row>
        <row r="7">
          <cell r="A7">
            <v>24</v>
          </cell>
          <cell r="B7">
            <v>1.3574770058700349</v>
          </cell>
          <cell r="C7">
            <v>1.3176188721925786</v>
          </cell>
          <cell r="D7">
            <v>1.3067376648852516</v>
          </cell>
          <cell r="E7">
            <v>1.2717960677912659</v>
          </cell>
          <cell r="F7">
            <v>1.2605604549332565</v>
          </cell>
          <cell r="G7">
            <v>1.2495209069293378</v>
          </cell>
          <cell r="H7">
            <v>2.0195367968933189</v>
          </cell>
          <cell r="I7">
            <v>1.951055958811603</v>
          </cell>
          <cell r="J7">
            <v>1.9284473919389449</v>
          </cell>
          <cell r="K7">
            <v>1.8487211112716857</v>
          </cell>
          <cell r="L7">
            <v>1.8235906870854541</v>
          </cell>
          <cell r="M7">
            <v>1.7984063164323181</v>
          </cell>
          <cell r="O7">
            <v>24</v>
          </cell>
          <cell r="P7">
            <v>1.0269227966427279</v>
          </cell>
          <cell r="Q7">
            <v>1.012480902989525</v>
          </cell>
        </row>
        <row r="8">
          <cell r="A8">
            <v>36</v>
          </cell>
          <cell r="B8">
            <v>1.2250348691373163</v>
          </cell>
          <cell r="C8">
            <v>1.1915059211312202</v>
          </cell>
          <cell r="D8">
            <v>1.1823292894493087</v>
          </cell>
          <cell r="E8">
            <v>1.1527903407499986</v>
          </cell>
          <cell r="F8">
            <v>1.143269311975891</v>
          </cell>
          <cell r="G8">
            <v>1.1339029021483851</v>
          </cell>
          <cell r="H8">
            <v>1.5834602586154218</v>
          </cell>
          <cell r="I8">
            <v>1.5354149186046635</v>
          </cell>
          <cell r="J8">
            <v>1.5180387268038849</v>
          </cell>
          <cell r="K8">
            <v>1.457141610167962</v>
          </cell>
          <cell r="L8">
            <v>1.4379139900338611</v>
          </cell>
          <cell r="M8">
            <v>1.4188984961049518</v>
          </cell>
          <cell r="O8">
            <v>36</v>
          </cell>
          <cell r="P8">
            <v>1.0422406562329698</v>
          </cell>
          <cell r="Q8">
            <v>1.0218457328486921</v>
          </cell>
        </row>
        <row r="9">
          <cell r="A9">
            <v>48</v>
          </cell>
          <cell r="B9">
            <v>1.1653834686978055</v>
          </cell>
          <cell r="C9">
            <v>1.1378727069538461</v>
          </cell>
          <cell r="D9">
            <v>1.1298039104009543</v>
          </cell>
          <cell r="E9">
            <v>1.1044471745528746</v>
          </cell>
          <cell r="F9">
            <v>1.0962459815485706</v>
          </cell>
          <cell r="G9">
            <v>1.0881665462105319</v>
          </cell>
          <cell r="H9">
            <v>1.4051951757590166</v>
          </cell>
          <cell r="I9">
            <v>1.3652135791558124</v>
          </cell>
          <cell r="J9">
            <v>1.3502543649013654</v>
          </cell>
          <cell r="K9">
            <v>1.2985519997509289</v>
          </cell>
          <cell r="L9">
            <v>1.282186667656132</v>
          </cell>
          <cell r="M9">
            <v>1.2659724487717521</v>
          </cell>
          <cell r="O9">
            <v>48</v>
          </cell>
          <cell r="P9">
            <v>1.0546295104566237</v>
          </cell>
          <cell r="Q9">
            <v>1.0312841692557695</v>
          </cell>
        </row>
        <row r="10">
          <cell r="A10">
            <v>60</v>
          </cell>
          <cell r="B10">
            <v>1.1329104626311983</v>
          </cell>
          <cell r="C10">
            <v>1.1096705793169763</v>
          </cell>
          <cell r="D10">
            <v>1.1023952044055492</v>
          </cell>
          <cell r="E10">
            <v>1.0805166873017873</v>
          </cell>
          <cell r="F10">
            <v>1.0734155616104184</v>
          </cell>
          <cell r="G10">
            <v>1.0664090366072159</v>
          </cell>
          <cell r="H10">
            <v>1.3112003096810703</v>
          </cell>
          <cell r="I10">
            <v>1.2756332765390179</v>
          </cell>
          <cell r="J10">
            <v>1.2622604279651353</v>
          </cell>
          <cell r="K10">
            <v>1.2160780741540307</v>
          </cell>
          <cell r="L10">
            <v>1.2014258746575301</v>
          </cell>
          <cell r="M10">
            <v>1.1868879530367302</v>
          </cell>
          <cell r="O10">
            <v>60</v>
          </cell>
          <cell r="P10">
            <v>1.0640297327379689</v>
          </cell>
          <cell r="Q10">
            <v>1.039972869113299</v>
          </cell>
        </row>
        <row r="11">
          <cell r="A11">
            <v>72</v>
          </cell>
          <cell r="B11">
            <v>1.112784805278022</v>
          </cell>
          <cell r="C11">
            <v>1.0913513181884245</v>
          </cell>
          <cell r="D11">
            <v>1.0846167490061316</v>
          </cell>
          <cell r="E11">
            <v>1.0650402207559897</v>
          </cell>
          <cell r="F11">
            <v>1.0586708129761389</v>
          </cell>
          <cell r="G11">
            <v>1.0523799362919117</v>
          </cell>
          <cell r="H11">
            <v>1.2547482349739254</v>
          </cell>
          <cell r="I11">
            <v>1.2219916008082241</v>
          </cell>
          <cell r="J11">
            <v>1.2098897280192975</v>
          </cell>
          <cell r="K11">
            <v>1.167444485285249</v>
          </cell>
          <cell r="L11">
            <v>1.1539502259029919</v>
          </cell>
          <cell r="M11">
            <v>1.1405455860153988</v>
          </cell>
          <cell r="O11">
            <v>72</v>
          </cell>
          <cell r="P11">
            <v>1.0729270935889572</v>
          </cell>
          <cell r="Q11">
            <v>1.0471838286250925</v>
          </cell>
        </row>
        <row r="12">
          <cell r="A12">
            <v>84</v>
          </cell>
          <cell r="B12">
            <v>1.0967811362306901</v>
          </cell>
          <cell r="C12">
            <v>1.076974509152429</v>
          </cell>
          <cell r="D12">
            <v>1.0707378465119886</v>
          </cell>
          <cell r="E12">
            <v>1.0532145456759796</v>
          </cell>
          <cell r="F12">
            <v>1.0475002115859566</v>
          </cell>
          <cell r="G12">
            <v>1.0418516862616143</v>
          </cell>
          <cell r="H12">
            <v>1.2170375654368413</v>
          </cell>
          <cell r="I12">
            <v>1.1864285778542814</v>
          </cell>
          <cell r="J12">
            <v>1.1751052394310277</v>
          </cell>
          <cell r="K12">
            <v>1.1353263480337266</v>
          </cell>
          <cell r="L12">
            <v>1.1226585149343831</v>
          </cell>
          <cell r="M12">
            <v>1.1100647081471049</v>
          </cell>
          <cell r="O12">
            <v>84</v>
          </cell>
          <cell r="P12">
            <v>1.0818643831826924</v>
          </cell>
          <cell r="Q12">
            <v>1.0545046740957362</v>
          </cell>
        </row>
        <row r="13">
          <cell r="A13">
            <v>96</v>
          </cell>
          <cell r="B13">
            <v>1.0846184724561156</v>
          </cell>
          <cell r="C13">
            <v>1.0659490448597448</v>
          </cell>
          <cell r="D13">
            <v>1.0600658753551591</v>
          </cell>
          <cell r="E13">
            <v>1.0441946573249636</v>
          </cell>
          <cell r="F13">
            <v>1.0390093368951534</v>
          </cell>
          <cell r="G13">
            <v>1.0338656307657725</v>
          </cell>
          <cell r="H13">
            <v>1.1893212239448034</v>
          </cell>
          <cell r="I13">
            <v>1.1607691430865734</v>
          </cell>
          <cell r="J13">
            <v>1.1501901878637757</v>
          </cell>
          <cell r="K13">
            <v>1.1141759830528812</v>
          </cell>
          <cell r="L13">
            <v>1.1026672532457942</v>
          </cell>
          <cell r="M13">
            <v>1.0913936894426881</v>
          </cell>
          <cell r="O13">
            <v>96</v>
          </cell>
          <cell r="P13">
            <v>1.0918855260521649</v>
          </cell>
          <cell r="Q13">
            <v>1.0606813681073328</v>
          </cell>
        </row>
        <row r="14">
          <cell r="A14">
            <v>108</v>
          </cell>
          <cell r="B14">
            <v>1.0748183540631089</v>
          </cell>
          <cell r="C14">
            <v>1.0569627020429753</v>
          </cell>
          <cell r="D14">
            <v>1.051729272383888</v>
          </cell>
          <cell r="E14">
            <v>1.0371234275628118</v>
          </cell>
          <cell r="F14">
            <v>1.0323445474656581</v>
          </cell>
          <cell r="G14">
            <v>1.0276012371253613</v>
          </cell>
          <cell r="H14">
            <v>1.1671441941432519</v>
          </cell>
          <cell r="I14">
            <v>1.1409355565128214</v>
          </cell>
          <cell r="J14">
            <v>1.1312719586864717</v>
          </cell>
          <cell r="K14">
            <v>1.0980024454885902</v>
          </cell>
          <cell r="L14">
            <v>1.0873432401574368</v>
          </cell>
          <cell r="M14">
            <v>1.0768888430637542</v>
          </cell>
          <cell r="O14">
            <v>108</v>
          </cell>
          <cell r="P14">
            <v>1.0957172823316581</v>
          </cell>
          <cell r="Q14">
            <v>1.0645216949104674</v>
          </cell>
        </row>
        <row r="15">
          <cell r="A15">
            <v>120</v>
          </cell>
          <cell r="B15">
            <v>1.0667289659847836</v>
          </cell>
          <cell r="C15">
            <v>1.0494931298750612</v>
          </cell>
          <cell r="D15">
            <v>1.0448046645452087</v>
          </cell>
          <cell r="E15">
            <v>1.0318535323406293</v>
          </cell>
          <cell r="F15">
            <v>1.0276075453074156</v>
          </cell>
          <cell r="G15">
            <v>1.0233903480586424</v>
          </cell>
          <cell r="H15">
            <v>1.1498799690348604</v>
          </cell>
          <cell r="I15">
            <v>1.125431725759654</v>
          </cell>
          <cell r="J15">
            <v>1.1164596118542085</v>
          </cell>
          <cell r="K15">
            <v>1.0854934637058158</v>
          </cell>
          <cell r="L15">
            <v>1.0755496409382577</v>
          </cell>
          <cell r="M15">
            <v>1.0657861931086872</v>
          </cell>
          <cell r="O15">
            <v>120</v>
          </cell>
          <cell r="P15">
            <v>1.0997075118471287</v>
          </cell>
          <cell r="Q15">
            <v>1.0684542294970938</v>
          </cell>
        </row>
        <row r="16">
          <cell r="A16">
            <v>132</v>
          </cell>
          <cell r="B16">
            <v>1.0598917482609367</v>
          </cell>
          <cell r="C16">
            <v>1.043564889613233</v>
          </cell>
          <cell r="D16">
            <v>1.0390747708053285</v>
          </cell>
          <cell r="E16">
            <v>1.0274710257050446</v>
          </cell>
          <cell r="F16">
            <v>1.0236604897276624</v>
          </cell>
          <cell r="G16">
            <v>1.0198741378830711</v>
          </cell>
          <cell r="H16">
            <v>1.1355463410472892</v>
          </cell>
          <cell r="I16">
            <v>1.1125606997219188</v>
          </cell>
          <cell r="J16">
            <v>1.1041614078036828</v>
          </cell>
          <cell r="K16">
            <v>1.0751096733576557</v>
          </cell>
          <cell r="L16">
            <v>1.0657625344596589</v>
          </cell>
          <cell r="M16">
            <v>1.0565763709598313</v>
          </cell>
          <cell r="O16">
            <v>132</v>
          </cell>
          <cell r="P16">
            <v>1.1101138466333307</v>
          </cell>
          <cell r="Q16">
            <v>1.0724789878114465</v>
          </cell>
        </row>
        <row r="17">
          <cell r="A17">
            <v>144</v>
          </cell>
          <cell r="B17">
            <v>1.0541309161172696</v>
          </cell>
          <cell r="C17">
            <v>1.0385843162273332</v>
          </cell>
          <cell r="D17">
            <v>1.0342501923727379</v>
          </cell>
          <cell r="E17">
            <v>1.0237921822514446</v>
          </cell>
          <cell r="F17">
            <v>1.0203530201445521</v>
          </cell>
          <cell r="G17">
            <v>1.0169361589656924</v>
          </cell>
          <cell r="H17">
            <v>1.1238235950399145</v>
          </cell>
          <cell r="I17">
            <v>1.1020049534205303</v>
          </cell>
          <cell r="J17">
            <v>1.094064216752501</v>
          </cell>
          <cell r="K17">
            <v>1.0665495311100028</v>
          </cell>
          <cell r="L17">
            <v>1.0576829540708987</v>
          </cell>
          <cell r="M17">
            <v>1.0489624295956288</v>
          </cell>
          <cell r="O17">
            <v>144</v>
          </cell>
          <cell r="P17">
            <v>1.1218418663209362</v>
          </cell>
          <cell r="Q17">
            <v>1.0766042392314707</v>
          </cell>
        </row>
        <row r="18">
          <cell r="A18">
            <v>156</v>
          </cell>
          <cell r="B18">
            <v>1.0491381524512784</v>
          </cell>
          <cell r="C18">
            <v>1.0343288325567059</v>
          </cell>
          <cell r="D18">
            <v>1.030161759934016</v>
          </cell>
          <cell r="E18">
            <v>1.020672008620388</v>
          </cell>
          <cell r="F18">
            <v>1.0175474919912646</v>
          </cell>
          <cell r="G18">
            <v>1.0144413499119946</v>
          </cell>
          <cell r="H18">
            <v>1.1132599955794547</v>
          </cell>
          <cell r="I18">
            <v>1.0925498518055896</v>
          </cell>
          <cell r="J18">
            <v>1.0850397202809139</v>
          </cell>
          <cell r="K18">
            <v>1.058972503373387</v>
          </cell>
          <cell r="L18">
            <v>1.0505595506280849</v>
          </cell>
          <cell r="M18">
            <v>1.0422790638568853</v>
          </cell>
          <cell r="O18">
            <v>156</v>
          </cell>
          <cell r="P18">
            <v>1.1335721016384857</v>
          </cell>
          <cell r="Q18">
            <v>1.0808322108502173</v>
          </cell>
        </row>
        <row r="19">
          <cell r="A19">
            <v>168</v>
          </cell>
          <cell r="B19">
            <v>1.0448558993048245</v>
          </cell>
          <cell r="C19">
            <v>1.0307038961690922</v>
          </cell>
          <cell r="D19">
            <v>1.026688799325026</v>
          </cell>
          <cell r="E19">
            <v>1.0180270004228631</v>
          </cell>
          <cell r="F19">
            <v>1.0151721214589096</v>
          </cell>
          <cell r="G19">
            <v>1.0123326409772462</v>
          </cell>
          <cell r="H19">
            <v>1.1038989919522453</v>
          </cell>
          <cell r="I19">
            <v>1.0842039629352871</v>
          </cell>
          <cell r="J19">
            <v>1.0770853868272297</v>
          </cell>
          <cell r="K19">
            <v>1.0523379111078939</v>
          </cell>
          <cell r="L19">
            <v>1.0443395456840563</v>
          </cell>
          <cell r="M19">
            <v>1.036461694703968</v>
          </cell>
          <cell r="O19">
            <v>168</v>
          </cell>
          <cell r="P19">
            <v>1.1459597366092169</v>
          </cell>
          <cell r="Q19">
            <v>1.0851745967602027</v>
          </cell>
        </row>
        <row r="20">
          <cell r="A20">
            <v>180</v>
          </cell>
          <cell r="B20">
            <v>1.0408626543033195</v>
          </cell>
          <cell r="C20">
            <v>1.0273993647620798</v>
          </cell>
          <cell r="D20">
            <v>1.023549644208368</v>
          </cell>
          <cell r="E20">
            <v>1.0156542350283</v>
          </cell>
          <cell r="F20">
            <v>1.0130494306530233</v>
          </cell>
          <cell r="G20">
            <v>1.010457939687744</v>
          </cell>
          <cell r="H20">
            <v>1.095445650908289</v>
          </cell>
          <cell r="I20">
            <v>1.0767097090069415</v>
          </cell>
          <cell r="J20">
            <v>1.0699578952992868</v>
          </cell>
          <cell r="K20">
            <v>1.0464503830041736</v>
          </cell>
          <cell r="L20">
            <v>1.038842419780275</v>
          </cell>
          <cell r="M20">
            <v>1.0313441570759643</v>
          </cell>
          <cell r="O20">
            <v>180</v>
          </cell>
          <cell r="P20">
            <v>1.1591129628305907</v>
          </cell>
          <cell r="Q20">
            <v>1.0896365404776991</v>
          </cell>
        </row>
        <row r="21">
          <cell r="A21">
            <v>192</v>
          </cell>
          <cell r="B21">
            <v>1.0374691564359939</v>
          </cell>
          <cell r="C21">
            <v>1.0247565710815494</v>
          </cell>
          <cell r="D21">
            <v>1.0212070554967163</v>
          </cell>
          <cell r="E21">
            <v>1.0137712227920137</v>
          </cell>
          <cell r="F21">
            <v>1.0113166173530721</v>
          </cell>
          <cell r="G21">
            <v>1.0088738667243713</v>
          </cell>
          <cell r="H21">
            <v>1.0879779553024052</v>
          </cell>
          <cell r="I21">
            <v>1.0701093536072166</v>
          </cell>
          <cell r="J21">
            <v>1.0636879975370901</v>
          </cell>
          <cell r="K21">
            <v>1.0412999711608422</v>
          </cell>
          <cell r="L21">
            <v>1.0340452646700695</v>
          </cell>
          <cell r="M21">
            <v>1.0268908206710403</v>
          </cell>
          <cell r="O21">
            <v>192</v>
          </cell>
          <cell r="P21">
            <v>1.1633307674242905</v>
          </cell>
          <cell r="Q21">
            <v>1.0942195440690143</v>
          </cell>
        </row>
        <row r="22">
          <cell r="A22">
            <v>204</v>
          </cell>
          <cell r="B22">
            <v>1.0344831716225504</v>
          </cell>
          <cell r="C22">
            <v>1.0226345739594946</v>
          </cell>
          <cell r="D22">
            <v>1.0195414371226936</v>
          </cell>
          <cell r="E22">
            <v>1.0123012304474974</v>
          </cell>
          <cell r="F22">
            <v>1.0099106257476287</v>
          </cell>
          <cell r="G22">
            <v>1.0075312848150413</v>
          </cell>
          <cell r="H22">
            <v>1.0813836469405362</v>
          </cell>
          <cell r="I22">
            <v>1.0642957225748726</v>
          </cell>
          <cell r="J22">
            <v>1.0581708293487313</v>
          </cell>
          <cell r="K22">
            <v>1.0367892348107899</v>
          </cell>
          <cell r="L22">
            <v>1.0298527699383051</v>
          </cell>
          <cell r="M22">
            <v>1.0230083778265775</v>
          </cell>
          <cell r="O22">
            <v>204</v>
          </cell>
          <cell r="P22">
            <v>1.1547826086956674</v>
          </cell>
          <cell r="Q22">
            <v>1.0989306698827397</v>
          </cell>
        </row>
        <row r="23">
          <cell r="A23">
            <v>216</v>
          </cell>
          <cell r="B23">
            <v>1.0318471540417129</v>
          </cell>
          <cell r="C23">
            <v>1.0209226247299787</v>
          </cell>
          <cell r="D23">
            <v>1.0180675683058122</v>
          </cell>
          <cell r="E23">
            <v>1.011018663254885</v>
          </cell>
          <cell r="F23">
            <v>1.0086906695222586</v>
          </cell>
          <cell r="G23">
            <v>1.0063733721387678</v>
          </cell>
          <cell r="H23">
            <v>1.075361634964427</v>
          </cell>
          <cell r="I23">
            <v>1.0590187320302851</v>
          </cell>
          <cell r="J23">
            <v>1.0531747596788934</v>
          </cell>
          <cell r="K23">
            <v>1.0327492710057142</v>
          </cell>
          <cell r="L23">
            <v>1.0261157044156506</v>
          </cell>
          <cell r="M23">
            <v>1.0195668115456316</v>
          </cell>
          <cell r="O23">
            <v>216</v>
          </cell>
          <cell r="P23">
            <v>1.154782608695633</v>
          </cell>
          <cell r="Q23">
            <v>1.1037764893163335</v>
          </cell>
        </row>
        <row r="24">
          <cell r="A24">
            <v>228</v>
          </cell>
          <cell r="B24">
            <v>1.0295849196145042</v>
          </cell>
          <cell r="C24">
            <v>1.0194510329889057</v>
          </cell>
          <cell r="D24">
            <v>1.0168000913042696</v>
          </cell>
          <cell r="E24">
            <v>1.0099396148878512</v>
          </cell>
          <cell r="F24">
            <v>1.0076733159111615</v>
          </cell>
          <cell r="G24">
            <v>1.0054171652866621</v>
          </cell>
          <cell r="H24">
            <v>1.0698498474244111</v>
          </cell>
          <cell r="I24">
            <v>1.0542188816606823</v>
          </cell>
          <cell r="J24">
            <v>1.0486417095794356</v>
          </cell>
          <cell r="K24">
            <v>1.0291267929559549</v>
          </cell>
          <cell r="L24">
            <v>1.0227822331880474</v>
          </cell>
          <cell r="M24">
            <v>1.0165154224347168</v>
          </cell>
          <cell r="O24">
            <v>228</v>
          </cell>
          <cell r="P24">
            <v>1.1547826086956592</v>
          </cell>
          <cell r="Q24">
            <v>1.1087613084840533</v>
          </cell>
        </row>
        <row r="25">
          <cell r="A25">
            <v>240</v>
          </cell>
          <cell r="B25">
            <v>1.0275297955370974</v>
          </cell>
          <cell r="C25">
            <v>1.0181122457586878</v>
          </cell>
          <cell r="D25">
            <v>1.0156465650705004</v>
          </cell>
          <cell r="E25">
            <v>1.0089748455749936</v>
          </cell>
          <cell r="F25">
            <v>1.0067703747915542</v>
          </cell>
          <cell r="G25">
            <v>1.0045755159362002</v>
          </cell>
          <cell r="H25">
            <v>1.0648147910045034</v>
          </cell>
          <cell r="I25">
            <v>1.0498601873397668</v>
          </cell>
          <cell r="J25">
            <v>1.0445354670343943</v>
          </cell>
          <cell r="K25">
            <v>1.0258829688283593</v>
          </cell>
          <cell r="L25">
            <v>1.0198126297962873</v>
          </cell>
          <cell r="M25">
            <v>1.0138137068170225</v>
          </cell>
          <cell r="O25">
            <v>240</v>
          </cell>
          <cell r="P25">
            <v>1.1547826086956274</v>
          </cell>
          <cell r="Q25">
            <v>1.1138831109993628</v>
          </cell>
        </row>
        <row r="26">
          <cell r="A26">
            <v>252</v>
          </cell>
          <cell r="B26">
            <v>1.025717555321989</v>
          </cell>
          <cell r="C26">
            <v>1.0168527868217869</v>
          </cell>
          <cell r="D26">
            <v>1.0145730494665031</v>
          </cell>
          <cell r="E26">
            <v>1.0080266216862219</v>
          </cell>
          <cell r="F26">
            <v>1.0059315829361082</v>
          </cell>
          <cell r="G26">
            <v>1.0038708180968043</v>
          </cell>
          <cell r="H26">
            <v>1.0599629581154664</v>
          </cell>
          <cell r="I26">
            <v>1.0457260081352981</v>
          </cell>
          <cell r="J26">
            <v>1.0406734804796507</v>
          </cell>
          <cell r="K26">
            <v>1.0230182612460206</v>
          </cell>
          <cell r="L26">
            <v>1.0173117508191503</v>
          </cell>
          <cell r="M26">
            <v>1.0117234428765871</v>
          </cell>
          <cell r="O26">
            <v>252</v>
          </cell>
          <cell r="P26">
            <v>1.1538424874345579</v>
          </cell>
          <cell r="Q26">
            <v>1.1187898825154254</v>
          </cell>
        </row>
        <row r="27">
          <cell r="A27">
            <v>264</v>
          </cell>
          <cell r="B27">
            <v>1.0240260018546674</v>
          </cell>
          <cell r="C27">
            <v>1.0156815790208076</v>
          </cell>
          <cell r="D27">
            <v>1.0135736793417895</v>
          </cell>
          <cell r="E27">
            <v>1.0071789370669653</v>
          </cell>
          <cell r="F27">
            <v>1.005196978317455</v>
          </cell>
          <cell r="G27">
            <v>1.0032748311078272</v>
          </cell>
          <cell r="H27">
            <v>1.0554837098854579</v>
          </cell>
          <cell r="I27">
            <v>1.041941425420819</v>
          </cell>
          <cell r="J27">
            <v>1.03715232125554</v>
          </cell>
          <cell r="K27">
            <v>1.0204737734681197</v>
          </cell>
          <cell r="L27">
            <v>1.015128886637036</v>
          </cell>
          <cell r="M27">
            <v>1.0099510245067593</v>
          </cell>
          <cell r="O27">
            <v>264</v>
          </cell>
          <cell r="P27">
            <v>1.1528955256618076</v>
          </cell>
          <cell r="Q27">
            <v>1.1237157592670901</v>
          </cell>
        </row>
        <row r="28">
          <cell r="A28">
            <v>276</v>
          </cell>
          <cell r="B28">
            <v>1.0224469226711084</v>
          </cell>
          <cell r="C28">
            <v>1.0145923487725881</v>
          </cell>
          <cell r="D28">
            <v>1.0126432688845233</v>
          </cell>
          <cell r="E28">
            <v>1.0064210605962254</v>
          </cell>
          <cell r="F28">
            <v>1.0045535575748721</v>
          </cell>
          <cell r="G28">
            <v>1.002770734395998</v>
          </cell>
          <cell r="H28">
            <v>1.0513471108773611</v>
          </cell>
          <cell r="I28">
            <v>1.0384758126869407</v>
          </cell>
          <cell r="J28">
            <v>1.0339409425485266</v>
          </cell>
          <cell r="K28">
            <v>1.0182130571409864</v>
          </cell>
          <cell r="L28">
            <v>1.0132230491747019</v>
          </cell>
          <cell r="M28">
            <v>1.0084476884789133</v>
          </cell>
          <cell r="O28">
            <v>276</v>
          </cell>
          <cell r="P28">
            <v>1.1519422954190157</v>
          </cell>
          <cell r="Q28">
            <v>1.1286603032344311</v>
          </cell>
        </row>
      </sheetData>
      <sheetData sheetId="69">
        <row r="5">
          <cell r="B5" t="str">
            <v>Rept</v>
          </cell>
          <cell r="C5" t="str">
            <v>Rept</v>
          </cell>
          <cell r="D5" t="str">
            <v>Rept</v>
          </cell>
          <cell r="E5" t="str">
            <v>Rept</v>
          </cell>
          <cell r="F5" t="str">
            <v>Rept</v>
          </cell>
          <cell r="G5" t="str">
            <v>Paid</v>
          </cell>
          <cell r="H5" t="str">
            <v>Paid</v>
          </cell>
          <cell r="I5" t="str">
            <v>Paid</v>
          </cell>
          <cell r="J5" t="str">
            <v>Paid</v>
          </cell>
          <cell r="K5" t="str">
            <v>Paid</v>
          </cell>
          <cell r="L5" t="str">
            <v>Rept LT</v>
          </cell>
          <cell r="M5" t="str">
            <v>Rept</v>
          </cell>
          <cell r="N5" t="str">
            <v>Rept</v>
          </cell>
          <cell r="O5" t="str">
            <v>Rept</v>
          </cell>
          <cell r="P5" t="str">
            <v>Rept</v>
          </cell>
          <cell r="Q5" t="str">
            <v>Paid</v>
          </cell>
          <cell r="R5" t="str">
            <v>Paid</v>
          </cell>
          <cell r="S5" t="str">
            <v>Paid</v>
          </cell>
          <cell r="T5" t="str">
            <v>Paid</v>
          </cell>
        </row>
        <row r="6">
          <cell r="B6">
            <v>10000000</v>
          </cell>
          <cell r="C6">
            <v>750000</v>
          </cell>
          <cell r="D6">
            <v>500000</v>
          </cell>
          <cell r="E6">
            <v>350000</v>
          </cell>
          <cell r="F6">
            <v>250000</v>
          </cell>
          <cell r="G6">
            <v>10000000</v>
          </cell>
          <cell r="H6">
            <v>750000</v>
          </cell>
          <cell r="I6">
            <v>500000</v>
          </cell>
          <cell r="J6">
            <v>350000</v>
          </cell>
          <cell r="K6">
            <v>250000</v>
          </cell>
          <cell r="L6">
            <v>1</v>
          </cell>
          <cell r="M6">
            <v>750000</v>
          </cell>
          <cell r="N6">
            <v>500000</v>
          </cell>
          <cell r="O6">
            <v>350000</v>
          </cell>
          <cell r="P6">
            <v>250000</v>
          </cell>
          <cell r="Q6">
            <v>750000</v>
          </cell>
          <cell r="R6">
            <v>500000</v>
          </cell>
          <cell r="S6">
            <v>350000</v>
          </cell>
          <cell r="T6">
            <v>250000</v>
          </cell>
        </row>
        <row r="7">
          <cell r="A7">
            <v>1</v>
          </cell>
          <cell r="B7">
            <v>54.148174703414085</v>
          </cell>
          <cell r="C7">
            <v>52.618897490031323</v>
          </cell>
          <cell r="D7">
            <v>52.13783780531891</v>
          </cell>
          <cell r="E7">
            <v>50.821709501643888</v>
          </cell>
          <cell r="F7">
            <v>46.1059519569109</v>
          </cell>
          <cell r="G7">
            <v>690.44188564959745</v>
          </cell>
          <cell r="H7">
            <v>672.96211536769067</v>
          </cell>
          <cell r="I7">
            <v>663.8695032996402</v>
          </cell>
          <cell r="J7">
            <v>637.9483388662801</v>
          </cell>
          <cell r="K7">
            <v>604.69618424536361</v>
          </cell>
          <cell r="L7">
            <v>14.685829787234043</v>
          </cell>
          <cell r="M7">
            <v>89.981422345072687</v>
          </cell>
          <cell r="N7">
            <v>85.233585084350324</v>
          </cell>
          <cell r="O7">
            <v>95.927395690369252</v>
          </cell>
          <cell r="P7">
            <v>172.83741731771718</v>
          </cell>
          <cell r="Q7">
            <v>1097.9229033679992</v>
          </cell>
          <cell r="R7">
            <v>1127.1182905052176</v>
          </cell>
          <cell r="S7">
            <v>1525.924517038439</v>
          </cell>
          <cell r="T7">
            <v>1820.5376410272286</v>
          </cell>
        </row>
        <row r="8">
          <cell r="A8">
            <v>3</v>
          </cell>
          <cell r="B8">
            <v>13.030309407537871</v>
          </cell>
          <cell r="C8">
            <v>12.662301522333603</v>
          </cell>
          <cell r="D8">
            <v>12.546538496716783</v>
          </cell>
          <cell r="E8">
            <v>12.229823129839934</v>
          </cell>
          <cell r="F8">
            <v>11.095015165668105</v>
          </cell>
          <cell r="G8">
            <v>57.238042275661037</v>
          </cell>
          <cell r="H8">
            <v>55.788958940539644</v>
          </cell>
          <cell r="I8">
            <v>55.0351760012882</v>
          </cell>
          <cell r="J8">
            <v>52.886296078867041</v>
          </cell>
          <cell r="K8">
            <v>50.129672717064281</v>
          </cell>
          <cell r="L8">
            <v>4.4057489361702125</v>
          </cell>
          <cell r="M8">
            <v>21.65328343030394</v>
          </cell>
          <cell r="N8">
            <v>20.510755748388394</v>
          </cell>
          <cell r="O8">
            <v>23.084132629608568</v>
          </cell>
          <cell r="P8">
            <v>41.591891826181929</v>
          </cell>
          <cell r="Q8">
            <v>91.018460589581252</v>
          </cell>
          <cell r="R8">
            <v>93.438775518247795</v>
          </cell>
          <cell r="S8">
            <v>126.50004849219094</v>
          </cell>
          <cell r="T8">
            <v>150.92365139972514</v>
          </cell>
        </row>
        <row r="9">
          <cell r="A9">
            <v>4</v>
          </cell>
          <cell r="B9">
            <v>9.2298024970059931</v>
          </cell>
          <cell r="C9">
            <v>8.9691302449863013</v>
          </cell>
          <cell r="D9">
            <v>8.8871314351743891</v>
          </cell>
          <cell r="E9">
            <v>8.6627913836366197</v>
          </cell>
          <cell r="F9">
            <v>7.858969075681574</v>
          </cell>
          <cell r="G9">
            <v>34.481431558945751</v>
          </cell>
          <cell r="H9">
            <v>33.608472494368449</v>
          </cell>
          <cell r="I9">
            <v>33.154377389142397</v>
          </cell>
          <cell r="J9">
            <v>31.859845762492661</v>
          </cell>
          <cell r="K9">
            <v>30.199196376093024</v>
          </cell>
          <cell r="L9">
            <v>3.2558207547169808</v>
          </cell>
          <cell r="M9">
            <v>15.337742429798624</v>
          </cell>
          <cell r="N9">
            <v>14.52845198844178</v>
          </cell>
          <cell r="O9">
            <v>16.351260612639404</v>
          </cell>
          <cell r="P9">
            <v>29.460923376878867</v>
          </cell>
          <cell r="Q9">
            <v>54.831484352755176</v>
          </cell>
          <cell r="R9">
            <v>56.28953428328883</v>
          </cell>
          <cell r="S9">
            <v>76.206358408969976</v>
          </cell>
          <cell r="T9">
            <v>90.91966373173284</v>
          </cell>
        </row>
        <row r="10">
          <cell r="A10">
            <v>7</v>
          </cell>
          <cell r="B10">
            <v>4.7039920066059908</v>
          </cell>
          <cell r="C10">
            <v>4.5711397391558073</v>
          </cell>
          <cell r="D10">
            <v>4.5293488399430055</v>
          </cell>
          <cell r="E10">
            <v>4.4150133696512457</v>
          </cell>
          <cell r="F10">
            <v>4.0053433130515872</v>
          </cell>
          <cell r="G10">
            <v>14.428805368630934</v>
          </cell>
          <cell r="H10">
            <v>14.063514373794026</v>
          </cell>
          <cell r="I10">
            <v>13.873497614166341</v>
          </cell>
          <cell r="J10">
            <v>13.331798965357766</v>
          </cell>
          <cell r="K10">
            <v>12.636897805557158</v>
          </cell>
          <cell r="L10">
            <v>1.808011557449027</v>
          </cell>
          <cell r="M10">
            <v>7.8169189224317837</v>
          </cell>
          <cell r="N10">
            <v>7.404462017920542</v>
          </cell>
          <cell r="O10">
            <v>8.3334610079400484</v>
          </cell>
          <cell r="P10">
            <v>15.014833537014933</v>
          </cell>
          <cell r="Q10">
            <v>22.94431466531681</v>
          </cell>
          <cell r="R10">
            <v>23.554437787074438</v>
          </cell>
          <cell r="S10">
            <v>31.888661915195083</v>
          </cell>
          <cell r="T10">
            <v>38.045466004621282</v>
          </cell>
        </row>
        <row r="11">
          <cell r="A11">
            <v>9</v>
          </cell>
          <cell r="B11">
            <v>3.4710368365255215</v>
          </cell>
          <cell r="C11">
            <v>3.3730062460211294</v>
          </cell>
          <cell r="D11">
            <v>3.3421690867752267</v>
          </cell>
          <cell r="E11">
            <v>3.2578018879052375</v>
          </cell>
          <cell r="F11">
            <v>2.9555097379011621</v>
          </cell>
          <cell r="G11">
            <v>9.03101013138048</v>
          </cell>
          <cell r="H11">
            <v>8.8023739698278209</v>
          </cell>
          <cell r="I11">
            <v>8.6834422053824785</v>
          </cell>
          <cell r="J11">
            <v>8.3443922382811806</v>
          </cell>
          <cell r="K11">
            <v>7.9094525981560864</v>
          </cell>
          <cell r="L11">
            <v>1.3981782579338282</v>
          </cell>
          <cell r="M11">
            <v>5.7680398882035702</v>
          </cell>
          <cell r="N11">
            <v>5.46369134615093</v>
          </cell>
          <cell r="O11">
            <v>6.1491920253451759</v>
          </cell>
          <cell r="P11">
            <v>11.079321611960166</v>
          </cell>
          <cell r="Q11">
            <v>14.360879705990437</v>
          </cell>
          <cell r="R11">
            <v>14.742756649591167</v>
          </cell>
          <cell r="S11">
            <v>19.959159575219847</v>
          </cell>
          <cell r="T11">
            <v>23.812712152026734</v>
          </cell>
        </row>
        <row r="12">
          <cell r="A12">
            <v>12</v>
          </cell>
          <cell r="B12">
            <v>2.453844772707138</v>
          </cell>
          <cell r="C12">
            <v>2.3845421800226458</v>
          </cell>
          <cell r="D12">
            <v>2.362741892216873</v>
          </cell>
          <cell r="E12">
            <v>2.3030986156729409</v>
          </cell>
          <cell r="F12">
            <v>2.0893935911937378</v>
          </cell>
          <cell r="G12">
            <v>5.6515104909834006</v>
          </cell>
          <cell r="H12">
            <v>5.5084324026150613</v>
          </cell>
          <cell r="I12">
            <v>5.434006164055269</v>
          </cell>
          <cell r="J12">
            <v>5.2218322855892882</v>
          </cell>
          <cell r="K12">
            <v>4.9496516653317215</v>
          </cell>
          <cell r="L12">
            <v>1.0353509999999999</v>
          </cell>
          <cell r="M12">
            <v>4.0777079573152859</v>
          </cell>
          <cell r="N12">
            <v>3.8625491692730143</v>
          </cell>
          <cell r="O12">
            <v>4.347162942491213</v>
          </cell>
          <cell r="P12">
            <v>7.8325113512375077</v>
          </cell>
          <cell r="Q12">
            <v>8.9868864210596726</v>
          </cell>
          <cell r="R12">
            <v>9.2258609678299255</v>
          </cell>
          <cell r="S12">
            <v>12.490230670721687</v>
          </cell>
          <cell r="T12">
            <v>14.901743059541385</v>
          </cell>
        </row>
        <row r="13">
          <cell r="A13">
            <v>13</v>
          </cell>
          <cell r="B13">
            <v>2.1713125387027192</v>
          </cell>
          <cell r="C13">
            <v>2.1099893490152009</v>
          </cell>
          <cell r="D13">
            <v>2.0906991156693566</v>
          </cell>
          <cell r="E13">
            <v>2.0379230820548577</v>
          </cell>
          <cell r="F13">
            <v>1.8849963920207979</v>
          </cell>
          <cell r="G13">
            <v>4.7280452648955507</v>
          </cell>
          <cell r="H13">
            <v>4.6083463491278964</v>
          </cell>
          <cell r="I13">
            <v>4.5503546567945676</v>
          </cell>
          <cell r="J13">
            <v>4.3767975227472844</v>
          </cell>
          <cell r="K13">
            <v>4.1564844515614645</v>
          </cell>
          <cell r="L13">
            <v>1.0330318258077069</v>
          </cell>
          <cell r="M13">
            <v>3.6082064013848125</v>
          </cell>
          <cell r="N13">
            <v>3.417820693419706</v>
          </cell>
          <cell r="O13">
            <v>3.8466367187528334</v>
          </cell>
          <cell r="P13">
            <v>5.5560278708795687</v>
          </cell>
          <cell r="Q13">
            <v>7.5184158035335695</v>
          </cell>
          <cell r="R13">
            <v>7.6010386044001104</v>
          </cell>
          <cell r="S13">
            <v>10.146014443132239</v>
          </cell>
          <cell r="T13">
            <v>11.878693485181518</v>
          </cell>
        </row>
        <row r="14">
          <cell r="A14">
            <v>15</v>
          </cell>
          <cell r="B14">
            <v>1.9482410190453274</v>
          </cell>
          <cell r="C14">
            <v>1.8932179159966522</v>
          </cell>
          <cell r="D14">
            <v>1.8759094801075551</v>
          </cell>
          <cell r="E14">
            <v>1.828555434258534</v>
          </cell>
          <cell r="F14">
            <v>1.7178768505831197</v>
          </cell>
          <cell r="G14">
            <v>3.6736621983601334</v>
          </cell>
          <cell r="H14">
            <v>3.5806568742983647</v>
          </cell>
          <cell r="I14">
            <v>3.5393962697931163</v>
          </cell>
          <cell r="J14">
            <v>3.4080670149554138</v>
          </cell>
          <cell r="K14">
            <v>3.2435265204296675</v>
          </cell>
          <cell r="L14">
            <v>1.0289832965510377</v>
          </cell>
          <cell r="M14">
            <v>3.2375144485463161</v>
          </cell>
          <cell r="N14">
            <v>3.0666881676281155</v>
          </cell>
          <cell r="O14">
            <v>3.4514494377293534</v>
          </cell>
          <cell r="P14">
            <v>4.3102369942582435</v>
          </cell>
          <cell r="Q14">
            <v>5.8417630080800258</v>
          </cell>
          <cell r="R14">
            <v>5.8052250733743103</v>
          </cell>
          <cell r="S14">
            <v>7.6305148749819853</v>
          </cell>
          <cell r="T14">
            <v>8.7579723467388888</v>
          </cell>
        </row>
        <row r="15">
          <cell r="A15">
            <v>16</v>
          </cell>
          <cell r="B15">
            <v>1.8606716256061158</v>
          </cell>
          <cell r="C15">
            <v>1.8081216969296114</v>
          </cell>
          <cell r="D15">
            <v>1.7915912393385653</v>
          </cell>
          <cell r="E15">
            <v>1.7463656596450938</v>
          </cell>
          <cell r="F15">
            <v>1.6508297769838238</v>
          </cell>
          <cell r="G15">
            <v>3.3339918663905799</v>
          </cell>
          <cell r="H15">
            <v>3.2495859038360009</v>
          </cell>
          <cell r="I15">
            <v>3.2132524436225882</v>
          </cell>
          <cell r="J15">
            <v>3.0951007058113005</v>
          </cell>
          <cell r="K15">
            <v>2.9477327674918974</v>
          </cell>
          <cell r="L15">
            <v>1.0271442560015025</v>
          </cell>
          <cell r="M15">
            <v>3.0919948882155288</v>
          </cell>
          <cell r="N15">
            <v>2.9288468943558779</v>
          </cell>
          <cell r="O15">
            <v>3.2963139433046584</v>
          </cell>
          <cell r="P15">
            <v>3.9087433230384772</v>
          </cell>
          <cell r="Q15">
            <v>5.3016279948151306</v>
          </cell>
          <cell r="R15">
            <v>5.2396775022751907</v>
          </cell>
          <cell r="S15">
            <v>6.8541615936766318</v>
          </cell>
          <cell r="T15">
            <v>7.8194612705570155</v>
          </cell>
        </row>
        <row r="16">
          <cell r="A16">
            <v>19</v>
          </cell>
          <cell r="B16">
            <v>1.6604362965278177</v>
          </cell>
          <cell r="C16">
            <v>1.6135415044787413</v>
          </cell>
          <cell r="D16">
            <v>1.5987899645483976</v>
          </cell>
          <cell r="E16">
            <v>1.5584313150042635</v>
          </cell>
          <cell r="F16">
            <v>1.4943530208284144</v>
          </cell>
          <cell r="G16">
            <v>2.5804098746134532</v>
          </cell>
          <cell r="H16">
            <v>2.5150821869703859</v>
          </cell>
          <cell r="I16">
            <v>2.4888729842878141</v>
          </cell>
          <cell r="J16">
            <v>2.399209864363232</v>
          </cell>
          <cell r="K16">
            <v>2.2885387762769187</v>
          </cell>
          <cell r="L16">
            <v>1.0177296104460731</v>
          </cell>
          <cell r="M16">
            <v>2.7592512673476817</v>
          </cell>
          <cell r="N16">
            <v>2.6136603705003987</v>
          </cell>
          <cell r="O16">
            <v>2.9415826204319386</v>
          </cell>
          <cell r="P16">
            <v>3.1272158616310071</v>
          </cell>
          <cell r="Q16">
            <v>4.1033013209353273</v>
          </cell>
          <cell r="R16">
            <v>4.0067756062270652</v>
          </cell>
          <cell r="S16">
            <v>5.1872105471287808</v>
          </cell>
          <cell r="T16">
            <v>5.8420924615834426</v>
          </cell>
        </row>
        <row r="17">
          <cell r="A17">
            <v>21</v>
          </cell>
          <cell r="B17">
            <v>1.5561515596925701</v>
          </cell>
          <cell r="C17">
            <v>1.5122020242956209</v>
          </cell>
          <cell r="D17">
            <v>1.4983769640277416</v>
          </cell>
          <cell r="E17">
            <v>1.460553064630624</v>
          </cell>
          <cell r="F17">
            <v>1.4110632064074169</v>
          </cell>
          <cell r="G17">
            <v>2.3698642187445604</v>
          </cell>
          <cell r="H17">
            <v>2.3098668706636407</v>
          </cell>
          <cell r="I17">
            <v>2.2862872240450742</v>
          </cell>
          <cell r="J17">
            <v>2.2043989116987603</v>
          </cell>
          <cell r="K17">
            <v>2.1036324234437451</v>
          </cell>
          <cell r="L17">
            <v>1.019129962791909</v>
          </cell>
          <cell r="M17">
            <v>2.5859547711921893</v>
          </cell>
          <cell r="N17">
            <v>2.4495078013929152</v>
          </cell>
          <cell r="O17">
            <v>2.7568346899679024</v>
          </cell>
          <cell r="P17">
            <v>2.7809581673451924</v>
          </cell>
          <cell r="Q17">
            <v>3.7684970418386055</v>
          </cell>
          <cell r="R17">
            <v>3.6675727174526318</v>
          </cell>
          <cell r="S17">
            <v>4.7346152421304808</v>
          </cell>
          <cell r="T17">
            <v>5.3139123115765567</v>
          </cell>
        </row>
        <row r="18">
          <cell r="A18">
            <v>24</v>
          </cell>
          <cell r="B18">
            <v>1.4266539376204286</v>
          </cell>
          <cell r="C18">
            <v>1.3863617325713051</v>
          </cell>
          <cell r="D18">
            <v>1.3736871466377178</v>
          </cell>
          <cell r="E18">
            <v>1.3390108230656632</v>
          </cell>
          <cell r="F18">
            <v>1.3058709944960851</v>
          </cell>
          <cell r="G18">
            <v>2.0625950697019713</v>
          </cell>
          <cell r="H18">
            <v>2.0103767892755697</v>
          </cell>
          <cell r="I18">
            <v>1.9904784483718938</v>
          </cell>
          <cell r="J18">
            <v>1.9197912814666498</v>
          </cell>
          <cell r="K18">
            <v>1.8332043204932298</v>
          </cell>
          <cell r="L18">
            <v>1.01505</v>
          </cell>
          <cell r="M18">
            <v>2.3707604402996059</v>
          </cell>
          <cell r="N18">
            <v>2.2456681216703211</v>
          </cell>
          <cell r="O18">
            <v>2.5274203154018662</v>
          </cell>
          <cell r="P18">
            <v>2.3973273130075947</v>
          </cell>
          <cell r="Q18">
            <v>3.2798855551312864</v>
          </cell>
          <cell r="R18">
            <v>3.1765832703846839</v>
          </cell>
          <cell r="S18">
            <v>4.0840193048789244</v>
          </cell>
          <cell r="T18">
            <v>4.5610346472610725</v>
          </cell>
        </row>
        <row r="19">
          <cell r="A19">
            <v>25</v>
          </cell>
          <cell r="B19">
            <v>1.4061242116053203</v>
          </cell>
          <cell r="C19">
            <v>1.3672973480298747</v>
          </cell>
          <cell r="D19">
            <v>1.3548964884720387</v>
          </cell>
          <cell r="E19">
            <v>1.3210372884096222</v>
          </cell>
          <cell r="F19">
            <v>1.2894895967668538</v>
          </cell>
          <cell r="G19">
            <v>1.9969673014451748</v>
          </cell>
          <cell r="H19">
            <v>1.9457016476481619</v>
          </cell>
          <cell r="I19">
            <v>1.9261504242630434</v>
          </cell>
          <cell r="J19">
            <v>1.8566099616728211</v>
          </cell>
          <cell r="K19">
            <v>1.7768364422391132</v>
          </cell>
          <cell r="L19">
            <v>1.0137262615863785</v>
          </cell>
          <cell r="M19">
            <v>2.2987038012317549</v>
          </cell>
          <cell r="N19">
            <v>2.1859398175788662</v>
          </cell>
          <cell r="O19">
            <v>2.4558985963191517</v>
          </cell>
          <cell r="P19">
            <v>2.3258359290822161</v>
          </cell>
          <cell r="Q19">
            <v>3.1858930220970345</v>
          </cell>
          <cell r="R19">
            <v>3.0851756912746997</v>
          </cell>
          <cell r="S19">
            <v>3.969596468252711</v>
          </cell>
          <cell r="T19">
            <v>4.336091862676196</v>
          </cell>
        </row>
        <row r="20">
          <cell r="A20">
            <v>27</v>
          </cell>
          <cell r="B20">
            <v>1.3683388415443059</v>
          </cell>
          <cell r="C20">
            <v>1.3322620705531405</v>
          </cell>
          <cell r="D20">
            <v>1.3204133438347934</v>
          </cell>
          <cell r="E20">
            <v>1.2881888383983287</v>
          </cell>
          <cell r="F20">
            <v>1.2595595830644573</v>
          </cell>
          <cell r="G20">
            <v>1.8799164743958694</v>
          </cell>
          <cell r="H20">
            <v>1.8307861954150495</v>
          </cell>
          <cell r="I20">
            <v>1.8120317350985127</v>
          </cell>
          <cell r="J20">
            <v>1.7452304849505922</v>
          </cell>
          <cell r="K20">
            <v>1.6771866316809474</v>
          </cell>
          <cell r="L20">
            <v>1.01141974049836</v>
          </cell>
          <cell r="M20">
            <v>2.1681756852333067</v>
          </cell>
          <cell r="N20">
            <v>2.0767335482235891</v>
          </cell>
          <cell r="O20">
            <v>2.3249967534571989</v>
          </cell>
          <cell r="P20">
            <v>2.1960012899132821</v>
          </cell>
          <cell r="Q20">
            <v>3.0122841055812355</v>
          </cell>
          <cell r="R20">
            <v>2.9165679627378327</v>
          </cell>
          <cell r="S20">
            <v>3.7566973746276169</v>
          </cell>
          <cell r="T20">
            <v>3.9385864762186156</v>
          </cell>
        </row>
        <row r="21">
          <cell r="A21">
            <v>28</v>
          </cell>
          <cell r="B21">
            <v>1.3509462020868512</v>
          </cell>
          <cell r="C21">
            <v>1.3161603303115046</v>
          </cell>
          <cell r="D21">
            <v>1.3045880124433265</v>
          </cell>
          <cell r="E21">
            <v>1.2731759522579453</v>
          </cell>
          <cell r="F21">
            <v>1.2458853200693376</v>
          </cell>
          <cell r="G21">
            <v>1.8276557546890362</v>
          </cell>
          <cell r="H21">
            <v>1.7796697050673909</v>
          </cell>
          <cell r="I21">
            <v>1.761348280316253</v>
          </cell>
          <cell r="J21">
            <v>1.6960696643490987</v>
          </cell>
          <cell r="K21">
            <v>1.6330841880742939</v>
          </cell>
          <cell r="L21">
            <v>1.0104169422658527</v>
          </cell>
          <cell r="M21">
            <v>2.1090016511056846</v>
          </cell>
          <cell r="N21">
            <v>2.0267732545310206</v>
          </cell>
          <cell r="O21">
            <v>2.2650499378711237</v>
          </cell>
          <cell r="P21">
            <v>2.136994395062485</v>
          </cell>
          <cell r="Q21">
            <v>2.9320625140663936</v>
          </cell>
          <cell r="R21">
            <v>2.8387599213854919</v>
          </cell>
          <cell r="S21">
            <v>3.6576110616472479</v>
          </cell>
          <cell r="T21">
            <v>3.7626967009423198</v>
          </cell>
        </row>
        <row r="22">
          <cell r="A22">
            <v>33</v>
          </cell>
          <cell r="B22">
            <v>1.2766742054313418</v>
          </cell>
          <cell r="C22">
            <v>1.2476080584515425</v>
          </cell>
          <cell r="D22">
            <v>1.2373924812046169</v>
          </cell>
          <cell r="E22">
            <v>1.2099216832309119</v>
          </cell>
          <cell r="F22">
            <v>1.1883209890957069</v>
          </cell>
          <cell r="G22">
            <v>1.615862107511099</v>
          </cell>
          <cell r="H22">
            <v>1.5738585110657843</v>
          </cell>
          <cell r="I22">
            <v>1.5578320403081003</v>
          </cell>
          <cell r="J22">
            <v>1.5007896640088085</v>
          </cell>
          <cell r="K22">
            <v>1.4571305302559789</v>
          </cell>
          <cell r="L22">
            <v>1.0065828296491073</v>
          </cell>
          <cell r="M22">
            <v>1.8626685212216112</v>
          </cell>
          <cell r="N22">
            <v>1.8154486677193797</v>
          </cell>
          <cell r="O22">
            <v>2.0109946577542863</v>
          </cell>
          <cell r="P22">
            <v>1.8902743864369826</v>
          </cell>
          <cell r="Q22">
            <v>2.5865811185031364</v>
          </cell>
          <cell r="R22">
            <v>2.5044611174110556</v>
          </cell>
          <cell r="S22">
            <v>3.225354898817931</v>
          </cell>
          <cell r="T22">
            <v>3.0604288982215624</v>
          </cell>
        </row>
        <row r="23">
          <cell r="A23">
            <v>36</v>
          </cell>
          <cell r="B23">
            <v>1.2405686414090686</v>
          </cell>
          <cell r="C23">
            <v>1.2144274111043782</v>
          </cell>
          <cell r="D23">
            <v>1.2049887251208053</v>
          </cell>
          <cell r="E23">
            <v>1.1797452185600559</v>
          </cell>
          <cell r="F23">
            <v>1.1609006822322765</v>
          </cell>
          <cell r="G23">
            <v>1.5195268376228992</v>
          </cell>
          <cell r="H23">
            <v>1.4810573000544318</v>
          </cell>
          <cell r="I23">
            <v>1.4663980664164524</v>
          </cell>
          <cell r="J23">
            <v>1.4143223833287564</v>
          </cell>
          <cell r="K23">
            <v>1.3788055372258301</v>
          </cell>
          <cell r="L23">
            <v>1.0049999999999999</v>
          </cell>
          <cell r="M23">
            <v>1.7465542158647986</v>
          </cell>
          <cell r="N23">
            <v>1.7137514359964465</v>
          </cell>
          <cell r="O23">
            <v>1.8883968769235551</v>
          </cell>
          <cell r="P23">
            <v>1.7733053127301959</v>
          </cell>
          <cell r="Q23">
            <v>2.4163124398788525</v>
          </cell>
          <cell r="R23">
            <v>2.3402089931257795</v>
          </cell>
          <cell r="S23">
            <v>3.008722860968605</v>
          </cell>
          <cell r="T23">
            <v>2.7467135424470834</v>
          </cell>
        </row>
        <row r="24">
          <cell r="A24">
            <v>37</v>
          </cell>
          <cell r="B24">
            <v>1.2341699185924488</v>
          </cell>
          <cell r="C24">
            <v>1.2080605334896859</v>
          </cell>
          <cell r="D24">
            <v>1.1986265708359161</v>
          </cell>
          <cell r="E24">
            <v>1.1733703644234448</v>
          </cell>
          <cell r="F24">
            <v>1.1544816521601684</v>
          </cell>
          <cell r="G24">
            <v>1.5038422726119736</v>
          </cell>
          <cell r="H24">
            <v>1.4662749664147547</v>
          </cell>
          <cell r="I24">
            <v>1.4517585818589418</v>
          </cell>
          <cell r="J24">
            <v>1.4006742619598562</v>
          </cell>
          <cell r="K24">
            <v>1.365715576763697</v>
          </cell>
          <cell r="L24">
            <v>1.0045814244064972</v>
          </cell>
          <cell r="M24">
            <v>1.7382643572443197</v>
          </cell>
          <cell r="N24">
            <v>1.7056033259296575</v>
          </cell>
          <cell r="O24">
            <v>1.8794868300486465</v>
          </cell>
          <cell r="P24">
            <v>1.7648993164815483</v>
          </cell>
          <cell r="Q24">
            <v>2.3719279819911097</v>
          </cell>
          <cell r="R24">
            <v>2.3028641566527455</v>
          </cell>
          <cell r="S24">
            <v>2.9465293084086848</v>
          </cell>
          <cell r="T24">
            <v>2.695879126163867</v>
          </cell>
        </row>
        <row r="25">
          <cell r="A25">
            <v>39</v>
          </cell>
          <cell r="B25">
            <v>1.2219223387600318</v>
          </cell>
          <cell r="C25">
            <v>1.1959323121395411</v>
          </cell>
          <cell r="D25">
            <v>1.1865326507434857</v>
          </cell>
          <cell r="E25">
            <v>1.1613356549164573</v>
          </cell>
          <cell r="F25">
            <v>1.1424471581734341</v>
          </cell>
          <cell r="G25">
            <v>1.4740851688807912</v>
          </cell>
          <cell r="H25">
            <v>1.4382470411479702</v>
          </cell>
          <cell r="I25">
            <v>1.4240298193204908</v>
          </cell>
          <cell r="J25">
            <v>1.3748797761679008</v>
          </cell>
          <cell r="K25">
            <v>1.3410351884556417</v>
          </cell>
          <cell r="L25">
            <v>1.0037453183520599</v>
          </cell>
          <cell r="M25">
            <v>1.7220115837626722</v>
          </cell>
          <cell r="N25">
            <v>1.689636230213946</v>
          </cell>
          <cell r="O25">
            <v>1.8619887024948483</v>
          </cell>
          <cell r="P25">
            <v>1.7484128214648162</v>
          </cell>
          <cell r="Q25">
            <v>2.2882440924506597</v>
          </cell>
          <cell r="R25">
            <v>2.2319770101313461</v>
          </cell>
          <cell r="S25">
            <v>2.8293111956914823</v>
          </cell>
          <cell r="T25">
            <v>2.5996909584476788</v>
          </cell>
        </row>
        <row r="26">
          <cell r="A26">
            <v>40</v>
          </cell>
          <cell r="B26">
            <v>1.2160615043639176</v>
          </cell>
          <cell r="C26">
            <v>1.1901564947473231</v>
          </cell>
          <cell r="D26">
            <v>1.1807852390089284</v>
          </cell>
          <cell r="E26">
            <v>1.1556559018522368</v>
          </cell>
          <cell r="F26">
            <v>1.1368069272353043</v>
          </cell>
          <cell r="G26">
            <v>1.4599684733459097</v>
          </cell>
          <cell r="H26">
            <v>1.424959066024172</v>
          </cell>
          <cell r="I26">
            <v>1.4108970779472239</v>
          </cell>
          <cell r="J26">
            <v>1.3626899944943376</v>
          </cell>
          <cell r="K26">
            <v>1.3293999020294736</v>
          </cell>
          <cell r="L26">
            <v>1.0033277870216304</v>
          </cell>
          <cell r="M26">
            <v>1.7140451545442381</v>
          </cell>
          <cell r="N26">
            <v>1.6818136283048988</v>
          </cell>
          <cell r="O26">
            <v>1.8533974299226479</v>
          </cell>
          <cell r="P26">
            <v>1.7403288824644789</v>
          </cell>
          <cell r="Q26">
            <v>2.2487840693010575</v>
          </cell>
          <cell r="R26">
            <v>2.1983279570698362</v>
          </cell>
          <cell r="S26">
            <v>2.774058590678222</v>
          </cell>
          <cell r="T26">
            <v>2.5541740549600052</v>
          </cell>
        </row>
        <row r="27">
          <cell r="A27">
            <v>45</v>
          </cell>
          <cell r="B27">
            <v>1.1891673243708325</v>
          </cell>
          <cell r="C27">
            <v>1.1638971084734773</v>
          </cell>
          <cell r="D27">
            <v>1.1547600788701109</v>
          </cell>
          <cell r="E27">
            <v>1.1302764928339033</v>
          </cell>
          <cell r="F27">
            <v>1.1119368442656714</v>
          </cell>
          <cell r="G27">
            <v>1.3962142214268729</v>
          </cell>
          <cell r="H27">
            <v>1.3650219060518822</v>
          </cell>
          <cell r="I27">
            <v>1.3517747210773883</v>
          </cell>
          <cell r="J27">
            <v>1.3080439983236787</v>
          </cell>
          <cell r="K27">
            <v>1.2774782548243033</v>
          </cell>
          <cell r="L27">
            <v>1.0012453300124533</v>
          </cell>
          <cell r="M27">
            <v>1.6757453286566326</v>
          </cell>
          <cell r="N27">
            <v>1.6442409410790368</v>
          </cell>
          <cell r="O27">
            <v>1.8119576827870845</v>
          </cell>
          <cell r="P27">
            <v>1.7014363870577134</v>
          </cell>
          <cell r="Q27">
            <v>2.0724802292461977</v>
          </cell>
          <cell r="R27">
            <v>2.0461244665456153</v>
          </cell>
          <cell r="S27">
            <v>2.5273519099384036</v>
          </cell>
          <cell r="T27">
            <v>2.3494706576431295</v>
          </cell>
        </row>
        <row r="28">
          <cell r="A28">
            <v>48</v>
          </cell>
          <cell r="B28">
            <v>1.1747809104252549</v>
          </cell>
          <cell r="C28">
            <v>1.1500259574852059</v>
          </cell>
          <cell r="D28">
            <v>1.1410878078795501</v>
          </cell>
          <cell r="E28">
            <v>1.1171829721212654</v>
          </cell>
          <cell r="F28">
            <v>1.0993377672654132</v>
          </cell>
          <cell r="G28">
            <v>1.3628043386752451</v>
          </cell>
          <cell r="H28">
            <v>1.3336668072412425</v>
          </cell>
          <cell r="I28">
            <v>1.3209266485693822</v>
          </cell>
          <cell r="J28">
            <v>1.2796959321620238</v>
          </cell>
          <cell r="K28">
            <v>1.2507114140977904</v>
          </cell>
          <cell r="L28">
            <v>1</v>
          </cell>
          <cell r="M28">
            <v>1.6539339165386777</v>
          </cell>
          <cell r="N28">
            <v>1.6228706780269586</v>
          </cell>
          <cell r="O28">
            <v>1.7882546182988264</v>
          </cell>
          <cell r="P28">
            <v>1.6792663946308741</v>
          </cell>
          <cell r="Q28">
            <v>1.9813195194251867</v>
          </cell>
          <cell r="R28">
            <v>1.9661438367144781</v>
          </cell>
          <cell r="S28">
            <v>2.3998851256701581</v>
          </cell>
          <cell r="T28">
            <v>2.2427051537448031</v>
          </cell>
        </row>
        <row r="29">
          <cell r="A29">
            <v>49</v>
          </cell>
          <cell r="B29">
            <v>1.1709198044183817</v>
          </cell>
          <cell r="C29">
            <v>1.1461970207250609</v>
          </cell>
          <cell r="D29">
            <v>1.1374031492639751</v>
          </cell>
          <cell r="E29">
            <v>1.1135830483568567</v>
          </cell>
          <cell r="F29">
            <v>1.0960191758945454</v>
          </cell>
          <cell r="G29">
            <v>1.3547056704588676</v>
          </cell>
          <cell r="H29">
            <v>1.3256720080826276</v>
          </cell>
          <cell r="I29">
            <v>1.3129736884035157</v>
          </cell>
          <cell r="J29">
            <v>1.272058972156684</v>
          </cell>
          <cell r="K29">
            <v>1.2433896900222827</v>
          </cell>
          <cell r="L29">
            <v>1</v>
          </cell>
          <cell r="M29">
            <v>1.6483188359463761</v>
          </cell>
          <cell r="N29">
            <v>1.6151461337668249</v>
          </cell>
          <cell r="O29">
            <v>1.7790251616655501</v>
          </cell>
          <cell r="P29">
            <v>1.6693218612579601</v>
          </cell>
          <cell r="Q29">
            <v>1.9702261257230507</v>
          </cell>
          <cell r="R29">
            <v>1.95512956219275</v>
          </cell>
          <cell r="S29">
            <v>2.3827496150308893</v>
          </cell>
          <cell r="T29">
            <v>2.2250539543289425</v>
          </cell>
        </row>
        <row r="30">
          <cell r="A30">
            <v>51</v>
          </cell>
          <cell r="B30">
            <v>1.1634688362238057</v>
          </cell>
          <cell r="C30">
            <v>1.1388469975985307</v>
          </cell>
          <cell r="D30">
            <v>1.1303360270960743</v>
          </cell>
          <cell r="E30">
            <v>1.1067270098049913</v>
          </cell>
          <cell r="F30">
            <v>1.0897241218279439</v>
          </cell>
          <cell r="G30">
            <v>1.3391104577308266</v>
          </cell>
          <cell r="H30">
            <v>1.3103159293868833</v>
          </cell>
          <cell r="I30">
            <v>1.2977174425291143</v>
          </cell>
          <cell r="J30">
            <v>1.2574649936938356</v>
          </cell>
          <cell r="K30">
            <v>1.2294378026550921</v>
          </cell>
          <cell r="L30">
            <v>1</v>
          </cell>
          <cell r="M30">
            <v>1.6372584394736525</v>
          </cell>
          <cell r="N30">
            <v>1.6000320869569666</v>
          </cell>
          <cell r="O30">
            <v>1.7609515296904414</v>
          </cell>
          <cell r="P30">
            <v>1.6499446736314725</v>
          </cell>
          <cell r="Q30">
            <v>1.948494077934011</v>
          </cell>
          <cell r="R30">
            <v>1.9335557753025761</v>
          </cell>
          <cell r="S30">
            <v>2.3492569941648198</v>
          </cell>
          <cell r="T30">
            <v>2.1906735504492247</v>
          </cell>
        </row>
        <row r="31">
          <cell r="A31">
            <v>52</v>
          </cell>
          <cell r="B31">
            <v>1.159874247199026</v>
          </cell>
          <cell r="C31">
            <v>1.1353198356290704</v>
          </cell>
          <cell r="D31">
            <v>1.1269475040803205</v>
          </cell>
          <cell r="E31">
            <v>1.1034629599450474</v>
          </cell>
          <cell r="F31">
            <v>1.086739214369097</v>
          </cell>
          <cell r="G31">
            <v>1.3316022261107394</v>
          </cell>
          <cell r="H31">
            <v>1.3029416231119186</v>
          </cell>
          <cell r="I31">
            <v>1.2904004244122267</v>
          </cell>
          <cell r="J31">
            <v>1.2504924683531999</v>
          </cell>
          <cell r="K31">
            <v>1.2227910411320371</v>
          </cell>
          <cell r="L31">
            <v>1</v>
          </cell>
          <cell r="M31">
            <v>1.6318117319728704</v>
          </cell>
          <cell r="N31">
            <v>1.5926386572392552</v>
          </cell>
          <cell r="O31">
            <v>1.7521029620393602</v>
          </cell>
          <cell r="P31">
            <v>1.6405048735228542</v>
          </cell>
          <cell r="Q31">
            <v>1.9378502963576032</v>
          </cell>
          <cell r="R31">
            <v>1.9229911004105096</v>
          </cell>
          <cell r="S31">
            <v>2.3328900971631676</v>
          </cell>
          <cell r="T31">
            <v>2.1739310419738729</v>
          </cell>
        </row>
        <row r="32">
          <cell r="A32">
            <v>57</v>
          </cell>
          <cell r="B32">
            <v>1.143121975810403</v>
          </cell>
          <cell r="C32">
            <v>1.1190500004623376</v>
          </cell>
          <cell r="D32">
            <v>1.1113431521262773</v>
          </cell>
          <cell r="E32">
            <v>1.0886371479380925</v>
          </cell>
          <cell r="F32">
            <v>1.0732870847902978</v>
          </cell>
          <cell r="G32">
            <v>1.2967388095399059</v>
          </cell>
          <cell r="H32">
            <v>1.2688677281194887</v>
          </cell>
          <cell r="I32">
            <v>1.256674261548107</v>
          </cell>
          <cell r="J32">
            <v>1.2185915561305591</v>
          </cell>
          <cell r="K32">
            <v>1.1925475285581597</v>
          </cell>
          <cell r="L32">
            <v>1</v>
          </cell>
          <cell r="M32">
            <v>1.605386189733226</v>
          </cell>
          <cell r="N32">
            <v>1.5572325894832162</v>
          </cell>
          <cell r="O32">
            <v>1.7096587742378502</v>
          </cell>
          <cell r="P32">
            <v>1.595658850369077</v>
          </cell>
          <cell r="Q32">
            <v>1.8867558889419533</v>
          </cell>
          <cell r="R32">
            <v>1.8722913513770927</v>
          </cell>
          <cell r="S32">
            <v>2.2546637847440318</v>
          </cell>
          <cell r="T32">
            <v>2.0944445788338806</v>
          </cell>
        </row>
        <row r="33">
          <cell r="A33">
            <v>60</v>
          </cell>
          <cell r="B33">
            <v>1.1339740228521329</v>
          </cell>
          <cell r="C33">
            <v>1.1102885977953678</v>
          </cell>
          <cell r="D33">
            <v>1.1029593057033948</v>
          </cell>
          <cell r="E33">
            <v>1.0808197421097909</v>
          </cell>
          <cell r="F33">
            <v>1.0662701464055235</v>
          </cell>
          <cell r="G33">
            <v>1.2777862161278599</v>
          </cell>
          <cell r="H33">
            <v>1.2504664204816609</v>
          </cell>
          <cell r="I33">
            <v>1.2385210526249597</v>
          </cell>
          <cell r="J33">
            <v>1.2015924245652811</v>
          </cell>
          <cell r="K33">
            <v>1.176551962892372</v>
          </cell>
          <cell r="L33">
            <v>1</v>
          </cell>
          <cell r="M33">
            <v>1.5901540103328766</v>
          </cell>
          <cell r="N33">
            <v>1.5371742622461606</v>
          </cell>
          <cell r="O33">
            <v>1.6855598969792911</v>
          </cell>
          <cell r="P33">
            <v>1.5705203036729125</v>
          </cell>
          <cell r="Q33">
            <v>1.8577155207236919</v>
          </cell>
          <cell r="R33">
            <v>1.8434865682337573</v>
          </cell>
          <cell r="S33">
            <v>2.2104572632014436</v>
          </cell>
          <cell r="T33">
            <v>2.0499233668768766</v>
          </cell>
        </row>
        <row r="34">
          <cell r="A34">
            <v>61</v>
          </cell>
          <cell r="B34">
            <v>1.132280730670371</v>
          </cell>
          <cell r="C34">
            <v>1.108736178733895</v>
          </cell>
          <cell r="D34">
            <v>1.1014430647616844</v>
          </cell>
          <cell r="E34">
            <v>1.0794837962260269</v>
          </cell>
          <cell r="F34">
            <v>1.0650732627673554</v>
          </cell>
          <cell r="G34">
            <v>1.2733956517117953</v>
          </cell>
          <cell r="H34">
            <v>1.2462001956696005</v>
          </cell>
          <cell r="I34">
            <v>1.2343319470477976</v>
          </cell>
          <cell r="J34">
            <v>1.1976999182712704</v>
          </cell>
          <cell r="K34">
            <v>1.1728055136165962</v>
          </cell>
          <cell r="L34">
            <v>1</v>
          </cell>
          <cell r="M34">
            <v>1.5844116169117246</v>
          </cell>
          <cell r="N34">
            <v>1.532205605501648</v>
          </cell>
          <cell r="O34">
            <v>1.6783190774055585</v>
          </cell>
          <cell r="P34">
            <v>1.5642590334248039</v>
          </cell>
          <cell r="Q34">
            <v>1.849793019903357</v>
          </cell>
          <cell r="R34">
            <v>1.8351826110574951</v>
          </cell>
          <cell r="S34">
            <v>2.1964534223605638</v>
          </cell>
          <cell r="T34">
            <v>2.0379547407721175</v>
          </cell>
        </row>
        <row r="35">
          <cell r="A35">
            <v>63</v>
          </cell>
          <cell r="B35">
            <v>1.1289616433768586</v>
          </cell>
          <cell r="C35">
            <v>1.1056996432241124</v>
          </cell>
          <cell r="D35">
            <v>1.0984801715052355</v>
          </cell>
          <cell r="E35">
            <v>1.0768801037068674</v>
          </cell>
          <cell r="F35">
            <v>1.0627458324913825</v>
          </cell>
          <cell r="G35">
            <v>1.2648422508605075</v>
          </cell>
          <cell r="H35">
            <v>1.2379044130387475</v>
          </cell>
          <cell r="I35">
            <v>1.2261925336335722</v>
          </cell>
          <cell r="J35">
            <v>1.1901561589546663</v>
          </cell>
          <cell r="K35">
            <v>1.1655656772278762</v>
          </cell>
          <cell r="L35">
            <v>1</v>
          </cell>
          <cell r="M35">
            <v>1.5731217831580386</v>
          </cell>
          <cell r="N35">
            <v>1.522427485381294</v>
          </cell>
          <cell r="O35">
            <v>1.6641073409641691</v>
          </cell>
          <cell r="P35">
            <v>1.551975378006851</v>
          </cell>
          <cell r="Q35">
            <v>1.8342111310684108</v>
          </cell>
          <cell r="R35">
            <v>1.8188681161196907</v>
          </cell>
          <cell r="S35">
            <v>2.1690417792907022</v>
          </cell>
          <cell r="T35">
            <v>2.0145146108158531</v>
          </cell>
        </row>
        <row r="36">
          <cell r="A36">
            <v>64</v>
          </cell>
          <cell r="B36">
            <v>1.1273351918205037</v>
          </cell>
          <cell r="C36">
            <v>1.104214802358668</v>
          </cell>
          <cell r="D36">
            <v>1.0970327523744845</v>
          </cell>
          <cell r="E36">
            <v>1.075611531903637</v>
          </cell>
          <cell r="F36">
            <v>1.0616144224291313</v>
          </cell>
          <cell r="G36">
            <v>1.2606763837950545</v>
          </cell>
          <cell r="H36">
            <v>1.233871512274014</v>
          </cell>
          <cell r="I36">
            <v>1.2222387721752723</v>
          </cell>
          <cell r="J36">
            <v>1.1865011584717926</v>
          </cell>
          <cell r="K36">
            <v>1.1620680464277651</v>
          </cell>
          <cell r="L36">
            <v>1</v>
          </cell>
          <cell r="M36">
            <v>1.5675725579169844</v>
          </cell>
          <cell r="N36">
            <v>1.5176166533178423</v>
          </cell>
          <cell r="O36">
            <v>1.6571336916978037</v>
          </cell>
          <cell r="P36">
            <v>1.5459505400556097</v>
          </cell>
          <cell r="Q36">
            <v>1.826549348016514</v>
          </cell>
          <cell r="R36">
            <v>1.8108547386676372</v>
          </cell>
          <cell r="S36">
            <v>2.1556269676358273</v>
          </cell>
          <cell r="T36">
            <v>2.0030374177383887</v>
          </cell>
        </row>
        <row r="37">
          <cell r="A37">
            <v>68</v>
          </cell>
          <cell r="B37">
            <v>1.1210425933706119</v>
          </cell>
          <cell r="C37">
            <v>1.0984901328559771</v>
          </cell>
          <cell r="D37">
            <v>1.0914613074533377</v>
          </cell>
          <cell r="E37">
            <v>1.070749828333097</v>
          </cell>
          <cell r="F37">
            <v>1.057294499220464</v>
          </cell>
          <cell r="G37">
            <v>1.2447180962513378</v>
          </cell>
          <cell r="H37">
            <v>1.2184694311935116</v>
          </cell>
          <cell r="I37">
            <v>1.2071584269288786</v>
          </cell>
          <cell r="J37">
            <v>1.1726189659625723</v>
          </cell>
          <cell r="K37">
            <v>1.1488460912838585</v>
          </cell>
          <cell r="L37">
            <v>1</v>
          </cell>
          <cell r="M37">
            <v>1.5459934619514952</v>
          </cell>
          <cell r="N37">
            <v>1.4988793701210961</v>
          </cell>
          <cell r="O37">
            <v>1.6300898340850705</v>
          </cell>
          <cell r="P37">
            <v>1.5226035572696441</v>
          </cell>
          <cell r="Q37">
            <v>1.7967362625910375</v>
          </cell>
          <cell r="R37">
            <v>1.7797283827626333</v>
          </cell>
          <cell r="S37">
            <v>2.1038294351403586</v>
          </cell>
          <cell r="T37">
            <v>1.9586841289581711</v>
          </cell>
        </row>
        <row r="38">
          <cell r="A38">
            <v>69</v>
          </cell>
          <cell r="B38">
            <v>1.1195212108643038</v>
          </cell>
          <cell r="C38">
            <v>1.0971109539285142</v>
          </cell>
          <cell r="D38">
            <v>1.0901212248845469</v>
          </cell>
          <cell r="E38">
            <v>1.0695856453402517</v>
          </cell>
          <cell r="F38">
            <v>1.056263966584053</v>
          </cell>
          <cell r="G38">
            <v>1.2408979320980476</v>
          </cell>
          <cell r="H38">
            <v>1.2147937350405227</v>
          </cell>
          <cell r="I38">
            <v>1.2035642261179751</v>
          </cell>
          <cell r="J38">
            <v>1.1693244739434681</v>
          </cell>
          <cell r="K38">
            <v>1.1457233107534808</v>
          </cell>
          <cell r="L38">
            <v>1</v>
          </cell>
          <cell r="M38">
            <v>1.5407489652635316</v>
          </cell>
          <cell r="N38">
            <v>1.4943183467310335</v>
          </cell>
          <cell r="O38">
            <v>1.6235352101966851</v>
          </cell>
          <cell r="P38">
            <v>1.5169492143875958</v>
          </cell>
          <cell r="Q38">
            <v>1.7894858999374348</v>
          </cell>
          <cell r="R38">
            <v>1.7721719669567124</v>
          </cell>
          <cell r="S38">
            <v>2.0913293926405356</v>
          </cell>
          <cell r="T38">
            <v>1.9479715918896825</v>
          </cell>
        </row>
        <row r="39">
          <cell r="A39">
            <v>72</v>
          </cell>
          <cell r="B39">
            <v>1.1150765729240413</v>
          </cell>
          <cell r="C39">
            <v>1.0930930098190297</v>
          </cell>
          <cell r="D39">
            <v>1.0862221843651068</v>
          </cell>
          <cell r="E39">
            <v>1.0662102576399077</v>
          </cell>
          <cell r="F39">
            <v>1.0532850010578598</v>
          </cell>
          <cell r="G39">
            <v>1.2298231146562664</v>
          </cell>
          <cell r="H39">
            <v>1.2041633583301627</v>
          </cell>
          <cell r="I39">
            <v>1.193180204841001</v>
          </cell>
          <cell r="J39">
            <v>1.1598382476498852</v>
          </cell>
          <cell r="K39">
            <v>1.1367651815385238</v>
          </cell>
          <cell r="L39">
            <v>1</v>
          </cell>
          <cell r="M39">
            <v>1.5253632723616621</v>
          </cell>
          <cell r="N39">
            <v>1.4809212593087433</v>
          </cell>
          <cell r="O39">
            <v>1.6043470727748526</v>
          </cell>
          <cell r="P39">
            <v>1.5004064901039067</v>
          </cell>
          <cell r="Q39">
            <v>1.7682045150954024</v>
          </cell>
          <cell r="R39">
            <v>1.7500227831606496</v>
          </cell>
          <cell r="S39">
            <v>2.0548585938843162</v>
          </cell>
          <cell r="T39">
            <v>1.9166958891836079</v>
          </cell>
        </row>
        <row r="40">
          <cell r="A40">
            <v>73</v>
          </cell>
          <cell r="B40">
            <v>1.1137651113621359</v>
          </cell>
          <cell r="C40">
            <v>1.0919033659336772</v>
          </cell>
          <cell r="D40">
            <v>1.0850634935649213</v>
          </cell>
          <cell r="E40">
            <v>1.0652103977864831</v>
          </cell>
          <cell r="F40">
            <v>1.0523831383706144</v>
          </cell>
          <cell r="G40">
            <v>1.2265700175951333</v>
          </cell>
          <cell r="H40">
            <v>1.201024892199666</v>
          </cell>
          <cell r="I40">
            <v>1.1901074171601231</v>
          </cell>
          <cell r="J40">
            <v>1.156918872330889</v>
          </cell>
          <cell r="K40">
            <v>1.1339326054312946</v>
          </cell>
          <cell r="L40">
            <v>1</v>
          </cell>
          <cell r="M40">
            <v>1.5206965397302197</v>
          </cell>
          <cell r="N40">
            <v>1.4768842821442085</v>
          </cell>
          <cell r="O40">
            <v>1.5984915535959119</v>
          </cell>
          <cell r="P40">
            <v>1.495529012548642</v>
          </cell>
          <cell r="Q40">
            <v>1.7616822701001005</v>
          </cell>
          <cell r="R40">
            <v>1.7432796466246117</v>
          </cell>
          <cell r="S40">
            <v>2.0453529853107351</v>
          </cell>
          <cell r="T40">
            <v>1.9085364532003459</v>
          </cell>
        </row>
        <row r="41">
          <cell r="A41">
            <v>75</v>
          </cell>
          <cell r="B41">
            <v>1.1111890442962911</v>
          </cell>
          <cell r="C41">
            <v>1.0895713260985402</v>
          </cell>
          <cell r="D41">
            <v>1.0827943649132838</v>
          </cell>
          <cell r="E41">
            <v>1.0632570711391227</v>
          </cell>
          <cell r="F41">
            <v>1.050626032942003</v>
          </cell>
          <cell r="G41">
            <v>1.2202132213153332</v>
          </cell>
          <cell r="H41">
            <v>1.1949032695865121</v>
          </cell>
          <cell r="I41">
            <v>1.1841186377267465</v>
          </cell>
          <cell r="J41">
            <v>1.1512492403617076</v>
          </cell>
          <cell r="K41">
            <v>1.1284519184443</v>
          </cell>
          <cell r="L41">
            <v>1</v>
          </cell>
          <cell r="M41">
            <v>1.5115064459316734</v>
          </cell>
          <cell r="N41">
            <v>1.4689267404979029</v>
          </cell>
          <cell r="O41">
            <v>1.5869788505512459</v>
          </cell>
          <cell r="P41">
            <v>1.4859377400068041</v>
          </cell>
          <cell r="Q41">
            <v>1.7488352955269446</v>
          </cell>
          <cell r="R41">
            <v>1.7300091210608637</v>
          </cell>
          <cell r="S41">
            <v>2.0266545736147372</v>
          </cell>
          <cell r="T41">
            <v>1.8924801035880372</v>
          </cell>
        </row>
        <row r="42">
          <cell r="A42">
            <v>76</v>
          </cell>
          <cell r="B42">
            <v>1.1099240341486714</v>
          </cell>
          <cell r="C42">
            <v>1.0884284820801076</v>
          </cell>
          <cell r="D42">
            <v>1.0816834491980232</v>
          </cell>
          <cell r="E42">
            <v>1.0623030988643321</v>
          </cell>
          <cell r="F42">
            <v>1.0497702292505613</v>
          </cell>
          <cell r="G42">
            <v>1.2171077850307601</v>
          </cell>
          <cell r="H42">
            <v>1.1919181840644704</v>
          </cell>
          <cell r="I42">
            <v>1.1812006458032742</v>
          </cell>
          <cell r="J42">
            <v>1.1484965669609766</v>
          </cell>
          <cell r="K42">
            <v>1.1258008749001522</v>
          </cell>
          <cell r="L42">
            <v>1</v>
          </cell>
          <cell r="M42">
            <v>1.5069819041743728</v>
          </cell>
          <cell r="N42">
            <v>1.4650052807948091</v>
          </cell>
          <cell r="O42">
            <v>1.5813198527641115</v>
          </cell>
          <cell r="P42">
            <v>1.4812224771642313</v>
          </cell>
          <cell r="Q42">
            <v>1.7425089327956704</v>
          </cell>
          <cell r="R42">
            <v>1.7234798493242749</v>
          </cell>
          <cell r="S42">
            <v>2.0174589323636662</v>
          </cell>
          <cell r="T42">
            <v>1.8845808697771607</v>
          </cell>
        </row>
        <row r="43">
          <cell r="A43">
            <v>80</v>
          </cell>
          <cell r="B43">
            <v>1.1050128989823775</v>
          </cell>
          <cell r="C43">
            <v>1.0840065487043193</v>
          </cell>
          <cell r="D43">
            <v>1.0773920505101033</v>
          </cell>
          <cell r="E43">
            <v>1.0586327941232256</v>
          </cell>
          <cell r="F43">
            <v>1.0464923816446805</v>
          </cell>
          <cell r="G43">
            <v>1.2051530074220345</v>
          </cell>
          <cell r="H43">
            <v>1.1804611417988662</v>
          </cell>
          <cell r="I43">
            <v>1.1700156872369523</v>
          </cell>
          <cell r="J43">
            <v>1.1380066652642038</v>
          </cell>
          <cell r="K43">
            <v>1.115759646916368</v>
          </cell>
          <cell r="L43">
            <v>1</v>
          </cell>
          <cell r="M43">
            <v>1.4893404053817929</v>
          </cell>
          <cell r="N43">
            <v>1.449691360365722</v>
          </cell>
          <cell r="O43">
            <v>1.5593124192752759</v>
          </cell>
          <cell r="P43">
            <v>1.4628806744760554</v>
          </cell>
          <cell r="Q43">
            <v>1.7178324921200121</v>
          </cell>
          <cell r="R43">
            <v>1.698048093426239</v>
          </cell>
          <cell r="S43">
            <v>1.9816680961241893</v>
          </cell>
          <cell r="T43">
            <v>1.8538173310992156</v>
          </cell>
        </row>
        <row r="44">
          <cell r="A44">
            <v>81</v>
          </cell>
          <cell r="B44">
            <v>1.1038213877707319</v>
          </cell>
          <cell r="C44">
            <v>1.0829373750736515</v>
          </cell>
          <cell r="D44">
            <v>1.0763561488400797</v>
          </cell>
          <cell r="E44">
            <v>1.0577504378534994</v>
          </cell>
          <cell r="F44">
            <v>1.0457079648259648</v>
          </cell>
          <cell r="G44">
            <v>1.2022770564636738</v>
          </cell>
          <cell r="H44">
            <v>1.1777132884211805</v>
          </cell>
          <cell r="I44">
            <v>1.1673366288114908</v>
          </cell>
          <cell r="J44">
            <v>1.1355089180166866</v>
          </cell>
          <cell r="K44">
            <v>1.1133835060281281</v>
          </cell>
          <cell r="L44">
            <v>1</v>
          </cell>
          <cell r="M44">
            <v>1.4850414181693337</v>
          </cell>
          <cell r="N44">
            <v>1.4459537436263725</v>
          </cell>
          <cell r="O44">
            <v>1.5539634582603659</v>
          </cell>
          <cell r="P44">
            <v>1.4584215983615598</v>
          </cell>
          <cell r="Q44">
            <v>1.7118167906773107</v>
          </cell>
          <cell r="R44">
            <v>1.6918570708445377</v>
          </cell>
          <cell r="S44">
            <v>1.9729616773353138</v>
          </cell>
          <cell r="T44">
            <v>1.8463293569987005</v>
          </cell>
        </row>
        <row r="45">
          <cell r="A45">
            <v>84</v>
          </cell>
          <cell r="B45">
            <v>1.1003309549504572</v>
          </cell>
          <cell r="C45">
            <v>1.079813752086878</v>
          </cell>
          <cell r="D45">
            <v>1.0733336713056334</v>
          </cell>
          <cell r="E45">
            <v>1.0551842810144474</v>
          </cell>
          <cell r="F45">
            <v>1.0434348508271416</v>
          </cell>
          <cell r="G45">
            <v>1.1939075671784936</v>
          </cell>
          <cell r="H45">
            <v>1.1697356410692665</v>
          </cell>
          <cell r="I45">
            <v>1.1595667728558361</v>
          </cell>
          <cell r="J45">
            <v>1.1282984609713773</v>
          </cell>
          <cell r="K45">
            <v>1.106557297128393</v>
          </cell>
          <cell r="L45">
            <v>1</v>
          </cell>
          <cell r="M45">
            <v>1.4724031847483348</v>
          </cell>
          <cell r="N45">
            <v>1.4349524018813831</v>
          </cell>
          <cell r="O45">
            <v>1.5382704500777049</v>
          </cell>
          <cell r="P45">
            <v>1.4453370619887276</v>
          </cell>
          <cell r="Q45">
            <v>1.6941259743319399</v>
          </cell>
          <cell r="R45">
            <v>1.6736709633631117</v>
          </cell>
          <cell r="S45">
            <v>1.9474010323139066</v>
          </cell>
          <cell r="T45">
            <v>1.8243356310796186</v>
          </cell>
        </row>
        <row r="46">
          <cell r="A46">
            <v>85</v>
          </cell>
          <cell r="B46">
            <v>1.0993420380388195</v>
          </cell>
          <cell r="C46">
            <v>1.0788923709992926</v>
          </cell>
          <cell r="D46">
            <v>1.0724324850186979</v>
          </cell>
          <cell r="E46">
            <v>1.05440583310733</v>
          </cell>
          <cell r="F46">
            <v>1.0427302850318794</v>
          </cell>
          <cell r="G46">
            <v>1.191474956430925</v>
          </cell>
          <cell r="H46">
            <v>1.1674578863074723</v>
          </cell>
          <cell r="I46">
            <v>1.1573552682590162</v>
          </cell>
          <cell r="J46">
            <v>1.1263749425574716</v>
          </cell>
          <cell r="K46">
            <v>1.1048397849514169</v>
          </cell>
          <cell r="L46">
            <v>1</v>
          </cell>
          <cell r="M46">
            <v>1.4695894548719091</v>
          </cell>
          <cell r="N46">
            <v>1.4324109506653957</v>
          </cell>
          <cell r="O46">
            <v>1.5343353981797647</v>
          </cell>
          <cell r="P46">
            <v>1.4419546570033679</v>
          </cell>
          <cell r="Q46">
            <v>1.6873594267539356</v>
          </cell>
          <cell r="R46">
            <v>1.6670625814971249</v>
          </cell>
          <cell r="S46">
            <v>1.9358268515184565</v>
          </cell>
          <cell r="T46">
            <v>1.8141006167659981</v>
          </cell>
        </row>
        <row r="47">
          <cell r="A47">
            <v>87</v>
          </cell>
          <cell r="B47">
            <v>1.0973946202547096</v>
          </cell>
          <cell r="C47">
            <v>1.0770825164207447</v>
          </cell>
          <cell r="D47">
            <v>1.0706642769649519</v>
          </cell>
          <cell r="E47">
            <v>1.0528825402310333</v>
          </cell>
          <cell r="F47">
            <v>1.0413559261086163</v>
          </cell>
          <cell r="G47">
            <v>1.1867078337241064</v>
          </cell>
          <cell r="H47">
            <v>1.162999868315107</v>
          </cell>
          <cell r="I47">
            <v>1.1530296836049279</v>
          </cell>
          <cell r="J47">
            <v>1.1226185778041045</v>
          </cell>
          <cell r="K47">
            <v>1.1014910924407166</v>
          </cell>
          <cell r="L47">
            <v>1</v>
          </cell>
          <cell r="M47">
            <v>1.4640195818968895</v>
          </cell>
          <cell r="N47">
            <v>1.427378743227993</v>
          </cell>
          <cell r="O47">
            <v>1.526565094676456</v>
          </cell>
          <cell r="P47">
            <v>1.4352776082411984</v>
          </cell>
          <cell r="Q47">
            <v>1.6740594992604032</v>
          </cell>
          <cell r="R47">
            <v>1.6540744066814059</v>
          </cell>
          <cell r="S47">
            <v>1.9131895268984567</v>
          </cell>
          <cell r="T47">
            <v>1.7940849866447794</v>
          </cell>
        </row>
        <row r="48">
          <cell r="A48">
            <v>88</v>
          </cell>
          <cell r="B48">
            <v>1.0964358950468511</v>
          </cell>
          <cell r="C48">
            <v>1.0761937645144981</v>
          </cell>
          <cell r="D48">
            <v>1.0697969496419339</v>
          </cell>
          <cell r="E48">
            <v>1.0521373572051316</v>
          </cell>
          <cell r="F48">
            <v>1.0406857363678099</v>
          </cell>
          <cell r="G48">
            <v>1.1843723320540822</v>
          </cell>
          <cell r="H48">
            <v>1.1608185709236878</v>
          </cell>
          <cell r="I48">
            <v>1.1509145443996658</v>
          </cell>
          <cell r="J48">
            <v>1.1207846917059558</v>
          </cell>
          <cell r="K48">
            <v>1.0998588682408803</v>
          </cell>
          <cell r="L48">
            <v>1</v>
          </cell>
          <cell r="M48">
            <v>1.4612631246540617</v>
          </cell>
          <cell r="N48">
            <v>1.4248877188534941</v>
          </cell>
          <cell r="O48">
            <v>1.5227291634614366</v>
          </cell>
          <cell r="P48">
            <v>1.4319823599770451</v>
          </cell>
          <cell r="Q48">
            <v>1.6675239355376241</v>
          </cell>
          <cell r="R48">
            <v>1.6476924675437636</v>
          </cell>
          <cell r="S48">
            <v>1.9021201838216111</v>
          </cell>
          <cell r="T48">
            <v>1.7842988533485464</v>
          </cell>
        </row>
        <row r="49">
          <cell r="A49">
            <v>92</v>
          </cell>
          <cell r="B49">
            <v>1.0926983326343802</v>
          </cell>
          <cell r="C49">
            <v>1.0727434348657809</v>
          </cell>
          <cell r="D49">
            <v>1.0664360243294484</v>
          </cell>
          <cell r="E49">
            <v>1.0492625644463731</v>
          </cell>
          <cell r="F49">
            <v>1.0381137819699053</v>
          </cell>
          <cell r="G49">
            <v>1.1753395799051394</v>
          </cell>
          <cell r="H49">
            <v>1.1523998328396865</v>
          </cell>
          <cell r="I49">
            <v>1.1427597775764935</v>
          </cell>
          <cell r="J49">
            <v>1.1137327940608543</v>
          </cell>
          <cell r="K49">
            <v>1.0935990966375855</v>
          </cell>
          <cell r="L49">
            <v>1</v>
          </cell>
          <cell r="M49">
            <v>1.4504235643514356</v>
          </cell>
          <cell r="N49">
            <v>1.4150877480981541</v>
          </cell>
          <cell r="O49">
            <v>1.5077058412155446</v>
          </cell>
          <cell r="P49">
            <v>1.4190829964981746</v>
          </cell>
          <cell r="Q49">
            <v>1.6421197267632321</v>
          </cell>
          <cell r="R49">
            <v>1.6228881715840722</v>
          </cell>
          <cell r="S49">
            <v>1.8594357476562391</v>
          </cell>
          <cell r="T49">
            <v>1.7465706216391024</v>
          </cell>
        </row>
        <row r="50">
          <cell r="A50">
            <v>93</v>
          </cell>
          <cell r="B50">
            <v>1.091787743058483</v>
          </cell>
          <cell r="C50">
            <v>1.0719063640408359</v>
          </cell>
          <cell r="D50">
            <v>1.0656221690548553</v>
          </cell>
          <cell r="E50">
            <v>1.0485695596013629</v>
          </cell>
          <cell r="F50">
            <v>1.0374970732273909</v>
          </cell>
          <cell r="G50">
            <v>1.1731564008388973</v>
          </cell>
          <cell r="H50">
            <v>1.1503693604293548</v>
          </cell>
          <cell r="I50">
            <v>1.1407950784417786</v>
          </cell>
          <cell r="J50">
            <v>1.1120383287418718</v>
          </cell>
          <cell r="K50">
            <v>1.0920990309267551</v>
          </cell>
          <cell r="L50">
            <v>1</v>
          </cell>
          <cell r="M50">
            <v>1.4477594866393237</v>
          </cell>
          <cell r="N50">
            <v>1.4126781419820928</v>
          </cell>
          <cell r="O50">
            <v>1.5040284945473579</v>
          </cell>
          <cell r="P50">
            <v>1.4159271255980288</v>
          </cell>
          <cell r="Q50">
            <v>1.6359480873528611</v>
          </cell>
          <cell r="R50">
            <v>1.6168629526680922</v>
          </cell>
          <cell r="S50">
            <v>1.8491486864808191</v>
          </cell>
          <cell r="T50">
            <v>1.7374800153046261</v>
          </cell>
        </row>
        <row r="51">
          <cell r="A51">
            <v>96</v>
          </cell>
          <cell r="B51">
            <v>1.0891114362687131</v>
          </cell>
          <cell r="C51">
            <v>1.0694543393602896</v>
          </cell>
          <cell r="D51">
            <v>1.0632416770195516</v>
          </cell>
          <cell r="E51">
            <v>1.046549767541525</v>
          </cell>
          <cell r="F51">
            <v>1.035707189281625</v>
          </cell>
          <cell r="G51">
            <v>1.1667797963088085</v>
          </cell>
          <cell r="H51">
            <v>1.144448680413908</v>
          </cell>
          <cell r="I51">
            <v>1.1350710315519417</v>
          </cell>
          <cell r="J51">
            <v>1.1071119961474762</v>
          </cell>
          <cell r="K51">
            <v>1.0877471895850084</v>
          </cell>
          <cell r="L51">
            <v>1</v>
          </cell>
          <cell r="M51">
            <v>1.4398748408407596</v>
          </cell>
          <cell r="N51">
            <v>1.405544230956471</v>
          </cell>
          <cell r="O51">
            <v>1.4931797837542804</v>
          </cell>
          <cell r="P51">
            <v>1.4066205679292783</v>
          </cell>
          <cell r="Q51">
            <v>1.6178480539946638</v>
          </cell>
          <cell r="R51">
            <v>1.5991939168370572</v>
          </cell>
          <cell r="S51">
            <v>1.8191660018336522</v>
          </cell>
          <cell r="T51">
            <v>1.7109892271080751</v>
          </cell>
        </row>
        <row r="52">
          <cell r="A52">
            <v>97</v>
          </cell>
          <cell r="B52">
            <v>1.0882697159721293</v>
          </cell>
          <cell r="C52">
            <v>1.068663177136477</v>
          </cell>
          <cell r="D52">
            <v>1.0625065646898797</v>
          </cell>
          <cell r="E52">
            <v>1.045914045692899</v>
          </cell>
          <cell r="F52">
            <v>1.035132239311551</v>
          </cell>
          <cell r="G52">
            <v>1.1648610482060915</v>
          </cell>
          <cell r="H52">
            <v>1.14270703410678</v>
          </cell>
          <cell r="I52">
            <v>1.1334100966536267</v>
          </cell>
          <cell r="J52">
            <v>1.1056635195885549</v>
          </cell>
          <cell r="K52">
            <v>1.0864265173451817</v>
          </cell>
          <cell r="L52">
            <v>1</v>
          </cell>
          <cell r="M52">
            <v>1.4376645578639855</v>
          </cell>
          <cell r="N52">
            <v>1.4028855984154138</v>
          </cell>
          <cell r="O52">
            <v>1.4895717948375979</v>
          </cell>
          <cell r="P52">
            <v>1.4036115613227773</v>
          </cell>
          <cell r="Q52">
            <v>1.6111561124676828</v>
          </cell>
          <cell r="R52">
            <v>1.5925945656382401</v>
          </cell>
          <cell r="S52">
            <v>1.8094470397162503</v>
          </cell>
          <cell r="T52">
            <v>1.7030174012021815</v>
          </cell>
        </row>
        <row r="53">
          <cell r="A53">
            <v>99</v>
          </cell>
          <cell r="B53">
            <v>1.0866109847008749</v>
          </cell>
          <cell r="C53">
            <v>1.0671086227361062</v>
          </cell>
          <cell r="D53">
            <v>1.0610626013541962</v>
          </cell>
          <cell r="E53">
            <v>1.0446690786083377</v>
          </cell>
          <cell r="F53">
            <v>1.0340104145776583</v>
          </cell>
          <cell r="G53">
            <v>1.1610939643065159</v>
          </cell>
          <cell r="H53">
            <v>1.1392902231082718</v>
          </cell>
          <cell r="I53">
            <v>1.1301526763495167</v>
          </cell>
          <cell r="J53">
            <v>1.1028277380122664</v>
          </cell>
          <cell r="K53">
            <v>1.0838467622352217</v>
          </cell>
          <cell r="L53">
            <v>1</v>
          </cell>
          <cell r="M53">
            <v>1.4332819617078278</v>
          </cell>
          <cell r="N53">
            <v>1.397627479041869</v>
          </cell>
          <cell r="O53">
            <v>1.4824467430718804</v>
          </cell>
          <cell r="P53">
            <v>1.3976690831345053</v>
          </cell>
          <cell r="Q53">
            <v>1.5980258530646572</v>
          </cell>
          <cell r="R53">
            <v>1.5796495354025519</v>
          </cell>
          <cell r="S53">
            <v>1.7904214081935763</v>
          </cell>
          <cell r="T53">
            <v>1.6873899616088039</v>
          </cell>
        </row>
        <row r="54">
          <cell r="A54">
            <v>100</v>
          </cell>
          <cell r="B54">
            <v>1.0857938009111132</v>
          </cell>
          <cell r="C54">
            <v>1.0663450011831155</v>
          </cell>
          <cell r="D54">
            <v>1.060353530491646</v>
          </cell>
          <cell r="E54">
            <v>1.0440595779748711</v>
          </cell>
          <cell r="F54">
            <v>1.0334632248388309</v>
          </cell>
          <cell r="G54">
            <v>1.1592449887479117</v>
          </cell>
          <cell r="H54">
            <v>1.1376144361880394</v>
          </cell>
          <cell r="I54">
            <v>1.1285555804416674</v>
          </cell>
          <cell r="J54">
            <v>1.1014398112908321</v>
          </cell>
          <cell r="K54">
            <v>1.0825869957429448</v>
          </cell>
          <cell r="L54">
            <v>1</v>
          </cell>
          <cell r="M54">
            <v>1.4311094754043427</v>
          </cell>
          <cell r="N54">
            <v>1.3950276449323114</v>
          </cell>
          <cell r="O54">
            <v>1.4789290680644798</v>
          </cell>
          <cell r="P54">
            <v>1.3947351111105035</v>
          </cell>
          <cell r="Q54">
            <v>1.591584937581094</v>
          </cell>
          <cell r="R54">
            <v>1.5733012255038274</v>
          </cell>
          <cell r="S54">
            <v>1.7811099557094361</v>
          </cell>
          <cell r="T54">
            <v>1.6797309364251065</v>
          </cell>
        </row>
        <row r="55">
          <cell r="A55">
            <v>105</v>
          </cell>
          <cell r="B55">
            <v>1.0818263340199021</v>
          </cell>
          <cell r="C55">
            <v>1.0626590008153463</v>
          </cell>
          <cell r="D55">
            <v>1.0569330208449188</v>
          </cell>
          <cell r="E55">
            <v>1.041136971640555</v>
          </cell>
          <cell r="F55">
            <v>1.0308584512353678</v>
          </cell>
          <cell r="G55">
            <v>1.1503334275603132</v>
          </cell>
          <cell r="H55">
            <v>1.1295496874393094</v>
          </cell>
          <cell r="I55">
            <v>1.1208744729012081</v>
          </cell>
          <cell r="J55">
            <v>1.0947878569501266</v>
          </cell>
          <cell r="K55">
            <v>1.0765761610541325</v>
          </cell>
          <cell r="L55">
            <v>1</v>
          </cell>
          <cell r="M55">
            <v>1.4204317630476624</v>
          </cell>
          <cell r="N55">
            <v>1.3823139489505283</v>
          </cell>
          <cell r="O55">
            <v>1.4617772913766771</v>
          </cell>
          <cell r="P55">
            <v>1.3804281796680611</v>
          </cell>
          <cell r="Q55">
            <v>1.5605726874943648</v>
          </cell>
          <cell r="R55">
            <v>1.5427513020303107</v>
          </cell>
          <cell r="S55">
            <v>1.7364751092194215</v>
          </cell>
          <cell r="T55">
            <v>1.6429174809552722</v>
          </cell>
        </row>
        <row r="56">
          <cell r="A56">
            <v>108</v>
          </cell>
          <cell r="B56">
            <v>1.0795376815111857</v>
          </cell>
          <cell r="C56">
            <v>1.0605492290956282</v>
          </cell>
          <cell r="D56">
            <v>1.0549768954865242</v>
          </cell>
          <cell r="E56">
            <v>1.0394790717079501</v>
          </cell>
          <cell r="F56">
            <v>1.0293953417324988</v>
          </cell>
          <cell r="G56">
            <v>1.1452425027155571</v>
          </cell>
          <cell r="H56">
            <v>1.1249518542738024</v>
          </cell>
          <cell r="I56">
            <v>1.1164991745068664</v>
          </cell>
          <cell r="J56">
            <v>1.0910165581226421</v>
          </cell>
          <cell r="K56">
            <v>1.0731888417455402</v>
          </cell>
          <cell r="L56">
            <v>1</v>
          </cell>
          <cell r="M56">
            <v>1.4141699208896328</v>
          </cell>
          <cell r="N56">
            <v>1.3749081833157697</v>
          </cell>
          <cell r="O56">
            <v>1.4518251382403859</v>
          </cell>
          <cell r="P56">
            <v>1.3721258795883002</v>
          </cell>
          <cell r="Q56">
            <v>1.5428765964905642</v>
          </cell>
          <cell r="R56">
            <v>1.5253315503086715</v>
          </cell>
          <cell r="S56">
            <v>1.7111546468598693</v>
          </cell>
          <cell r="T56">
            <v>1.6219590708155489</v>
          </cell>
        </row>
        <row r="57">
          <cell r="A57">
            <v>109</v>
          </cell>
          <cell r="B57">
            <v>1.0788166946226776</v>
          </cell>
          <cell r="C57">
            <v>1.0598685206581344</v>
          </cell>
          <cell r="D57">
            <v>1.0543455097990158</v>
          </cell>
          <cell r="E57">
            <v>1.0389964994750065</v>
          </cell>
          <cell r="F57">
            <v>1.0290071431388756</v>
          </cell>
          <cell r="G57">
            <v>1.1437008493907115</v>
          </cell>
          <cell r="H57">
            <v>1.1235479855664063</v>
          </cell>
          <cell r="I57">
            <v>1.1151604945640869</v>
          </cell>
          <cell r="J57">
            <v>1.0898692370076957</v>
          </cell>
          <cell r="K57">
            <v>1.0721572885260395</v>
          </cell>
          <cell r="L57">
            <v>1</v>
          </cell>
          <cell r="M57">
            <v>1.4123506005017903</v>
          </cell>
          <cell r="N57">
            <v>1.3726842982345704</v>
          </cell>
          <cell r="O57">
            <v>1.4480729128211272</v>
          </cell>
          <cell r="P57">
            <v>1.3688636048505132</v>
          </cell>
          <cell r="Q57">
            <v>1.5377976556017321</v>
          </cell>
          <cell r="R57">
            <v>1.520283947879949</v>
          </cell>
          <cell r="S57">
            <v>1.7035583620525288</v>
          </cell>
          <cell r="T57">
            <v>1.6155841002493041</v>
          </cell>
        </row>
        <row r="58">
          <cell r="A58">
            <v>111</v>
          </cell>
          <cell r="B58">
            <v>1.0773949603407869</v>
          </cell>
          <cell r="C58">
            <v>1.0585306010440045</v>
          </cell>
          <cell r="D58">
            <v>1.0531049495001608</v>
          </cell>
          <cell r="E58">
            <v>1.0380492996470085</v>
          </cell>
          <cell r="F58">
            <v>1.0282462671697901</v>
          </cell>
          <cell r="G58">
            <v>1.1406693992274379</v>
          </cell>
          <cell r="H58">
            <v>1.1207898729922938</v>
          </cell>
          <cell r="I58">
            <v>1.1125313819834217</v>
          </cell>
          <cell r="J58">
            <v>1.0876195116417819</v>
          </cell>
          <cell r="K58">
            <v>1.0701389974608218</v>
          </cell>
          <cell r="L58">
            <v>1</v>
          </cell>
          <cell r="M58">
            <v>1.4087391633131878</v>
          </cell>
          <cell r="N58">
            <v>1.3682810406560471</v>
          </cell>
          <cell r="O58">
            <v>1.4406749832539127</v>
          </cell>
          <cell r="P58">
            <v>1.3624353248429029</v>
          </cell>
          <cell r="Q58">
            <v>1.5278044931257604</v>
          </cell>
          <cell r="R58">
            <v>1.510356395107328</v>
          </cell>
          <cell r="S58">
            <v>1.6886529668737862</v>
          </cell>
          <cell r="T58">
            <v>1.6030630234902388</v>
          </cell>
        </row>
        <row r="59">
          <cell r="A59">
            <v>112</v>
          </cell>
          <cell r="B59">
            <v>1.0766940783749981</v>
          </cell>
          <cell r="C59">
            <v>1.0578732001393159</v>
          </cell>
          <cell r="D59">
            <v>1.0524955928290245</v>
          </cell>
          <cell r="E59">
            <v>1.0375845183348531</v>
          </cell>
          <cell r="F59">
            <v>1.027873447957812</v>
          </cell>
          <cell r="G59">
            <v>1.139179174483882</v>
          </cell>
          <cell r="H59">
            <v>1.1194352029693129</v>
          </cell>
          <cell r="I59">
            <v>1.1112405287294478</v>
          </cell>
          <cell r="J59">
            <v>1.0865166880128962</v>
          </cell>
          <cell r="K59">
            <v>1.0691518003404739</v>
          </cell>
          <cell r="L59">
            <v>1</v>
          </cell>
          <cell r="M59">
            <v>1.40694693895334</v>
          </cell>
          <cell r="N59">
            <v>1.3661014342131987</v>
          </cell>
          <cell r="O59">
            <v>1.4370284757393039</v>
          </cell>
          <cell r="P59">
            <v>1.3592685744541331</v>
          </cell>
          <cell r="Q59">
            <v>1.5228888371927631</v>
          </cell>
          <cell r="R59">
            <v>1.5054749525113571</v>
          </cell>
          <cell r="S59">
            <v>1.6813409032775697</v>
          </cell>
          <cell r="T59">
            <v>1.596914695885068</v>
          </cell>
        </row>
        <row r="60">
          <cell r="A60">
            <v>117</v>
          </cell>
          <cell r="B60">
            <v>1.0732868949712928</v>
          </cell>
          <cell r="C60">
            <v>1.0546981011746774</v>
          </cell>
          <cell r="D60">
            <v>1.0495545106775375</v>
          </cell>
          <cell r="E60">
            <v>1.0353458167774625</v>
          </cell>
          <cell r="F60">
            <v>1.0260827935423311</v>
          </cell>
          <cell r="G60">
            <v>1.1319747663165625</v>
          </cell>
          <cell r="H60">
            <v>1.1128974696765519</v>
          </cell>
          <cell r="I60">
            <v>1.1050151570520261</v>
          </cell>
          <cell r="J60">
            <v>1.0812148632205454</v>
          </cell>
          <cell r="K60">
            <v>1.0644264571832787</v>
          </cell>
          <cell r="L60">
            <v>1</v>
          </cell>
          <cell r="M60">
            <v>1.398118642742074</v>
          </cell>
          <cell r="N60">
            <v>1.3554190455780599</v>
          </cell>
          <cell r="O60">
            <v>1.4193049312482737</v>
          </cell>
          <cell r="P60">
            <v>1.3438942783093148</v>
          </cell>
          <cell r="Q60">
            <v>1.4990921292361419</v>
          </cell>
          <cell r="R60">
            <v>1.4818623009859824</v>
          </cell>
          <cell r="S60">
            <v>1.6461303008613146</v>
          </cell>
          <cell r="T60">
            <v>1.5672524714073708</v>
          </cell>
        </row>
        <row r="61">
          <cell r="A61">
            <v>120</v>
          </cell>
          <cell r="B61">
            <v>1.0713180738329968</v>
          </cell>
          <cell r="C61">
            <v>1.0528793690431271</v>
          </cell>
          <cell r="D61">
            <v>1.0478713563393183</v>
          </cell>
          <cell r="E61">
            <v>1.0340681759501187</v>
          </cell>
          <cell r="F61">
            <v>1.0250647787872338</v>
          </cell>
          <cell r="G61">
            <v>1.12784232040318</v>
          </cell>
          <cell r="H61">
            <v>1.1091561946507027</v>
          </cell>
          <cell r="I61">
            <v>1.1014560193626528</v>
          </cell>
          <cell r="J61">
            <v>1.0781966214433019</v>
          </cell>
          <cell r="K61">
            <v>1.0617521688289118</v>
          </cell>
          <cell r="L61">
            <v>1</v>
          </cell>
          <cell r="M61">
            <v>1.3929260575088078</v>
          </cell>
          <cell r="N61">
            <v>1.3491781113868713</v>
          </cell>
          <cell r="O61">
            <v>1.4090644934370173</v>
          </cell>
          <cell r="P61">
            <v>1.3350247573671219</v>
          </cell>
          <cell r="Q61">
            <v>1.4854155062872212</v>
          </cell>
          <cell r="R61">
            <v>1.4683055832558358</v>
          </cell>
          <cell r="S61">
            <v>1.6260352962802205</v>
          </cell>
          <cell r="T61">
            <v>1.5502820574665106</v>
          </cell>
        </row>
        <row r="62">
          <cell r="A62">
            <v>121</v>
          </cell>
          <cell r="B62">
            <v>1.0706988299480276</v>
          </cell>
          <cell r="C62">
            <v>1.0523353428274766</v>
          </cell>
          <cell r="D62">
            <v>1.0473423639751815</v>
          </cell>
          <cell r="E62">
            <v>1.0336615705710854</v>
          </cell>
          <cell r="F62">
            <v>1.0247360976775182</v>
          </cell>
          <cell r="G62">
            <v>1.126518685491682</v>
          </cell>
          <cell r="H62">
            <v>1.1079527947677781</v>
          </cell>
          <cell r="I62">
            <v>1.1003105607671502</v>
          </cell>
          <cell r="J62">
            <v>1.0772188953711015</v>
          </cell>
          <cell r="K62">
            <v>1.0608759455028269</v>
          </cell>
          <cell r="L62">
            <v>1</v>
          </cell>
          <cell r="M62">
            <v>1.3903961665091766</v>
          </cell>
          <cell r="N62">
            <v>1.347085152598049</v>
          </cell>
          <cell r="O62">
            <v>1.4058581417139508</v>
          </cell>
          <cell r="P62">
            <v>1.3322753513219223</v>
          </cell>
          <cell r="Q62">
            <v>1.4811205479996636</v>
          </cell>
          <cell r="R62">
            <v>1.4640246559376853</v>
          </cell>
          <cell r="S62">
            <v>1.6197365129636379</v>
          </cell>
          <cell r="T62">
            <v>1.5449497609331635</v>
          </cell>
        </row>
        <row r="63">
          <cell r="A63">
            <v>123</v>
          </cell>
          <cell r="B63">
            <v>1.069476941649848</v>
          </cell>
          <cell r="C63">
            <v>1.0512644277641996</v>
          </cell>
          <cell r="D63">
            <v>1.0463022343571453</v>
          </cell>
          <cell r="E63">
            <v>1.0328630896569635</v>
          </cell>
          <cell r="F63">
            <v>1.0240917598812722</v>
          </cell>
          <cell r="G63">
            <v>1.1239145946759925</v>
          </cell>
          <cell r="H63">
            <v>1.1055875060096416</v>
          </cell>
          <cell r="I63">
            <v>1.0980599890342477</v>
          </cell>
          <cell r="J63">
            <v>1.0753012253405008</v>
          </cell>
          <cell r="K63">
            <v>1.0591616460973063</v>
          </cell>
          <cell r="L63">
            <v>1</v>
          </cell>
          <cell r="M63">
            <v>1.3853915291972707</v>
          </cell>
          <cell r="N63">
            <v>1.3429413362651559</v>
          </cell>
          <cell r="O63">
            <v>1.3995307087107469</v>
          </cell>
          <cell r="P63">
            <v>1.3268519222412909</v>
          </cell>
          <cell r="Q63">
            <v>1.4726612343123602</v>
          </cell>
          <cell r="R63">
            <v>1.4555968810769462</v>
          </cell>
          <cell r="S63">
            <v>1.6073610657802322</v>
          </cell>
          <cell r="T63">
            <v>1.5344644403570182</v>
          </cell>
        </row>
        <row r="64">
          <cell r="A64">
            <v>124</v>
          </cell>
          <cell r="B64">
            <v>1.0688741923979597</v>
          </cell>
          <cell r="C64">
            <v>1.0507374133215965</v>
          </cell>
          <cell r="D64">
            <v>1.0457909573994755</v>
          </cell>
          <cell r="E64">
            <v>1.0324710917177788</v>
          </cell>
          <cell r="F64">
            <v>1.0237759856543951</v>
          </cell>
          <cell r="G64">
            <v>1.1226337960594497</v>
          </cell>
          <cell r="H64">
            <v>1.1044252721044123</v>
          </cell>
          <cell r="I64">
            <v>1.0969545349348953</v>
          </cell>
          <cell r="J64">
            <v>1.0743609358807054</v>
          </cell>
          <cell r="K64">
            <v>1.0583231811990095</v>
          </cell>
          <cell r="L64">
            <v>1</v>
          </cell>
          <cell r="M64">
            <v>1.3829164662978493</v>
          </cell>
          <cell r="N64">
            <v>1.3408902574331296</v>
          </cell>
          <cell r="O64">
            <v>1.3964090287516744</v>
          </cell>
          <cell r="P64">
            <v>1.3241773609677019</v>
          </cell>
          <cell r="Q64">
            <v>1.4684958193442834</v>
          </cell>
          <cell r="R64">
            <v>1.4514489156512911</v>
          </cell>
          <cell r="S64">
            <v>1.601282283417184</v>
          </cell>
          <cell r="T64">
            <v>1.5293097969625435</v>
          </cell>
        </row>
        <row r="65">
          <cell r="A65">
            <v>129</v>
          </cell>
          <cell r="B65">
            <v>1.0659403469697004</v>
          </cell>
          <cell r="C65">
            <v>1.0481843264341226</v>
          </cell>
          <cell r="D65">
            <v>1.0433197353482935</v>
          </cell>
          <cell r="E65">
            <v>1.0305811507711482</v>
          </cell>
          <cell r="F65">
            <v>1.0222587841976394</v>
          </cell>
          <cell r="G65">
            <v>1.116435623319008</v>
          </cell>
          <cell r="H65">
            <v>1.0988115222716393</v>
          </cell>
          <cell r="I65">
            <v>1.0916189783857595</v>
          </cell>
          <cell r="J65">
            <v>1.0698382662863317</v>
          </cell>
          <cell r="K65">
            <v>1.0543102150444075</v>
          </cell>
          <cell r="L65">
            <v>1</v>
          </cell>
          <cell r="M65">
            <v>1.370807524034416</v>
          </cell>
          <cell r="N65">
            <v>1.3308388243423772</v>
          </cell>
          <cell r="O65">
            <v>1.3812093588356065</v>
          </cell>
          <cell r="P65">
            <v>1.3111656297954839</v>
          </cell>
          <cell r="Q65">
            <v>1.4482906638707287</v>
          </cell>
          <cell r="R65">
            <v>1.4313467004224407</v>
          </cell>
          <cell r="S65">
            <v>1.5719370395374377</v>
          </cell>
          <cell r="T65">
            <v>1.5043855389347147</v>
          </cell>
        </row>
        <row r="66">
          <cell r="A66">
            <v>132</v>
          </cell>
          <cell r="B66">
            <v>1.0642421690438044</v>
          </cell>
          <cell r="C66">
            <v>1.046715932229197</v>
          </cell>
          <cell r="D66">
            <v>1.0419027713837969</v>
          </cell>
          <cell r="E66">
            <v>1.0295011625595314</v>
          </cell>
          <cell r="F66">
            <v>1.0213958279801436</v>
          </cell>
          <cell r="G66">
            <v>1.1128756119641845</v>
          </cell>
          <cell r="H66">
            <v>1.095595419556417</v>
          </cell>
          <cell r="I66">
            <v>1.0885653001146907</v>
          </cell>
          <cell r="J66">
            <v>1.0672619216078645</v>
          </cell>
          <cell r="K66">
            <v>1.0520394827066555</v>
          </cell>
          <cell r="L66">
            <v>1</v>
          </cell>
          <cell r="M66">
            <v>1.3637498460291384</v>
          </cell>
          <cell r="N66">
            <v>1.3249673343902086</v>
          </cell>
          <cell r="O66">
            <v>1.3724064274407914</v>
          </cell>
          <cell r="P66">
            <v>1.3036383653981911</v>
          </cell>
          <cell r="Q66">
            <v>1.4366473866675142</v>
          </cell>
          <cell r="R66">
            <v>1.4197768033008091</v>
          </cell>
          <cell r="S66">
            <v>1.555133860279813</v>
          </cell>
          <cell r="T66">
            <v>1.4900832982382088</v>
          </cell>
        </row>
        <row r="67">
          <cell r="A67">
            <v>133</v>
          </cell>
          <cell r="B67">
            <v>1.0637059098897808</v>
          </cell>
          <cell r="C67">
            <v>1.0462479786700363</v>
          </cell>
          <cell r="D67">
            <v>1.0414471683901423</v>
          </cell>
          <cell r="E67">
            <v>1.0291527533568794</v>
          </cell>
          <cell r="F67">
            <v>1.0211158208825919</v>
          </cell>
          <cell r="G67">
            <v>1.1117930841095094</v>
          </cell>
          <cell r="H67">
            <v>1.0946071512402127</v>
          </cell>
          <cell r="I67">
            <v>1.0876249979241455</v>
          </cell>
          <cell r="J67">
            <v>1.0664560244088566</v>
          </cell>
          <cell r="K67">
            <v>1.0513146837936902</v>
          </cell>
          <cell r="L67">
            <v>1</v>
          </cell>
          <cell r="M67">
            <v>1.3615223714234692</v>
          </cell>
          <cell r="N67">
            <v>1.3231380561076751</v>
          </cell>
          <cell r="O67">
            <v>1.3696706576156616</v>
          </cell>
          <cell r="P67">
            <v>1.3012892869244463</v>
          </cell>
          <cell r="Q67">
            <v>1.4333108729948221</v>
          </cell>
          <cell r="R67">
            <v>1.4164148912451979</v>
          </cell>
          <cell r="S67">
            <v>1.5502909959804829</v>
          </cell>
          <cell r="T67">
            <v>1.4859437873276025</v>
          </cell>
        </row>
        <row r="68">
          <cell r="A68">
            <v>135</v>
          </cell>
          <cell r="B68">
            <v>1.0626471736382324</v>
          </cell>
          <cell r="C68">
            <v>1.0453263883199357</v>
          </cell>
          <cell r="D68">
            <v>1.0405510559353659</v>
          </cell>
          <cell r="E68">
            <v>1.0284683997311606</v>
          </cell>
          <cell r="F68">
            <v>1.020566861916697</v>
          </cell>
          <cell r="G68">
            <v>1.1096605780511803</v>
          </cell>
          <cell r="H68">
            <v>1.0926624321075018</v>
          </cell>
          <cell r="I68">
            <v>1.0857753971537023</v>
          </cell>
          <cell r="J68">
            <v>1.0648739496850748</v>
          </cell>
          <cell r="K68">
            <v>1.049895939216497</v>
          </cell>
          <cell r="L68">
            <v>1</v>
          </cell>
          <cell r="M68">
            <v>1.3571133366992929</v>
          </cell>
          <cell r="N68">
            <v>1.3195138806112332</v>
          </cell>
          <cell r="O68">
            <v>1.3642668359276169</v>
          </cell>
          <cell r="P68">
            <v>1.296651432140191</v>
          </cell>
          <cell r="Q68">
            <v>1.4267248026364241</v>
          </cell>
          <cell r="R68">
            <v>1.409782594356805</v>
          </cell>
          <cell r="S68">
            <v>1.5407520533883554</v>
          </cell>
          <cell r="T68">
            <v>1.477785055764663</v>
          </cell>
        </row>
        <row r="69">
          <cell r="A69">
            <v>136</v>
          </cell>
          <cell r="B69">
            <v>1.0621246134803057</v>
          </cell>
          <cell r="C69">
            <v>1.0448726500844334</v>
          </cell>
          <cell r="D69">
            <v>1.0401104310806208</v>
          </cell>
          <cell r="E69">
            <v>1.0281323533888524</v>
          </cell>
          <cell r="F69">
            <v>1.0202978109483112</v>
          </cell>
          <cell r="G69">
            <v>1.1086103635284867</v>
          </cell>
          <cell r="H69">
            <v>1.0917057363140703</v>
          </cell>
          <cell r="I69">
            <v>1.0848658551143286</v>
          </cell>
          <cell r="J69">
            <v>1.0640975146223781</v>
          </cell>
          <cell r="K69">
            <v>1.0492016881457216</v>
          </cell>
          <cell r="L69">
            <v>1</v>
          </cell>
          <cell r="M69">
            <v>1.3549315285920782</v>
          </cell>
          <cell r="N69">
            <v>1.3177188153906654</v>
          </cell>
          <cell r="O69">
            <v>1.3615983442643462</v>
          </cell>
          <cell r="P69">
            <v>1.2943622554761656</v>
          </cell>
          <cell r="Q69">
            <v>1.4234746450858968</v>
          </cell>
          <cell r="R69">
            <v>1.4065115505958967</v>
          </cell>
          <cell r="S69">
            <v>1.5360547788902936</v>
          </cell>
          <cell r="T69">
            <v>1.4737649018919829</v>
          </cell>
        </row>
        <row r="70">
          <cell r="A70">
            <v>141</v>
          </cell>
          <cell r="B70">
            <v>1.0595782677174741</v>
          </cell>
          <cell r="C70">
            <v>1.0426725508983219</v>
          </cell>
          <cell r="D70">
            <v>1.0379793754558839</v>
          </cell>
          <cell r="E70">
            <v>1.0265114463723863</v>
          </cell>
          <cell r="F70">
            <v>1.0190049207219736</v>
          </cell>
          <cell r="G70">
            <v>1.1035150790991357</v>
          </cell>
          <cell r="H70">
            <v>1.0870741362761778</v>
          </cell>
          <cell r="I70">
            <v>1.080466001105316</v>
          </cell>
          <cell r="J70">
            <v>1.060356374204549</v>
          </cell>
          <cell r="K70">
            <v>1.0458757535872687</v>
          </cell>
          <cell r="L70">
            <v>1</v>
          </cell>
          <cell r="M70">
            <v>1.3442447285820678</v>
          </cell>
          <cell r="N70">
            <v>1.3089104203153032</v>
          </cell>
          <cell r="O70">
            <v>1.3485815111661537</v>
          </cell>
          <cell r="P70">
            <v>1.2832060843931101</v>
          </cell>
          <cell r="Q70">
            <v>1.4076409507594454</v>
          </cell>
          <cell r="R70">
            <v>1.3905945816408116</v>
          </cell>
          <cell r="S70">
            <v>1.513267236146048</v>
          </cell>
          <cell r="T70">
            <v>1.4542381705139642</v>
          </cell>
        </row>
        <row r="71">
          <cell r="A71">
            <v>144</v>
          </cell>
          <cell r="B71">
            <v>1.0581022012406021</v>
          </cell>
          <cell r="C71">
            <v>1.0414056402538063</v>
          </cell>
          <cell r="D71">
            <v>1.0367564432994758</v>
          </cell>
          <cell r="E71">
            <v>1.0255846420055561</v>
          </cell>
          <cell r="F71">
            <v>1.0182694150462284</v>
          </cell>
          <cell r="G71">
            <v>1.1005785394175447</v>
          </cell>
          <cell r="H71">
            <v>1.0844125458294633</v>
          </cell>
          <cell r="I71">
            <v>1.0779402696522657</v>
          </cell>
          <cell r="J71">
            <v>1.0582202007056976</v>
          </cell>
          <cell r="K71">
            <v>1.0439913756352999</v>
          </cell>
          <cell r="L71">
            <v>1</v>
          </cell>
          <cell r="M71">
            <v>1.3380061894581008</v>
          </cell>
          <cell r="N71">
            <v>1.3037560339473551</v>
          </cell>
          <cell r="O71">
            <v>1.3410244456265812</v>
          </cell>
          <cell r="P71">
            <v>1.2767373614404438</v>
          </cell>
          <cell r="Q71">
            <v>1.3984642493512678</v>
          </cell>
          <cell r="R71">
            <v>1.3813838873321951</v>
          </cell>
          <cell r="S71">
            <v>1.5001337788437705</v>
          </cell>
          <cell r="T71">
            <v>1.4429657055921328</v>
          </cell>
        </row>
        <row r="72">
          <cell r="A72">
            <v>145</v>
          </cell>
          <cell r="B72">
            <v>1.0576352854872924</v>
          </cell>
          <cell r="C72">
            <v>1.041004099621913</v>
          </cell>
          <cell r="D72">
            <v>1.0363687857363173</v>
          </cell>
          <cell r="E72">
            <v>1.0252876546465157</v>
          </cell>
          <cell r="F72">
            <v>1.0180303874670982</v>
          </cell>
          <cell r="G72">
            <v>1.0996086146350816</v>
          </cell>
          <cell r="H72">
            <v>1.0835307460363703</v>
          </cell>
          <cell r="I72">
            <v>1.0771036826372673</v>
          </cell>
          <cell r="J72">
            <v>1.0575090348702432</v>
          </cell>
          <cell r="K72">
            <v>1.0433557041861292</v>
          </cell>
          <cell r="L72">
            <v>1</v>
          </cell>
          <cell r="M72">
            <v>1.3359629492869296</v>
          </cell>
          <cell r="N72">
            <v>1.3020484887012362</v>
          </cell>
          <cell r="O72">
            <v>1.3386364403551769</v>
          </cell>
          <cell r="P72">
            <v>1.2747084511779152</v>
          </cell>
          <cell r="Q72">
            <v>1.3954423874308999</v>
          </cell>
          <cell r="R72">
            <v>1.3783382064378975</v>
          </cell>
          <cell r="S72">
            <v>1.4958057871365349</v>
          </cell>
          <cell r="T72">
            <v>1.4392505045125428</v>
          </cell>
        </row>
        <row r="73">
          <cell r="A73">
            <v>147</v>
          </cell>
          <cell r="B73">
            <v>1.0567129785132203</v>
          </cell>
          <cell r="C73">
            <v>1.0402128860497637</v>
          </cell>
          <cell r="D73">
            <v>1.0356059016362176</v>
          </cell>
          <cell r="E73">
            <v>1.0247041058106343</v>
          </cell>
          <cell r="F73">
            <v>1.0175617536536508</v>
          </cell>
          <cell r="G73">
            <v>1.0976979575642265</v>
          </cell>
          <cell r="H73">
            <v>1.0817957100661764</v>
          </cell>
          <cell r="I73">
            <v>1.0754582795261327</v>
          </cell>
          <cell r="J73">
            <v>1.0561133399656055</v>
          </cell>
          <cell r="K73">
            <v>1.042112334120632</v>
          </cell>
          <cell r="L73">
            <v>1</v>
          </cell>
          <cell r="M73">
            <v>1.3319178178786122</v>
          </cell>
          <cell r="N73">
            <v>1.2986652907934404</v>
          </cell>
          <cell r="O73">
            <v>1.3339164132479846</v>
          </cell>
          <cell r="P73">
            <v>1.2706996794445298</v>
          </cell>
          <cell r="Q73">
            <v>1.389476273002608</v>
          </cell>
          <cell r="R73">
            <v>1.3723289136493617</v>
          </cell>
          <cell r="S73">
            <v>1.487278846489321</v>
          </cell>
          <cell r="T73">
            <v>1.431926447585675</v>
          </cell>
        </row>
        <row r="74">
          <cell r="A74">
            <v>148</v>
          </cell>
          <cell r="B74">
            <v>1.0562575208722016</v>
          </cell>
          <cell r="C74">
            <v>1.0398231322005849</v>
          </cell>
          <cell r="D74">
            <v>1.0352305834737201</v>
          </cell>
          <cell r="E74">
            <v>1.0244174609545194</v>
          </cell>
          <cell r="F74">
            <v>1.0173320633332001</v>
          </cell>
          <cell r="G74">
            <v>1.0967570145479935</v>
          </cell>
          <cell r="H74">
            <v>1.0809422540835734</v>
          </cell>
          <cell r="I74">
            <v>1.074649245305175</v>
          </cell>
          <cell r="J74">
            <v>1.0554285778951369</v>
          </cell>
          <cell r="K74">
            <v>1.0415043509320987</v>
          </cell>
          <cell r="L74">
            <v>1</v>
          </cell>
          <cell r="M74">
            <v>1.329915708496537</v>
          </cell>
          <cell r="N74">
            <v>1.2969894840041456</v>
          </cell>
          <cell r="O74">
            <v>1.3315840491162263</v>
          </cell>
          <cell r="P74">
            <v>1.268719513327738</v>
          </cell>
          <cell r="Q74">
            <v>1.3865314951618097</v>
          </cell>
          <cell r="R74">
            <v>1.3693647206680886</v>
          </cell>
          <cell r="S74">
            <v>1.4830788691682217</v>
          </cell>
          <cell r="T74">
            <v>1.428316784066636</v>
          </cell>
        </row>
        <row r="75">
          <cell r="A75">
            <v>153</v>
          </cell>
          <cell r="B75">
            <v>1.054035890528408</v>
          </cell>
          <cell r="C75">
            <v>1.0379313134373489</v>
          </cell>
          <cell r="D75">
            <v>1.0334134468257798</v>
          </cell>
          <cell r="E75">
            <v>1.0230339111833244</v>
          </cell>
          <cell r="F75">
            <v>1.0162282475693356</v>
          </cell>
          <cell r="G75">
            <v>1.0921920540763901</v>
          </cell>
          <cell r="H75">
            <v>1.0768113233065089</v>
          </cell>
          <cell r="I75">
            <v>1.0707365112194687</v>
          </cell>
          <cell r="J75">
            <v>1.0521311086434897</v>
          </cell>
          <cell r="K75">
            <v>1.0385959676984657</v>
          </cell>
          <cell r="L75">
            <v>1</v>
          </cell>
          <cell r="M75">
            <v>1.3201054543116217</v>
          </cell>
          <cell r="N75">
            <v>1.2887653487899211</v>
          </cell>
          <cell r="O75">
            <v>1.3201920445516178</v>
          </cell>
          <cell r="P75">
            <v>1.2590549378450397</v>
          </cell>
          <cell r="Q75">
            <v>1.3721801789783721</v>
          </cell>
          <cell r="R75">
            <v>1.3549369984281099</v>
          </cell>
          <cell r="S75">
            <v>1.4626940051521919</v>
          </cell>
          <cell r="T75">
            <v>1.4107764560301435</v>
          </cell>
        </row>
        <row r="76">
          <cell r="A76">
            <v>156</v>
          </cell>
          <cell r="B76">
            <v>1.0527462978919127</v>
          </cell>
          <cell r="C76">
            <v>1.0368404035575316</v>
          </cell>
          <cell r="D76">
            <v>1.0323691729109858</v>
          </cell>
          <cell r="E76">
            <v>1.0222421114269498</v>
          </cell>
          <cell r="F76">
            <v>1.0156002546631409</v>
          </cell>
          <cell r="G76">
            <v>1.0895613121543344</v>
          </cell>
          <cell r="H76">
            <v>1.0744381333038375</v>
          </cell>
          <cell r="I76">
            <v>1.0684911415976917</v>
          </cell>
          <cell r="J76">
            <v>1.0502497944461591</v>
          </cell>
          <cell r="K76">
            <v>1.0369514434454634</v>
          </cell>
          <cell r="L76">
            <v>1</v>
          </cell>
          <cell r="M76">
            <v>1.3143757914639753</v>
          </cell>
          <cell r="N76">
            <v>1.2839521300250976</v>
          </cell>
          <cell r="O76">
            <v>1.3135668632510948</v>
          </cell>
          <cell r="P76">
            <v>1.2534400088945405</v>
          </cell>
          <cell r="Q76">
            <v>1.3638585528178866</v>
          </cell>
          <cell r="R76">
            <v>1.346585147220082</v>
          </cell>
          <cell r="S76">
            <v>1.4509378851342536</v>
          </cell>
          <cell r="T76">
            <v>1.4006450790470368</v>
          </cell>
        </row>
        <row r="77">
          <cell r="A77">
            <v>157</v>
          </cell>
          <cell r="B77">
            <v>1.0523338173074159</v>
          </cell>
          <cell r="C77">
            <v>1.0364897518028926</v>
          </cell>
          <cell r="D77">
            <v>1.0320321346870627</v>
          </cell>
          <cell r="E77">
            <v>1.0219846094120899</v>
          </cell>
          <cell r="F77">
            <v>1.0153936787507252</v>
          </cell>
          <cell r="G77">
            <v>1.0886726781436296</v>
          </cell>
          <cell r="H77">
            <v>1.0736352377870804</v>
          </cell>
          <cell r="I77">
            <v>1.0677322003107337</v>
          </cell>
          <cell r="J77">
            <v>1.04961218973125</v>
          </cell>
          <cell r="K77">
            <v>1.0363866638571995</v>
          </cell>
          <cell r="L77">
            <v>1</v>
          </cell>
          <cell r="M77">
            <v>1.312508449759423</v>
          </cell>
          <cell r="N77">
            <v>1.2823826866010191</v>
          </cell>
          <cell r="O77">
            <v>1.3114564377023348</v>
          </cell>
          <cell r="P77">
            <v>1.2516552967398784</v>
          </cell>
          <cell r="Q77">
            <v>1.3610247865920684</v>
          </cell>
          <cell r="R77">
            <v>1.343734001092445</v>
          </cell>
          <cell r="S77">
            <v>1.4469334265368721</v>
          </cell>
          <cell r="T77">
            <v>1.3971965792814025</v>
          </cell>
        </row>
        <row r="78">
          <cell r="A78">
            <v>159</v>
          </cell>
          <cell r="B78">
            <v>1.0515187420224401</v>
          </cell>
          <cell r="C78">
            <v>1.0357986004794923</v>
          </cell>
          <cell r="D78">
            <v>1.0313687083336551</v>
          </cell>
          <cell r="E78">
            <v>1.0214786076161932</v>
          </cell>
          <cell r="F78">
            <v>1.0149887571752296</v>
          </cell>
          <cell r="G78">
            <v>1.0869228111263569</v>
          </cell>
          <cell r="H78">
            <v>1.072056191746467</v>
          </cell>
          <cell r="I78">
            <v>1.0662402246727798</v>
          </cell>
          <cell r="J78">
            <v>1.0483617009237984</v>
          </cell>
          <cell r="K78">
            <v>1.0352833055037332</v>
          </cell>
          <cell r="L78">
            <v>1</v>
          </cell>
          <cell r="M78">
            <v>1.3088107033659331</v>
          </cell>
          <cell r="N78">
            <v>1.2792724853624047</v>
          </cell>
          <cell r="O78">
            <v>1.3072828559250507</v>
          </cell>
          <cell r="P78">
            <v>1.2481270743936403</v>
          </cell>
          <cell r="Q78">
            <v>1.3554314648509749</v>
          </cell>
          <cell r="R78">
            <v>1.3381102667528577</v>
          </cell>
          <cell r="S78">
            <v>1.4390460053412941</v>
          </cell>
          <cell r="T78">
            <v>1.390400074988523</v>
          </cell>
        </row>
        <row r="79">
          <cell r="A79">
            <v>160</v>
          </cell>
          <cell r="B79">
            <v>1.0511160922086991</v>
          </cell>
          <cell r="C79">
            <v>1.035458033350205</v>
          </cell>
          <cell r="D79">
            <v>1.0310422431205335</v>
          </cell>
          <cell r="E79">
            <v>1.0212300363409597</v>
          </cell>
          <cell r="F79">
            <v>1.0147903374333511</v>
          </cell>
          <cell r="G79">
            <v>1.0860613767716725</v>
          </cell>
          <cell r="H79">
            <v>1.0712798308961347</v>
          </cell>
          <cell r="I79">
            <v>1.065506982347749</v>
          </cell>
          <cell r="J79">
            <v>1.0477485942529827</v>
          </cell>
          <cell r="K79">
            <v>1.0347444472235885</v>
          </cell>
          <cell r="L79">
            <v>1</v>
          </cell>
          <cell r="M79">
            <v>1.3069801091746571</v>
          </cell>
          <cell r="N79">
            <v>1.2777315925436223</v>
          </cell>
          <cell r="O79">
            <v>1.3052194251898805</v>
          </cell>
          <cell r="P79">
            <v>1.2463833213672122</v>
          </cell>
          <cell r="Q79">
            <v>1.3526714002805795</v>
          </cell>
          <cell r="R79">
            <v>1.3353371135324426</v>
          </cell>
          <cell r="S79">
            <v>1.4351620637077194</v>
          </cell>
          <cell r="T79">
            <v>1.387051298495924</v>
          </cell>
        </row>
        <row r="80">
          <cell r="A80">
            <v>165</v>
          </cell>
          <cell r="B80">
            <v>1.049150641367756</v>
          </cell>
          <cell r="C80">
            <v>1.033803963678378</v>
          </cell>
          <cell r="D80">
            <v>1.0294608942996373</v>
          </cell>
          <cell r="E80">
            <v>1.0200300857019067</v>
          </cell>
          <cell r="F80">
            <v>1.0138372133502909</v>
          </cell>
          <cell r="G80">
            <v>1.0818852795879144</v>
          </cell>
          <cell r="H80">
            <v>1.0675255632791607</v>
          </cell>
          <cell r="I80">
            <v>1.0619641881376516</v>
          </cell>
          <cell r="J80">
            <v>1.0448001302955159</v>
          </cell>
          <cell r="K80">
            <v>1.0321729845153556</v>
          </cell>
          <cell r="L80">
            <v>1</v>
          </cell>
          <cell r="M80">
            <v>1.2980062161191539</v>
          </cell>
          <cell r="N80">
            <v>1.2701665571237581</v>
          </cell>
          <cell r="O80">
            <v>1.2951305104458852</v>
          </cell>
          <cell r="P80">
            <v>1.2378633944969029</v>
          </cell>
          <cell r="Q80">
            <v>1.3392271394051372</v>
          </cell>
          <cell r="R80">
            <v>1.321847512002674</v>
          </cell>
          <cell r="S80">
            <v>1.4163210988537154</v>
          </cell>
          <cell r="T80">
            <v>1.3707872092846647</v>
          </cell>
        </row>
        <row r="81">
          <cell r="A81">
            <v>168</v>
          </cell>
          <cell r="B81">
            <v>1.0480086612313348</v>
          </cell>
          <cell r="C81">
            <v>1.0328493813239448</v>
          </cell>
          <cell r="D81">
            <v>1.0285515565868106</v>
          </cell>
          <cell r="E81">
            <v>1.019343230446029</v>
          </cell>
          <cell r="F81">
            <v>1.0132952749353585</v>
          </cell>
          <cell r="G81">
            <v>1.0794810726603141</v>
          </cell>
          <cell r="H81">
            <v>1.0653714843922575</v>
          </cell>
          <cell r="I81">
            <v>1.0599337411777912</v>
          </cell>
          <cell r="J81">
            <v>1.0431209822576366</v>
          </cell>
          <cell r="K81">
            <v>1.0307237485396585</v>
          </cell>
          <cell r="L81">
            <v>1</v>
          </cell>
          <cell r="M81">
            <v>1.2927618851285008</v>
          </cell>
          <cell r="N81">
            <v>1.2657367489170293</v>
          </cell>
          <cell r="O81">
            <v>1.2892550625765473</v>
          </cell>
          <cell r="P81">
            <v>1.2329063612621158</v>
          </cell>
          <cell r="Q81">
            <v>1.3314368189581618</v>
          </cell>
          <cell r="R81">
            <v>1.3140451501262376</v>
          </cell>
          <cell r="S81">
            <v>1.4054631323615614</v>
          </cell>
          <cell r="T81">
            <v>1.3613996267418156</v>
          </cell>
        </row>
        <row r="82">
          <cell r="A82">
            <v>169</v>
          </cell>
          <cell r="B82">
            <v>1.0476409538099567</v>
          </cell>
          <cell r="C82">
            <v>1.0325411088129348</v>
          </cell>
          <cell r="D82">
            <v>1.028256528214565</v>
          </cell>
          <cell r="E82">
            <v>1.019118625225417</v>
          </cell>
          <cell r="F82">
            <v>1.0131158168477985</v>
          </cell>
          <cell r="G82">
            <v>1.0786914089073061</v>
          </cell>
          <cell r="H82">
            <v>1.0646598371377534</v>
          </cell>
          <cell r="I82">
            <v>1.0592630532959009</v>
          </cell>
          <cell r="J82">
            <v>1.0425613590986349</v>
          </cell>
          <cell r="K82">
            <v>1.0302303470614194</v>
          </cell>
          <cell r="L82">
            <v>1</v>
          </cell>
          <cell r="M82">
            <v>1.2910286434550482</v>
          </cell>
          <cell r="N82">
            <v>1.2642767213257182</v>
          </cell>
          <cell r="O82">
            <v>1.2873641319479474</v>
          </cell>
          <cell r="P82">
            <v>1.2313156337185853</v>
          </cell>
          <cell r="Q82">
            <v>1.3289207150336215</v>
          </cell>
          <cell r="R82">
            <v>1.3115040574660042</v>
          </cell>
          <cell r="S82">
            <v>1.4019373485078583</v>
          </cell>
          <cell r="T82">
            <v>1.3583500298206523</v>
          </cell>
        </row>
        <row r="83">
          <cell r="A83">
            <v>171</v>
          </cell>
          <cell r="B83">
            <v>1.0469141536196465</v>
          </cell>
          <cell r="C83">
            <v>1.0319333485758027</v>
          </cell>
          <cell r="D83">
            <v>1.0276757077827949</v>
          </cell>
          <cell r="E83">
            <v>1.0186772797422321</v>
          </cell>
          <cell r="F83">
            <v>1.0127641803595113</v>
          </cell>
          <cell r="G83">
            <v>1.0771363678548516</v>
          </cell>
          <cell r="H83">
            <v>1.0632603802948244</v>
          </cell>
          <cell r="I83">
            <v>1.0579447170100176</v>
          </cell>
          <cell r="J83">
            <v>1.0414642351593328</v>
          </cell>
          <cell r="K83">
            <v>1.0292675219891212</v>
          </cell>
          <cell r="L83">
            <v>1</v>
          </cell>
          <cell r="M83">
            <v>1.2875961580531337</v>
          </cell>
          <cell r="N83">
            <v>1.2613830724365818</v>
          </cell>
          <cell r="O83">
            <v>1.2836231767104807</v>
          </cell>
          <cell r="P83">
            <v>1.2281696049862687</v>
          </cell>
          <cell r="Q83">
            <v>1.323952297101809</v>
          </cell>
          <cell r="R83">
            <v>1.3064902476299514</v>
          </cell>
          <cell r="S83">
            <v>1.394989672828296</v>
          </cell>
          <cell r="T83">
            <v>1.3523372857665004</v>
          </cell>
        </row>
        <row r="84">
          <cell r="A84">
            <v>172</v>
          </cell>
          <cell r="B84">
            <v>1.0465550140676521</v>
          </cell>
          <cell r="C84">
            <v>1.0316338034914829</v>
          </cell>
          <cell r="D84">
            <v>1.0273898496967244</v>
          </cell>
          <cell r="E84">
            <v>1.0184604770702441</v>
          </cell>
          <cell r="F84">
            <v>1.0125919353790107</v>
          </cell>
          <cell r="G84">
            <v>1.0763708136472157</v>
          </cell>
          <cell r="H84">
            <v>1.0625723833173573</v>
          </cell>
          <cell r="I84">
            <v>1.0572968835521406</v>
          </cell>
          <cell r="J84">
            <v>1.0409265323544992</v>
          </cell>
          <cell r="K84">
            <v>1.0287978317225419</v>
          </cell>
          <cell r="L84">
            <v>1</v>
          </cell>
          <cell r="M84">
            <v>1.2858967422412986</v>
          </cell>
          <cell r="N84">
            <v>1.2599493287549217</v>
          </cell>
          <cell r="O84">
            <v>1.2817729239833484</v>
          </cell>
          <cell r="P84">
            <v>1.2266141036098352</v>
          </cell>
          <cell r="Q84">
            <v>1.3214995622037928</v>
          </cell>
          <cell r="R84">
            <v>1.3040170535068727</v>
          </cell>
          <cell r="S84">
            <v>1.3915669734332066</v>
          </cell>
          <cell r="T84">
            <v>1.3493734971031883</v>
          </cell>
        </row>
        <row r="85">
          <cell r="A85">
            <v>177</v>
          </cell>
          <cell r="B85">
            <v>1.0448010043516125</v>
          </cell>
          <cell r="C85">
            <v>1.0301783076611548</v>
          </cell>
          <cell r="D85">
            <v>1.0260047931049485</v>
          </cell>
          <cell r="E85">
            <v>1.0174139504335165</v>
          </cell>
          <cell r="F85">
            <v>1.0117651531371343</v>
          </cell>
          <cell r="G85">
            <v>1.072659262744557</v>
          </cell>
          <cell r="H85">
            <v>1.0592460724288151</v>
          </cell>
          <cell r="I85">
            <v>1.0541674697706505</v>
          </cell>
          <cell r="J85">
            <v>1.0383427006753783</v>
          </cell>
          <cell r="K85">
            <v>1.0265614767992113</v>
          </cell>
          <cell r="L85">
            <v>1</v>
          </cell>
          <cell r="M85">
            <v>1.2775645600154359</v>
          </cell>
          <cell r="N85">
            <v>1.252909015488719</v>
          </cell>
          <cell r="O85">
            <v>1.2727194484089146</v>
          </cell>
          <cell r="P85">
            <v>1.2190078122638992</v>
          </cell>
          <cell r="Q85">
            <v>1.3095424328022072</v>
          </cell>
          <cell r="R85">
            <v>1.2919789174220973</v>
          </cell>
          <cell r="S85">
            <v>1.3749492134769454</v>
          </cell>
          <cell r="T85">
            <v>1.3349679381493764</v>
          </cell>
        </row>
        <row r="86">
          <cell r="A86">
            <v>180</v>
          </cell>
          <cell r="B86">
            <v>1.043781142943822</v>
          </cell>
          <cell r="C86">
            <v>1.0293378134388513</v>
          </cell>
          <cell r="D86">
            <v>1.0252080228384921</v>
          </cell>
          <cell r="E86">
            <v>1.0168149677284335</v>
          </cell>
          <cell r="F86">
            <v>1.0112955211351899</v>
          </cell>
          <cell r="G86">
            <v>1.0705223107673811</v>
          </cell>
          <cell r="H86">
            <v>1.0573380627008639</v>
          </cell>
          <cell r="I86">
            <v>1.0523745046768311</v>
          </cell>
          <cell r="J86">
            <v>1.0368727679774741</v>
          </cell>
          <cell r="K86">
            <v>1.0253049450151908</v>
          </cell>
          <cell r="L86">
            <v>1</v>
          </cell>
          <cell r="M86">
            <v>1.2726942079102965</v>
          </cell>
          <cell r="N86">
            <v>1.2487854379542036</v>
          </cell>
          <cell r="O86">
            <v>1.2674416872713536</v>
          </cell>
          <cell r="P86">
            <v>1.21457758252365</v>
          </cell>
          <cell r="Q86">
            <v>1.3026062515190913</v>
          </cell>
          <cell r="R86">
            <v>1.2850102391577416</v>
          </cell>
          <cell r="S86">
            <v>1.3653615970606618</v>
          </cell>
          <cell r="T86">
            <v>1.3266445097035702</v>
          </cell>
        </row>
        <row r="87">
          <cell r="A87">
            <v>181</v>
          </cell>
          <cell r="B87">
            <v>1.0434543005835559</v>
          </cell>
          <cell r="C87">
            <v>1.0290827778267859</v>
          </cell>
          <cell r="D87">
            <v>1.0249819221856278</v>
          </cell>
          <cell r="E87">
            <v>1.0166320720490298</v>
          </cell>
          <cell r="F87">
            <v>1.0111397752513251</v>
          </cell>
          <cell r="G87">
            <v>1.0698166257957304</v>
          </cell>
          <cell r="H87">
            <v>1.0567233367414526</v>
          </cell>
          <cell r="I87">
            <v>1.0517964972376925</v>
          </cell>
          <cell r="J87">
            <v>1.0364139193412611</v>
          </cell>
          <cell r="K87">
            <v>1.0249375706263224</v>
          </cell>
          <cell r="L87">
            <v>1</v>
          </cell>
          <cell r="M87">
            <v>1.2707721751187362</v>
          </cell>
          <cell r="N87">
            <v>1.2470042681471338</v>
          </cell>
          <cell r="O87">
            <v>1.2656324754614534</v>
          </cell>
          <cell r="P87">
            <v>1.2131644272115425</v>
          </cell>
          <cell r="Q87">
            <v>1.2999542769983081</v>
          </cell>
          <cell r="R87">
            <v>1.2824847261019328</v>
          </cell>
          <cell r="S87">
            <v>1.3618594259694805</v>
          </cell>
          <cell r="T87">
            <v>1.32349277081349</v>
          </cell>
        </row>
        <row r="88">
          <cell r="A88">
            <v>183</v>
          </cell>
          <cell r="B88">
            <v>1.0428080663399792</v>
          </cell>
          <cell r="C88">
            <v>1.0285794300946149</v>
          </cell>
          <cell r="D88">
            <v>1.0245358589416642</v>
          </cell>
          <cell r="E88">
            <v>1.0162722745520525</v>
          </cell>
          <cell r="F88">
            <v>1.0108347305722838</v>
          </cell>
          <cell r="G88">
            <v>1.0684270370506452</v>
          </cell>
          <cell r="H88">
            <v>1.0555140983393378</v>
          </cell>
          <cell r="I88">
            <v>1.0506600039033942</v>
          </cell>
          <cell r="J88">
            <v>1.0355135713645214</v>
          </cell>
          <cell r="K88">
            <v>1.0242189322454078</v>
          </cell>
          <cell r="L88">
            <v>1</v>
          </cell>
          <cell r="M88">
            <v>1.2669727418699621</v>
          </cell>
          <cell r="N88">
            <v>1.2434836807686855</v>
          </cell>
          <cell r="O88">
            <v>1.2620543281058645</v>
          </cell>
          <cell r="P88">
            <v>1.2103683119160409</v>
          </cell>
          <cell r="Q88">
            <v>1.2947273786208326</v>
          </cell>
          <cell r="R88">
            <v>1.2775075749132425</v>
          </cell>
          <cell r="S88">
            <v>1.3549678699095629</v>
          </cell>
          <cell r="T88">
            <v>1.3172906134565472</v>
          </cell>
        </row>
        <row r="89">
          <cell r="A89">
            <v>184</v>
          </cell>
          <cell r="B89">
            <v>1.0424886352138731</v>
          </cell>
          <cell r="C89">
            <v>1.0283310774802135</v>
          </cell>
          <cell r="D89">
            <v>1.0243158584114995</v>
          </cell>
          <cell r="E89">
            <v>1.016095328322759</v>
          </cell>
          <cell r="F89">
            <v>1.0106853717104405</v>
          </cell>
          <cell r="G89">
            <v>1.0677429749633467</v>
          </cell>
          <cell r="H89">
            <v>1.0549194307699339</v>
          </cell>
          <cell r="I89">
            <v>1.0501013646696569</v>
          </cell>
          <cell r="J89">
            <v>1.0350719212107389</v>
          </cell>
          <cell r="K89">
            <v>1.0238675073027417</v>
          </cell>
          <cell r="L89">
            <v>1</v>
          </cell>
          <cell r="M89">
            <v>1.265095075402072</v>
          </cell>
          <cell r="N89">
            <v>1.2417440136800311</v>
          </cell>
          <cell r="O89">
            <v>1.2602851627453524</v>
          </cell>
          <cell r="P89">
            <v>1.208985189192491</v>
          </cell>
          <cell r="Q89">
            <v>1.2921518760514639</v>
          </cell>
          <cell r="R89">
            <v>1.2750553805636207</v>
          </cell>
          <cell r="S89">
            <v>1.3515775336318647</v>
          </cell>
          <cell r="T89">
            <v>1.3142393485330788</v>
          </cell>
        </row>
        <row r="90">
          <cell r="A90">
            <v>189</v>
          </cell>
          <cell r="B90">
            <v>1.040927569485149</v>
          </cell>
          <cell r="C90">
            <v>1.0271217341743439</v>
          </cell>
          <cell r="D90">
            <v>1.0232454242766778</v>
          </cell>
          <cell r="E90">
            <v>1.0152392567998161</v>
          </cell>
          <cell r="F90">
            <v>1.0099690489653559</v>
          </cell>
          <cell r="G90">
            <v>1.0644269054165671</v>
          </cell>
          <cell r="H90">
            <v>1.0520425928343287</v>
          </cell>
          <cell r="I90">
            <v>1.047401262743944</v>
          </cell>
          <cell r="J90">
            <v>1.0329459851344109</v>
          </cell>
          <cell r="K90">
            <v>1.0221862177651264</v>
          </cell>
          <cell r="L90">
            <v>1</v>
          </cell>
          <cell r="M90">
            <v>1.2559220505214144</v>
          </cell>
          <cell r="N90">
            <v>1.2332470720217035</v>
          </cell>
          <cell r="O90">
            <v>1.2516339270909167</v>
          </cell>
          <cell r="P90">
            <v>1.2022157390754962</v>
          </cell>
          <cell r="Q90">
            <v>1.2796426012057496</v>
          </cell>
          <cell r="R90">
            <v>1.2631474295650049</v>
          </cell>
          <cell r="S90">
            <v>1.3351618851733642</v>
          </cell>
          <cell r="T90">
            <v>1.2994647958980885</v>
          </cell>
        </row>
        <row r="91">
          <cell r="A91">
            <v>192</v>
          </cell>
          <cell r="B91">
            <v>1.0400191248388062</v>
          </cell>
          <cell r="C91">
            <v>1.0264213689174138</v>
          </cell>
          <cell r="D91">
            <v>1.022626168019215</v>
          </cell>
          <cell r="E91">
            <v>1.0147477867925956</v>
          </cell>
          <cell r="F91">
            <v>1.0095626261415263</v>
          </cell>
          <cell r="G91">
            <v>1.0625179723927809</v>
          </cell>
          <cell r="H91">
            <v>1.0503910668363552</v>
          </cell>
          <cell r="I91">
            <v>1.0458530870462686</v>
          </cell>
          <cell r="J91">
            <v>1.0317337421869763</v>
          </cell>
          <cell r="K91">
            <v>1.0212354336313814</v>
          </cell>
          <cell r="L91">
            <v>1</v>
          </cell>
          <cell r="M91">
            <v>1.2505859414360638</v>
          </cell>
          <cell r="N91">
            <v>1.2283057631154477</v>
          </cell>
          <cell r="O91">
            <v>1.2465949272112797</v>
          </cell>
          <cell r="P91">
            <v>1.1982682065755019</v>
          </cell>
          <cell r="Q91">
            <v>1.2724218876637352</v>
          </cell>
          <cell r="R91">
            <v>1.2562757151624393</v>
          </cell>
          <cell r="S91">
            <v>1.3257254521510584</v>
          </cell>
          <cell r="T91">
            <v>1.2909713468608426</v>
          </cell>
        </row>
        <row r="92">
          <cell r="A92">
            <v>193</v>
          </cell>
          <cell r="B92">
            <v>1.0396901953622515</v>
          </cell>
          <cell r="C92">
            <v>1.0261590820640392</v>
          </cell>
          <cell r="D92">
            <v>1.022387222431614</v>
          </cell>
          <cell r="E92">
            <v>1.0145734022709791</v>
          </cell>
          <cell r="F92">
            <v>1.0094329891671163</v>
          </cell>
          <cell r="G92">
            <v>1.0618946786635386</v>
          </cell>
          <cell r="H92">
            <v>1.049851034547798</v>
          </cell>
          <cell r="I92">
            <v>1.045348591226958</v>
          </cell>
          <cell r="J92">
            <v>1.0313398064971648</v>
          </cell>
          <cell r="K92">
            <v>1.0209277412675501</v>
          </cell>
          <cell r="L92">
            <v>1</v>
          </cell>
          <cell r="M92">
            <v>1.2488071149836648</v>
          </cell>
          <cell r="N92">
            <v>1.2267013446770543</v>
          </cell>
          <cell r="O92">
            <v>1.244719577203943</v>
          </cell>
          <cell r="P92">
            <v>1.1967125724612937</v>
          </cell>
          <cell r="Q92">
            <v>1.2700701739303082</v>
          </cell>
          <cell r="R92">
            <v>1.2540095257658821</v>
          </cell>
          <cell r="S92">
            <v>1.3226190249057905</v>
          </cell>
          <cell r="T92">
            <v>1.2881639990864475</v>
          </cell>
        </row>
        <row r="93">
          <cell r="A93">
            <v>195</v>
          </cell>
          <cell r="B93">
            <v>1.0390405757608114</v>
          </cell>
          <cell r="C93">
            <v>1.0256423905753873</v>
          </cell>
          <cell r="D93">
            <v>1.0219169553729717</v>
          </cell>
          <cell r="E93">
            <v>1.0142308379560327</v>
          </cell>
          <cell r="F93">
            <v>1.0091789875385333</v>
          </cell>
          <cell r="G93">
            <v>1.06066719696627</v>
          </cell>
          <cell r="H93">
            <v>1.048788668882682</v>
          </cell>
          <cell r="I93">
            <v>1.0443565398916093</v>
          </cell>
          <cell r="J93">
            <v>1.0305667604585778</v>
          </cell>
          <cell r="K93">
            <v>1.0203257989573917</v>
          </cell>
          <cell r="L93">
            <v>1</v>
          </cell>
          <cell r="M93">
            <v>1.2452908264699349</v>
          </cell>
          <cell r="N93">
            <v>1.2235292220398479</v>
          </cell>
          <cell r="O93">
            <v>1.241015533444547</v>
          </cell>
          <cell r="P93">
            <v>1.193640690294927</v>
          </cell>
          <cell r="Q93">
            <v>1.2654335641764374</v>
          </cell>
          <cell r="R93">
            <v>1.2495428229025916</v>
          </cell>
          <cell r="S93">
            <v>1.3165048627984701</v>
          </cell>
          <cell r="T93">
            <v>1.2826388032257792</v>
          </cell>
        </row>
        <row r="94">
          <cell r="A94">
            <v>196</v>
          </cell>
          <cell r="B94">
            <v>1.0387198380831566</v>
          </cell>
          <cell r="C94">
            <v>1.0253879319486119</v>
          </cell>
          <cell r="D94">
            <v>1.0216855786271153</v>
          </cell>
          <cell r="E94">
            <v>1.0140626083333828</v>
          </cell>
          <cell r="F94">
            <v>1.0090545746999535</v>
          </cell>
          <cell r="G94">
            <v>1.0600628718238569</v>
          </cell>
          <cell r="H94">
            <v>1.0482662007955381</v>
          </cell>
          <cell r="I94">
            <v>1.0438688527116744</v>
          </cell>
          <cell r="J94">
            <v>1.0301875223587018</v>
          </cell>
          <cell r="K94">
            <v>1.0200314156741195</v>
          </cell>
          <cell r="L94">
            <v>1</v>
          </cell>
          <cell r="M94">
            <v>1.2435531190509834</v>
          </cell>
          <cell r="N94">
            <v>1.2219613049854643</v>
          </cell>
          <cell r="O94">
            <v>1.2391865439804257</v>
          </cell>
          <cell r="P94">
            <v>1.192124192197467</v>
          </cell>
          <cell r="Q94">
            <v>1.2631481810793577</v>
          </cell>
          <cell r="R94">
            <v>1.2473418232865969</v>
          </cell>
          <cell r="S94">
            <v>1.3134963132493147</v>
          </cell>
          <cell r="T94">
            <v>1.2799202197327888</v>
          </cell>
        </row>
        <row r="95">
          <cell r="A95">
            <v>201</v>
          </cell>
          <cell r="B95">
            <v>1.0371559394206242</v>
          </cell>
          <cell r="C95">
            <v>1.0241534560100531</v>
          </cell>
          <cell r="D95">
            <v>1.020565185082396</v>
          </cell>
          <cell r="E95">
            <v>1.0132510164351045</v>
          </cell>
          <cell r="F95">
            <v>1.0084574564951745</v>
          </cell>
          <cell r="G95">
            <v>1.0571327313510723</v>
          </cell>
          <cell r="H95">
            <v>1.0457383872694108</v>
          </cell>
          <cell r="I95">
            <v>1.0415112415591221</v>
          </cell>
          <cell r="J95">
            <v>1.0283617033144441</v>
          </cell>
          <cell r="K95">
            <v>1.018622802613153</v>
          </cell>
          <cell r="L95">
            <v>1</v>
          </cell>
          <cell r="M95">
            <v>1.2350641585217872</v>
          </cell>
          <cell r="N95">
            <v>1.2142990026374867</v>
          </cell>
          <cell r="O95">
            <v>1.2302661548762717</v>
          </cell>
          <cell r="P95">
            <v>1.1847312548841804</v>
          </cell>
          <cell r="Q95">
            <v>1.2520410234966972</v>
          </cell>
          <cell r="R95">
            <v>1.2366509049980916</v>
          </cell>
          <cell r="S95">
            <v>1.2989231228207516</v>
          </cell>
          <cell r="T95">
            <v>1.2667532181925467</v>
          </cell>
        </row>
        <row r="96">
          <cell r="A96">
            <v>204</v>
          </cell>
          <cell r="B96">
            <v>1.0362486146364904</v>
          </cell>
          <cell r="C96">
            <v>1.0234421032763599</v>
          </cell>
          <cell r="D96">
            <v>1.0199212009725269</v>
          </cell>
          <cell r="E96">
            <v>1.0127868633190751</v>
          </cell>
          <cell r="F96">
            <v>1.0081183337586399</v>
          </cell>
          <cell r="G96">
            <v>1.0554455069753375</v>
          </cell>
          <cell r="H96">
            <v>1.0442870405969997</v>
          </cell>
          <cell r="I96">
            <v>1.040159108374157</v>
          </cell>
          <cell r="J96">
            <v>1.0273203611294961</v>
          </cell>
          <cell r="K96">
            <v>1.017826056254413</v>
          </cell>
          <cell r="L96">
            <v>1</v>
          </cell>
          <cell r="M96">
            <v>1.230126253937242</v>
          </cell>
          <cell r="N96">
            <v>1.2098398078648049</v>
          </cell>
          <cell r="O96">
            <v>1.225088536618447</v>
          </cell>
          <cell r="P96">
            <v>1.1804428783966545</v>
          </cell>
          <cell r="Q96">
            <v>1.2456243198837813</v>
          </cell>
          <cell r="R96">
            <v>1.2304794248724977</v>
          </cell>
          <cell r="S96">
            <v>1.2905412376830252</v>
          </cell>
          <cell r="T96">
            <v>1.2591814504064247</v>
          </cell>
        </row>
        <row r="97">
          <cell r="A97">
            <v>205</v>
          </cell>
          <cell r="B97">
            <v>1.0359512089861054</v>
          </cell>
          <cell r="C97">
            <v>1.0232097250909427</v>
          </cell>
          <cell r="D97">
            <v>1.0197110959628561</v>
          </cell>
          <cell r="E97">
            <v>1.0126358097580379</v>
          </cell>
          <cell r="F97">
            <v>1.0080083540952296</v>
          </cell>
          <cell r="G97">
            <v>1.0548945319942051</v>
          </cell>
          <cell r="H97">
            <v>1.0438137800941893</v>
          </cell>
          <cell r="I97">
            <v>1.039718443254336</v>
          </cell>
          <cell r="J97">
            <v>1.026981925951244</v>
          </cell>
          <cell r="K97">
            <v>1.0175681882521737</v>
          </cell>
          <cell r="L97">
            <v>1</v>
          </cell>
          <cell r="M97">
            <v>1.2284509376500883</v>
          </cell>
          <cell r="N97">
            <v>1.2083350721829724</v>
          </cell>
          <cell r="O97">
            <v>1.2233702089792418</v>
          </cell>
          <cell r="P97">
            <v>1.1790221487893771</v>
          </cell>
          <cell r="Q97">
            <v>1.2435057812668484</v>
          </cell>
          <cell r="R97">
            <v>1.2284457297844098</v>
          </cell>
          <cell r="S97">
            <v>1.2877844999790762</v>
          </cell>
          <cell r="T97">
            <v>1.2566834284445436</v>
          </cell>
        </row>
        <row r="98">
          <cell r="A98">
            <v>207</v>
          </cell>
          <cell r="B98">
            <v>1.035363821808879</v>
          </cell>
          <cell r="C98">
            <v>1.0227519327567434</v>
          </cell>
          <cell r="D98">
            <v>1.0192975728543467</v>
          </cell>
          <cell r="E98">
            <v>1.0123390672429582</v>
          </cell>
          <cell r="F98">
            <v>1.0077928614681224</v>
          </cell>
          <cell r="G98">
            <v>1.0538093668501562</v>
          </cell>
          <cell r="H98">
            <v>1.0428826853876716</v>
          </cell>
          <cell r="I98">
            <v>1.0388518344222903</v>
          </cell>
          <cell r="J98">
            <v>1.0263177406671307</v>
          </cell>
          <cell r="K98">
            <v>1.0170636821758179</v>
          </cell>
          <cell r="L98">
            <v>1</v>
          </cell>
          <cell r="M98">
            <v>1.2251400333837474</v>
          </cell>
          <cell r="N98">
            <v>1.2053605505682925</v>
          </cell>
          <cell r="O98">
            <v>1.2199762153074387</v>
          </cell>
          <cell r="P98">
            <v>1.176216591528584</v>
          </cell>
          <cell r="Q98">
            <v>1.2393284298910212</v>
          </cell>
          <cell r="R98">
            <v>1.2244367477818465</v>
          </cell>
          <cell r="S98">
            <v>1.2823574535711704</v>
          </cell>
          <cell r="T98">
            <v>1.2517663130254488</v>
          </cell>
        </row>
        <row r="99">
          <cell r="A99">
            <v>208</v>
          </cell>
          <cell r="B99">
            <v>1.0350737977074662</v>
          </cell>
          <cell r="C99">
            <v>1.0225264711569011</v>
          </cell>
          <cell r="D99">
            <v>1.0190941065099401</v>
          </cell>
          <cell r="E99">
            <v>1.0121933353614605</v>
          </cell>
          <cell r="F99">
            <v>1.00768730779243</v>
          </cell>
          <cell r="G99">
            <v>1.0532750575089056</v>
          </cell>
          <cell r="H99">
            <v>1.0424247349349343</v>
          </cell>
          <cell r="I99">
            <v>1.0384257773657664</v>
          </cell>
          <cell r="J99">
            <v>1.0259918820849809</v>
          </cell>
          <cell r="K99">
            <v>1.0168169333869523</v>
          </cell>
          <cell r="L99">
            <v>1</v>
          </cell>
          <cell r="M99">
            <v>1.2235042065850332</v>
          </cell>
          <cell r="N99">
            <v>1.2038905602313312</v>
          </cell>
          <cell r="O99">
            <v>1.2183002812289787</v>
          </cell>
          <cell r="P99">
            <v>1.1748315379049654</v>
          </cell>
          <cell r="Q99">
            <v>1.2372691883698401</v>
          </cell>
          <cell r="R99">
            <v>1.2224610356968977</v>
          </cell>
          <cell r="S99">
            <v>1.2796864465195272</v>
          </cell>
          <cell r="T99">
            <v>1.2493465821598604</v>
          </cell>
        </row>
        <row r="100">
          <cell r="A100">
            <v>213</v>
          </cell>
          <cell r="B100">
            <v>1.0336595378949458</v>
          </cell>
          <cell r="C100">
            <v>1.0214325823154262</v>
          </cell>
          <cell r="D100">
            <v>1.0181087860691085</v>
          </cell>
          <cell r="E100">
            <v>1.011490234659236</v>
          </cell>
          <cell r="F100">
            <v>1.0071806767047637</v>
          </cell>
          <cell r="G100">
            <v>1.0506839207098264</v>
          </cell>
          <cell r="H100">
            <v>1.0402086892302047</v>
          </cell>
          <cell r="I100">
            <v>1.0363657607774743</v>
          </cell>
          <cell r="J100">
            <v>1.0244228250030982</v>
          </cell>
          <cell r="K100">
            <v>1.0156360926886017</v>
          </cell>
          <cell r="L100">
            <v>1</v>
          </cell>
          <cell r="M100">
            <v>1.2155166628409537</v>
          </cell>
          <cell r="N100">
            <v>1.1967093190988209</v>
          </cell>
          <cell r="O100">
            <v>1.2101260101826139</v>
          </cell>
          <cell r="P100">
            <v>1.1680791111772797</v>
          </cell>
          <cell r="Q100">
            <v>1.2272589902715634</v>
          </cell>
          <cell r="R100">
            <v>1.2128620046550924</v>
          </cell>
          <cell r="S100">
            <v>1.2667430538571116</v>
          </cell>
          <cell r="T100">
            <v>1.2376238548773586</v>
          </cell>
        </row>
        <row r="101">
          <cell r="A101">
            <v>216</v>
          </cell>
          <cell r="B101">
            <v>1.0328389383972381</v>
          </cell>
          <cell r="C101">
            <v>1.0208021745621099</v>
          </cell>
          <cell r="D101">
            <v>1.0175423818501279</v>
          </cell>
          <cell r="E101">
            <v>1.0110880947112384</v>
          </cell>
          <cell r="F101">
            <v>1.006892924437552</v>
          </cell>
          <cell r="G101">
            <v>1.0491915416179074</v>
          </cell>
          <cell r="H101">
            <v>1.0389360574622863</v>
          </cell>
          <cell r="I101">
            <v>1.0351840473707106</v>
          </cell>
          <cell r="J101">
            <v>1.0235277539195837</v>
          </cell>
          <cell r="K101">
            <v>1.0149680649568718</v>
          </cell>
          <cell r="L101">
            <v>1</v>
          </cell>
          <cell r="M101">
            <v>1.2108733329083936</v>
          </cell>
          <cell r="N101">
            <v>1.1925320484590927</v>
          </cell>
          <cell r="O101">
            <v>1.2053812030331457</v>
          </cell>
          <cell r="P101">
            <v>1.1641620784930939</v>
          </cell>
          <cell r="Q101">
            <v>1.2214744379252891</v>
          </cell>
          <cell r="R101">
            <v>1.2073190340628288</v>
          </cell>
          <cell r="S101">
            <v>1.2592946382374113</v>
          </cell>
          <cell r="T101">
            <v>1.2308802823752647</v>
          </cell>
        </row>
        <row r="102">
          <cell r="A102">
            <v>217</v>
          </cell>
          <cell r="B102">
            <v>1.0325699453525068</v>
          </cell>
          <cell r="C102">
            <v>1.0205962281584511</v>
          </cell>
          <cell r="D102">
            <v>1.0173575787471807</v>
          </cell>
          <cell r="E102">
            <v>1.010957217407054</v>
          </cell>
          <cell r="F102">
            <v>1.0067996014179141</v>
          </cell>
          <cell r="G102">
            <v>1.0487041378420967</v>
          </cell>
          <cell r="H102">
            <v>1.0385210276564938</v>
          </cell>
          <cell r="I102">
            <v>1.0347988822716874</v>
          </cell>
          <cell r="J102">
            <v>1.0232368299037407</v>
          </cell>
          <cell r="K102">
            <v>1.0147518390836252</v>
          </cell>
          <cell r="L102">
            <v>1</v>
          </cell>
          <cell r="M102">
            <v>1.2093021269052977</v>
          </cell>
          <cell r="N102">
            <v>1.1911260731274915</v>
          </cell>
          <cell r="O102">
            <v>1.2038088333297428</v>
          </cell>
          <cell r="P102">
            <v>1.1628661641367042</v>
          </cell>
          <cell r="Q102">
            <v>1.2195662347143843</v>
          </cell>
          <cell r="R102">
            <v>1.2054935778650302</v>
          </cell>
          <cell r="S102">
            <v>1.2568465852335915</v>
          </cell>
          <cell r="T102">
            <v>1.2286586773644421</v>
          </cell>
        </row>
        <row r="103">
          <cell r="A103">
            <v>219</v>
          </cell>
          <cell r="B103">
            <v>1.0320386531217238</v>
          </cell>
          <cell r="C103">
            <v>1.0201904920123437</v>
          </cell>
          <cell r="D103">
            <v>1.0169938410129715</v>
          </cell>
          <cell r="E103">
            <v>1.0107001033426366</v>
          </cell>
          <cell r="F103">
            <v>1.0066167411466673</v>
          </cell>
          <cell r="G103">
            <v>1.0477440964798226</v>
          </cell>
          <cell r="H103">
            <v>1.0377044311393704</v>
          </cell>
          <cell r="I103">
            <v>1.0340413613830948</v>
          </cell>
          <cell r="J103">
            <v>1.0226658479043749</v>
          </cell>
          <cell r="K103">
            <v>1.0143287785642567</v>
          </cell>
          <cell r="L103">
            <v>1</v>
          </cell>
          <cell r="M103">
            <v>1.2061976392522691</v>
          </cell>
          <cell r="N103">
            <v>1.1883472064875524</v>
          </cell>
          <cell r="O103">
            <v>1.2007030237101535</v>
          </cell>
          <cell r="P103">
            <v>1.1603070007818836</v>
          </cell>
          <cell r="Q103">
            <v>1.2158032140354718</v>
          </cell>
          <cell r="R103">
            <v>1.2018946419083187</v>
          </cell>
          <cell r="S103">
            <v>1.2520262595038116</v>
          </cell>
          <cell r="T103">
            <v>1.2242850228927384</v>
          </cell>
        </row>
        <row r="104">
          <cell r="A104">
            <v>220</v>
          </cell>
          <cell r="B104">
            <v>1.0317763157731286</v>
          </cell>
          <cell r="C104">
            <v>1.0199906605178324</v>
          </cell>
          <cell r="D104">
            <v>1.016814864223001</v>
          </cell>
          <cell r="E104">
            <v>1.0105738295654292</v>
          </cell>
          <cell r="F104">
            <v>1.0065271694685793</v>
          </cell>
          <cell r="G104">
            <v>1.0472713550969921</v>
          </cell>
          <cell r="H104">
            <v>1.0373027638733872</v>
          </cell>
          <cell r="I104">
            <v>1.0336689077955337</v>
          </cell>
          <cell r="J104">
            <v>1.022385697617284</v>
          </cell>
          <cell r="K104">
            <v>1.0141218518079127</v>
          </cell>
          <cell r="L104">
            <v>1</v>
          </cell>
          <cell r="M104">
            <v>1.2046641270336746</v>
          </cell>
          <cell r="N104">
            <v>1.1869741203647326</v>
          </cell>
          <cell r="O104">
            <v>1.1991693414878415</v>
          </cell>
          <cell r="P104">
            <v>1.1590435480529624</v>
          </cell>
          <cell r="Q104">
            <v>1.2139480190947389</v>
          </cell>
          <cell r="R104">
            <v>1.200120789917424</v>
          </cell>
          <cell r="S104">
            <v>1.2496533871700524</v>
          </cell>
          <cell r="T104">
            <v>1.2221324214882059</v>
          </cell>
        </row>
        <row r="105">
          <cell r="A105">
            <v>225</v>
          </cell>
          <cell r="B105">
            <v>1.0304969688109396</v>
          </cell>
          <cell r="C105">
            <v>1.0190210534255484</v>
          </cell>
          <cell r="D105">
            <v>1.0159480787607726</v>
          </cell>
          <cell r="E105">
            <v>1.0099645730311517</v>
          </cell>
          <cell r="F105">
            <v>1.0060972283009966</v>
          </cell>
          <cell r="G105">
            <v>1.0449784176447647</v>
          </cell>
          <cell r="H105">
            <v>1.0353587796644887</v>
          </cell>
          <cell r="I105">
            <v>1.0318678051910042</v>
          </cell>
          <cell r="J105">
            <v>1.0210365616929622</v>
          </cell>
          <cell r="K105">
            <v>1.013131472708775</v>
          </cell>
          <cell r="L105">
            <v>1</v>
          </cell>
          <cell r="M105">
            <v>1.1971793807655804</v>
          </cell>
          <cell r="N105">
            <v>1.1802683551413964</v>
          </cell>
          <cell r="O105">
            <v>1.1916884284029658</v>
          </cell>
          <cell r="P105">
            <v>1.1528835976675038</v>
          </cell>
          <cell r="Q105">
            <v>1.2049278586941414</v>
          </cell>
          <cell r="R105">
            <v>1.1915004539594569</v>
          </cell>
          <cell r="S105">
            <v>1.2381503137012466</v>
          </cell>
          <cell r="T105">
            <v>1.2117009782462018</v>
          </cell>
        </row>
        <row r="106">
          <cell r="A106">
            <v>228</v>
          </cell>
          <cell r="B106">
            <v>1.0297545758654452</v>
          </cell>
          <cell r="C106">
            <v>1.0184622166345694</v>
          </cell>
          <cell r="D106">
            <v>1.0154497685582162</v>
          </cell>
          <cell r="E106">
            <v>1.009616082303268</v>
          </cell>
          <cell r="F106">
            <v>1.0058530192748556</v>
          </cell>
          <cell r="G106">
            <v>1.0436575054959853</v>
          </cell>
          <cell r="H106">
            <v>1.0342421656134078</v>
          </cell>
          <cell r="I106">
            <v>1.0308344191659142</v>
          </cell>
          <cell r="J106">
            <v>1.0202668179869283</v>
          </cell>
          <cell r="K106">
            <v>1.0125711121723564</v>
          </cell>
          <cell r="L106">
            <v>1</v>
          </cell>
          <cell r="M106">
            <v>1.1928308512246637</v>
          </cell>
          <cell r="N106">
            <v>1.176369298219468</v>
          </cell>
          <cell r="O106">
            <v>1.1873457500159532</v>
          </cell>
          <cell r="P106">
            <v>1.1493100043874556</v>
          </cell>
          <cell r="Q106">
            <v>1.1997140308596734</v>
          </cell>
          <cell r="R106">
            <v>1.1865211008325594</v>
          </cell>
          <cell r="S106">
            <v>1.2315274410918218</v>
          </cell>
          <cell r="T106">
            <v>1.2056981021608177</v>
          </cell>
        </row>
        <row r="107">
          <cell r="A107">
            <v>229</v>
          </cell>
          <cell r="B107">
            <v>1.0295112070992984</v>
          </cell>
          <cell r="C107">
            <v>1.0182796432424484</v>
          </cell>
          <cell r="D107">
            <v>1.0152871756745605</v>
          </cell>
          <cell r="E107">
            <v>1.0095026613027083</v>
          </cell>
          <cell r="F107">
            <v>1.0057738158243643</v>
          </cell>
          <cell r="G107">
            <v>1.0432260571788099</v>
          </cell>
          <cell r="H107">
            <v>1.0338779811450149</v>
          </cell>
          <cell r="I107">
            <v>1.030497568538256</v>
          </cell>
          <cell r="J107">
            <v>1.020016609110389</v>
          </cell>
          <cell r="K107">
            <v>1.0123897232283305</v>
          </cell>
          <cell r="L107">
            <v>1</v>
          </cell>
          <cell r="M107">
            <v>1.1913622742483787</v>
          </cell>
          <cell r="N107">
            <v>1.1750595865727134</v>
          </cell>
          <cell r="O107">
            <v>1.1859083771017886</v>
          </cell>
          <cell r="P107">
            <v>1.1481290521717207</v>
          </cell>
          <cell r="Q107">
            <v>1.1979952825736455</v>
          </cell>
          <cell r="R107">
            <v>1.1848820715191273</v>
          </cell>
          <cell r="S107">
            <v>1.2293518204360607</v>
          </cell>
          <cell r="T107">
            <v>1.2037226921013393</v>
          </cell>
        </row>
        <row r="108">
          <cell r="A108">
            <v>231</v>
          </cell>
          <cell r="B108">
            <v>1.029030508525147</v>
          </cell>
          <cell r="C108">
            <v>1.0179199423798793</v>
          </cell>
          <cell r="D108">
            <v>1.0149671428735165</v>
          </cell>
          <cell r="E108">
            <v>1.0092798352441397</v>
          </cell>
          <cell r="F108">
            <v>1.0056186187108298</v>
          </cell>
          <cell r="G108">
            <v>1.0423761669276139</v>
          </cell>
          <cell r="H108">
            <v>1.0331613755585063</v>
          </cell>
          <cell r="I108">
            <v>1.029835025265927</v>
          </cell>
          <cell r="J108">
            <v>1.0195255082927399</v>
          </cell>
          <cell r="K108">
            <v>1.0120348057204434</v>
          </cell>
          <cell r="L108">
            <v>1</v>
          </cell>
          <cell r="M108">
            <v>1.188461157262438</v>
          </cell>
          <cell r="N108">
            <v>1.1724713462677407</v>
          </cell>
          <cell r="O108">
            <v>1.1830691039709285</v>
          </cell>
          <cell r="P108">
            <v>1.1457968286272666</v>
          </cell>
          <cell r="Q108">
            <v>1.1946055171769907</v>
          </cell>
          <cell r="R108">
            <v>1.1816503017308209</v>
          </cell>
          <cell r="S108">
            <v>1.2250671189115667</v>
          </cell>
          <cell r="T108">
            <v>1.1998331623624301</v>
          </cell>
        </row>
        <row r="109">
          <cell r="A109">
            <v>232</v>
          </cell>
          <cell r="B109">
            <v>1.0287931444723857</v>
          </cell>
          <cell r="C109">
            <v>1.017742778133125</v>
          </cell>
          <cell r="D109">
            <v>1.0148096660786645</v>
          </cell>
          <cell r="E109">
            <v>1.009170398239184</v>
          </cell>
          <cell r="F109">
            <v>1.0055425959161362</v>
          </cell>
          <cell r="G109">
            <v>1.0419576343939212</v>
          </cell>
          <cell r="H109">
            <v>1.0328088672773601</v>
          </cell>
          <cell r="I109">
            <v>1.0295092480644528</v>
          </cell>
          <cell r="J109">
            <v>1.0192845376652797</v>
          </cell>
          <cell r="K109">
            <v>1.0118612003976113</v>
          </cell>
          <cell r="L109">
            <v>1</v>
          </cell>
          <cell r="M109">
            <v>1.1870283959481773</v>
          </cell>
          <cell r="N109">
            <v>1.1711926329747129</v>
          </cell>
          <cell r="O109">
            <v>1.1816669851228458</v>
          </cell>
          <cell r="P109">
            <v>1.1446453739096969</v>
          </cell>
          <cell r="Q109">
            <v>1.1929341675521907</v>
          </cell>
          <cell r="R109">
            <v>1.1800572349272307</v>
          </cell>
          <cell r="S109">
            <v>1.2229575221227198</v>
          </cell>
          <cell r="T109">
            <v>1.197918564712916</v>
          </cell>
        </row>
        <row r="110">
          <cell r="A110">
            <v>237</v>
          </cell>
          <cell r="B110">
            <v>1.0276355053147641</v>
          </cell>
          <cell r="C110">
            <v>1.0168831003826169</v>
          </cell>
          <cell r="D110">
            <v>1.0140469587580745</v>
          </cell>
          <cell r="E110">
            <v>1.0086423518125434</v>
          </cell>
          <cell r="F110">
            <v>1.0051776747841983</v>
          </cell>
          <cell r="G110">
            <v>1.0399273307111385</v>
          </cell>
          <cell r="H110">
            <v>1.0311025733006505</v>
          </cell>
          <cell r="I110">
            <v>1.0279336602717215</v>
          </cell>
          <cell r="J110">
            <v>1.0181239545580945</v>
          </cell>
          <cell r="K110">
            <v>1.011030224048018</v>
          </cell>
          <cell r="L110">
            <v>1</v>
          </cell>
          <cell r="M110">
            <v>1.1800382413045101</v>
          </cell>
          <cell r="N110">
            <v>1.1649495274679753</v>
          </cell>
          <cell r="O110">
            <v>1.1748273005843912</v>
          </cell>
          <cell r="P110">
            <v>1.1390310903308718</v>
          </cell>
          <cell r="Q110">
            <v>1.1848062809929478</v>
          </cell>
          <cell r="R110">
            <v>1.1723137344034997</v>
          </cell>
          <cell r="S110">
            <v>1.2127270741654639</v>
          </cell>
          <cell r="T110">
            <v>1.1886379806657614</v>
          </cell>
        </row>
        <row r="111">
          <cell r="A111">
            <v>240</v>
          </cell>
          <cell r="B111">
            <v>1.0269636772703599</v>
          </cell>
          <cell r="C111">
            <v>1.0163875803775331</v>
          </cell>
          <cell r="D111">
            <v>1.0136084476379914</v>
          </cell>
          <cell r="E111">
            <v>1.0083402938113044</v>
          </cell>
          <cell r="F111">
            <v>1.0049703870618625</v>
          </cell>
          <cell r="G111">
            <v>1.0387574935652248</v>
          </cell>
          <cell r="H111">
            <v>1.0301223155399062</v>
          </cell>
          <cell r="I111">
            <v>1.0270295126331288</v>
          </cell>
          <cell r="J111">
            <v>1.0174616945843427</v>
          </cell>
          <cell r="K111">
            <v>1.0105599969786636</v>
          </cell>
          <cell r="L111">
            <v>1</v>
          </cell>
          <cell r="M111">
            <v>1.1759792955159942</v>
          </cell>
          <cell r="N111">
            <v>1.1613208769175354</v>
          </cell>
          <cell r="O111">
            <v>1.1708564890741315</v>
          </cell>
          <cell r="P111">
            <v>1.1357737828160532</v>
          </cell>
          <cell r="Q111">
            <v>1.1801070084599268</v>
          </cell>
          <cell r="R111">
            <v>1.1678395785008766</v>
          </cell>
          <cell r="S111">
            <v>1.2068341636516913</v>
          </cell>
          <cell r="T111">
            <v>1.1832955206650866</v>
          </cell>
        </row>
        <row r="112">
          <cell r="A112">
            <v>241</v>
          </cell>
          <cell r="B112">
            <v>1.0267434310976729</v>
          </cell>
          <cell r="C112">
            <v>1.0162256861721217</v>
          </cell>
          <cell r="D112">
            <v>1.0134653609952033</v>
          </cell>
          <cell r="E112">
            <v>1.0082419819958579</v>
          </cell>
          <cell r="F112">
            <v>1.0049031565416204</v>
          </cell>
          <cell r="G112">
            <v>1.0383753554167574</v>
          </cell>
          <cell r="H112">
            <v>1.0298025766453509</v>
          </cell>
          <cell r="I112">
            <v>1.0267347657179215</v>
          </cell>
          <cell r="J112">
            <v>1.017246409046529</v>
          </cell>
          <cell r="K112">
            <v>1.0104077754048353</v>
          </cell>
          <cell r="L112">
            <v>1</v>
          </cell>
          <cell r="M112">
            <v>1.1746104033012073</v>
          </cell>
          <cell r="N112">
            <v>1.1601038572141713</v>
          </cell>
          <cell r="O112">
            <v>1.1695435070066906</v>
          </cell>
          <cell r="P112">
            <v>1.134698358783945</v>
          </cell>
          <cell r="Q112">
            <v>1.1785587529304502</v>
          </cell>
          <cell r="R112">
            <v>1.1663674313526695</v>
          </cell>
          <cell r="S112">
            <v>1.2048990625982212</v>
          </cell>
          <cell r="T112">
            <v>1.1815389398815004</v>
          </cell>
        </row>
        <row r="113">
          <cell r="A113">
            <v>243</v>
          </cell>
          <cell r="B113">
            <v>1.0263083897845597</v>
          </cell>
          <cell r="C113">
            <v>1.0159067173830592</v>
          </cell>
          <cell r="D113">
            <v>1.0131837145505793</v>
          </cell>
          <cell r="E113">
            <v>1.0080488350804826</v>
          </cell>
          <cell r="F113">
            <v>1.0047714177661022</v>
          </cell>
          <cell r="G113">
            <v>1.0376225480841008</v>
          </cell>
          <cell r="H113">
            <v>1.0291733876007549</v>
          </cell>
          <cell r="I113">
            <v>1.0261550009735854</v>
          </cell>
          <cell r="J113">
            <v>1.0168238334068684</v>
          </cell>
          <cell r="K113">
            <v>1.0101099161310942</v>
          </cell>
          <cell r="L113">
            <v>1</v>
          </cell>
          <cell r="M113">
            <v>1.1719067485844334</v>
          </cell>
          <cell r="N113">
            <v>1.1576991128421676</v>
          </cell>
          <cell r="O113">
            <v>1.1669498326828995</v>
          </cell>
          <cell r="P113">
            <v>1.1325744545565251</v>
          </cell>
          <cell r="Q113">
            <v>1.1755049369724171</v>
          </cell>
          <cell r="R113">
            <v>1.163464396830336</v>
          </cell>
          <cell r="S113">
            <v>1.2010873792554646</v>
          </cell>
          <cell r="T113">
            <v>1.1780798045047025</v>
          </cell>
        </row>
        <row r="114">
          <cell r="A114">
            <v>244</v>
          </cell>
          <cell r="B114">
            <v>1.0260935638845097</v>
          </cell>
          <cell r="C114">
            <v>1.0157496103752752</v>
          </cell>
          <cell r="D114">
            <v>1.013045122461667</v>
          </cell>
          <cell r="E114">
            <v>1.0079539723891331</v>
          </cell>
          <cell r="F114">
            <v>1.0047068848450238</v>
          </cell>
          <cell r="G114">
            <v>1.0372517996610731</v>
          </cell>
          <cell r="H114">
            <v>1.0288638617531298</v>
          </cell>
          <cell r="I114">
            <v>1.0258699099029394</v>
          </cell>
          <cell r="J114">
            <v>1.0166164761195939</v>
          </cell>
          <cell r="K114">
            <v>1.0099642143752063</v>
          </cell>
          <cell r="L114">
            <v>1</v>
          </cell>
          <cell r="M114">
            <v>1.1705717745085904</v>
          </cell>
          <cell r="N114">
            <v>1.1565112138949827</v>
          </cell>
          <cell r="O114">
            <v>1.1656689433905358</v>
          </cell>
          <cell r="P114">
            <v>1.1315258094456071</v>
          </cell>
          <cell r="Q114">
            <v>1.1739990833599279</v>
          </cell>
          <cell r="R114">
            <v>1.1620332229207513</v>
          </cell>
          <cell r="S114">
            <v>1.1992103519779189</v>
          </cell>
          <cell r="T114">
            <v>1.1763768356770037</v>
          </cell>
        </row>
        <row r="115">
          <cell r="A115">
            <v>249</v>
          </cell>
          <cell r="B115">
            <v>1.0250457789195258</v>
          </cell>
          <cell r="C115">
            <v>1.0149872157499928</v>
          </cell>
          <cell r="D115">
            <v>1.0123738433981837</v>
          </cell>
          <cell r="E115">
            <v>1.0074962296365004</v>
          </cell>
          <cell r="F115">
            <v>1.0043971066594319</v>
          </cell>
          <cell r="G115">
            <v>1.035453064072287</v>
          </cell>
          <cell r="H115">
            <v>1.0273654444014191</v>
          </cell>
          <cell r="I115">
            <v>1.0244909412668977</v>
          </cell>
          <cell r="J115">
            <v>1.0156176901720302</v>
          </cell>
          <cell r="K115">
            <v>1.0092667456655811</v>
          </cell>
          <cell r="L115">
            <v>1</v>
          </cell>
          <cell r="M115">
            <v>1.1640613074557373</v>
          </cell>
          <cell r="N115">
            <v>1.1507130462161745</v>
          </cell>
          <cell r="O115">
            <v>1.1594201282453491</v>
          </cell>
          <cell r="P115">
            <v>1.1264124328707004</v>
          </cell>
          <cell r="Q115">
            <v>1.1666746518192959</v>
          </cell>
          <cell r="R115">
            <v>1.1550752102372213</v>
          </cell>
          <cell r="S115">
            <v>1.1901047244825682</v>
          </cell>
          <cell r="T115">
            <v>1.1681199422466693</v>
          </cell>
        </row>
        <row r="116">
          <cell r="A116">
            <v>252</v>
          </cell>
          <cell r="B116">
            <v>1.0244376539174258</v>
          </cell>
          <cell r="C116">
            <v>1.0145477372997351</v>
          </cell>
          <cell r="D116">
            <v>1.0119878710024888</v>
          </cell>
          <cell r="E116">
            <v>1.0072343731580029</v>
          </cell>
          <cell r="F116">
            <v>1.0042211344885716</v>
          </cell>
          <cell r="G116">
            <v>1.0344164781552079</v>
          </cell>
          <cell r="H116">
            <v>1.0265044778462078</v>
          </cell>
          <cell r="I116">
            <v>1.0236995068988863</v>
          </cell>
          <cell r="J116">
            <v>1.0150476860123816</v>
          </cell>
          <cell r="K116">
            <v>1.0088720265477598</v>
          </cell>
          <cell r="L116">
            <v>1</v>
          </cell>
          <cell r="M116">
            <v>1.160282942118033</v>
          </cell>
          <cell r="N116">
            <v>1.1473442281738522</v>
          </cell>
          <cell r="O116">
            <v>1.1557919811949209</v>
          </cell>
          <cell r="P116">
            <v>1.1234454696735494</v>
          </cell>
          <cell r="Q116">
            <v>1.1624388921030058</v>
          </cell>
          <cell r="R116">
            <v>1.1510538328870694</v>
          </cell>
          <cell r="S116">
            <v>1.1848574638639975</v>
          </cell>
          <cell r="T116">
            <v>1.1633651939723668</v>
          </cell>
        </row>
        <row r="117">
          <cell r="A117">
            <v>253</v>
          </cell>
          <cell r="B117">
            <v>1.024238283573863</v>
          </cell>
          <cell r="C117">
            <v>1.0144041475791887</v>
          </cell>
          <cell r="D117">
            <v>1.0118619235241122</v>
          </cell>
          <cell r="E117">
            <v>1.0071491436295512</v>
          </cell>
          <cell r="F117">
            <v>1.0041640595035344</v>
          </cell>
          <cell r="G117">
            <v>1.0340778399036989</v>
          </cell>
          <cell r="H117">
            <v>1.0262236281615584</v>
          </cell>
          <cell r="I117">
            <v>1.0234414855259537</v>
          </cell>
          <cell r="J117">
            <v>1.0148623797616803</v>
          </cell>
          <cell r="K117">
            <v>1.008744242092471</v>
          </cell>
          <cell r="L117">
            <v>1</v>
          </cell>
          <cell r="M117">
            <v>1.1590098017848554</v>
          </cell>
          <cell r="N117">
            <v>1.1462156323995414</v>
          </cell>
          <cell r="O117">
            <v>1.1545932940892174</v>
          </cell>
          <cell r="P117">
            <v>1.1224666660635341</v>
          </cell>
          <cell r="Q117">
            <v>1.1610439893855917</v>
          </cell>
          <cell r="R117">
            <v>1.1497310951313313</v>
          </cell>
          <cell r="S117">
            <v>1.1831348577658496</v>
          </cell>
          <cell r="T117">
            <v>1.1618028921422967</v>
          </cell>
        </row>
        <row r="118">
          <cell r="A118">
            <v>255</v>
          </cell>
          <cell r="B118">
            <v>1.0238444656150574</v>
          </cell>
          <cell r="C118">
            <v>1.0141212353706772</v>
          </cell>
          <cell r="D118">
            <v>1.0116140070255215</v>
          </cell>
          <cell r="E118">
            <v>1.0069816954461761</v>
          </cell>
          <cell r="F118">
            <v>1.0040522189199537</v>
          </cell>
          <cell r="G118">
            <v>1.0334106866615818</v>
          </cell>
          <cell r="H118">
            <v>1.0256709359472174</v>
          </cell>
          <cell r="I118">
            <v>1.0229339332973566</v>
          </cell>
          <cell r="J118">
            <v>1.0144986336533377</v>
          </cell>
          <cell r="K118">
            <v>1.0084941912405287</v>
          </cell>
          <cell r="L118">
            <v>1</v>
          </cell>
          <cell r="M118">
            <v>1.1564957703798018</v>
          </cell>
          <cell r="N118">
            <v>1.1439858954735278</v>
          </cell>
          <cell r="O118">
            <v>1.1522252924798615</v>
          </cell>
          <cell r="P118">
            <v>1.1205335025395717</v>
          </cell>
          <cell r="Q118">
            <v>1.1582923968372183</v>
          </cell>
          <cell r="R118">
            <v>1.1471224309330579</v>
          </cell>
          <cell r="S118">
            <v>1.1797411948834584</v>
          </cell>
          <cell r="T118">
            <v>1.1587259417107332</v>
          </cell>
        </row>
        <row r="119">
          <cell r="A119">
            <v>256</v>
          </cell>
          <cell r="B119">
            <v>1.0236499903455838</v>
          </cell>
          <cell r="C119">
            <v>1.0139818842715573</v>
          </cell>
          <cell r="D119">
            <v>1.0114920097144735</v>
          </cell>
          <cell r="E119">
            <v>1.0068994529464135</v>
          </cell>
          <cell r="F119">
            <v>1.0039974324262859</v>
          </cell>
          <cell r="G119">
            <v>1.033082102243432</v>
          </cell>
          <cell r="H119">
            <v>1.0253990275664493</v>
          </cell>
          <cell r="I119">
            <v>1.0226843388986575</v>
          </cell>
          <cell r="J119">
            <v>1.0143201363502672</v>
          </cell>
          <cell r="K119">
            <v>1.0083718713251526</v>
          </cell>
          <cell r="L119">
            <v>1</v>
          </cell>
          <cell r="M119">
            <v>1.1552546775160577</v>
          </cell>
          <cell r="N119">
            <v>1.1428845902742426</v>
          </cell>
          <cell r="O119">
            <v>1.1510558005209892</v>
          </cell>
          <cell r="P119">
            <v>1.1195789944008048</v>
          </cell>
          <cell r="Q119">
            <v>1.156935448196192</v>
          </cell>
          <cell r="R119">
            <v>1.1458362524680177</v>
          </cell>
          <cell r="S119">
            <v>1.1780697532934032</v>
          </cell>
          <cell r="T119">
            <v>1.1572109336548422</v>
          </cell>
        </row>
        <row r="120">
          <cell r="A120">
            <v>261</v>
          </cell>
          <cell r="B120">
            <v>1.0227014088609081</v>
          </cell>
          <cell r="C120">
            <v>1.0133056197836012</v>
          </cell>
          <cell r="D120">
            <v>1.0109010804826601</v>
          </cell>
          <cell r="E120">
            <v>1.006502592269809</v>
          </cell>
          <cell r="F120">
            <v>1.0037344327676112</v>
          </cell>
          <cell r="G120">
            <v>1.0314877472618056</v>
          </cell>
          <cell r="H120">
            <v>1.0240825795368176</v>
          </cell>
          <cell r="I120">
            <v>1.0214769462844482</v>
          </cell>
          <cell r="J120">
            <v>1.0134602914086241</v>
          </cell>
          <cell r="K120">
            <v>1.0077862916819151</v>
          </cell>
          <cell r="L120">
            <v>1</v>
          </cell>
          <cell r="M120">
            <v>1.1492045033692806</v>
          </cell>
          <cell r="N120">
            <v>1.1375104914010619</v>
          </cell>
          <cell r="O120">
            <v>1.1453499628615198</v>
          </cell>
          <cell r="P120">
            <v>1.1149242938340955</v>
          </cell>
          <cell r="Q120">
            <v>1.150334140611974</v>
          </cell>
          <cell r="R120">
            <v>1.1395819887953573</v>
          </cell>
          <cell r="S120">
            <v>1.1699589711411025</v>
          </cell>
          <cell r="T120">
            <v>1.1498635852144614</v>
          </cell>
        </row>
        <row r="121">
          <cell r="A121">
            <v>264</v>
          </cell>
          <cell r="B121">
            <v>1.0221508195129687</v>
          </cell>
          <cell r="C121">
            <v>1.0129157648825373</v>
          </cell>
          <cell r="D121">
            <v>1.0105612866750462</v>
          </cell>
          <cell r="E121">
            <v>1.0062755533012646</v>
          </cell>
          <cell r="F121">
            <v>1.0035850281083103</v>
          </cell>
          <cell r="G121">
            <v>1.0305688044855743</v>
          </cell>
          <cell r="H121">
            <v>1.02332606668097</v>
          </cell>
          <cell r="I121">
            <v>1.0207838955342863</v>
          </cell>
          <cell r="J121">
            <v>1.0129695284662579</v>
          </cell>
          <cell r="K121">
            <v>1.0074548655134308</v>
          </cell>
          <cell r="L121">
            <v>1</v>
          </cell>
          <cell r="M121">
            <v>1.1456951907542154</v>
          </cell>
          <cell r="N121">
            <v>1.1343891694090047</v>
          </cell>
          <cell r="O121">
            <v>1.1420367266828535</v>
          </cell>
          <cell r="P121">
            <v>1.1122232121742659</v>
          </cell>
          <cell r="Q121">
            <v>1.1465157120723388</v>
          </cell>
          <cell r="R121">
            <v>1.1359664578238624</v>
          </cell>
          <cell r="S121">
            <v>1.1652831538379709</v>
          </cell>
          <cell r="T121">
            <v>1.1456312697075022</v>
          </cell>
        </row>
        <row r="122">
          <cell r="A122">
            <v>265</v>
          </cell>
          <cell r="B122">
            <v>1.0219703053242033</v>
          </cell>
          <cell r="C122">
            <v>1.0127883844635357</v>
          </cell>
          <cell r="D122">
            <v>1.0104504045109295</v>
          </cell>
          <cell r="E122">
            <v>1.0062016545578829</v>
          </cell>
          <cell r="F122">
            <v>1.0035365692100249</v>
          </cell>
          <cell r="G122">
            <v>1.0302685766442208</v>
          </cell>
          <cell r="H122">
            <v>1.0230792738154888</v>
          </cell>
          <cell r="I122">
            <v>1.0205579348318345</v>
          </cell>
          <cell r="J122">
            <v>1.0128099750986843</v>
          </cell>
          <cell r="K122">
            <v>1.0073475667896461</v>
          </cell>
          <cell r="L122">
            <v>1</v>
          </cell>
          <cell r="M122">
            <v>1.1445132396864972</v>
          </cell>
          <cell r="N122">
            <v>1.1333443168230644</v>
          </cell>
          <cell r="O122">
            <v>1.1409428356888285</v>
          </cell>
          <cell r="P122">
            <v>1.1113327020981509</v>
          </cell>
          <cell r="Q122">
            <v>1.145258718844377</v>
          </cell>
          <cell r="R122">
            <v>1.1347775304532319</v>
          </cell>
          <cell r="S122">
            <v>1.1637484595555039</v>
          </cell>
          <cell r="T122">
            <v>1.1442413558057292</v>
          </cell>
        </row>
        <row r="123">
          <cell r="A123">
            <v>267</v>
          </cell>
          <cell r="B123">
            <v>1.0216137245324994</v>
          </cell>
          <cell r="C123">
            <v>1.0125374032650674</v>
          </cell>
          <cell r="D123">
            <v>1.0102321379806907</v>
          </cell>
          <cell r="E123">
            <v>1.0060564652596109</v>
          </cell>
          <cell r="F123">
            <v>1.0034416109716346</v>
          </cell>
          <cell r="G123">
            <v>1.0296770642967403</v>
          </cell>
          <cell r="H123">
            <v>1.0225935796149144</v>
          </cell>
          <cell r="I123">
            <v>1.0201134287019451</v>
          </cell>
          <cell r="J123">
            <v>1.0124967688753348</v>
          </cell>
          <cell r="K123">
            <v>1.0071375965164351</v>
          </cell>
          <cell r="L123">
            <v>1</v>
          </cell>
          <cell r="M123">
            <v>1.1421797665340614</v>
          </cell>
          <cell r="N123">
            <v>1.1312802970498235</v>
          </cell>
          <cell r="O123">
            <v>1.1387817613833584</v>
          </cell>
          <cell r="P123">
            <v>1.1095738485398661</v>
          </cell>
          <cell r="Q123">
            <v>1.1427789565316262</v>
          </cell>
          <cell r="R123">
            <v>1.1324325493009675</v>
          </cell>
          <cell r="S123">
            <v>1.1607245556883152</v>
          </cell>
          <cell r="T123">
            <v>1.1415035942422787</v>
          </cell>
        </row>
        <row r="124">
          <cell r="A124">
            <v>273</v>
          </cell>
          <cell r="B124">
            <v>1.0205786767469183</v>
          </cell>
          <cell r="C124">
            <v>1.011813798796648</v>
          </cell>
          <cell r="D124">
            <v>1.0096044397295243</v>
          </cell>
          <cell r="E124">
            <v>1.0056410316404549</v>
          </cell>
          <cell r="F124">
            <v>1.0031717859805431</v>
          </cell>
          <cell r="G124">
            <v>1.0279719096382318</v>
          </cell>
          <cell r="H124">
            <v>1.0211975928970769</v>
          </cell>
          <cell r="I124">
            <v>1.0188372735058231</v>
          </cell>
          <cell r="J124">
            <v>1.0116026119576351</v>
          </cell>
          <cell r="K124">
            <v>1.0065431210356524</v>
          </cell>
          <cell r="L124">
            <v>1</v>
          </cell>
          <cell r="M124">
            <v>1.1354159506795529</v>
          </cell>
          <cell r="N124">
            <v>1.1252882421328245</v>
          </cell>
          <cell r="O124">
            <v>1.1325065213497378</v>
          </cell>
          <cell r="P124">
            <v>1.1044698859921025</v>
          </cell>
          <cell r="Q124">
            <v>1.1356053444112357</v>
          </cell>
          <cell r="R124">
            <v>1.1256527151222551</v>
          </cell>
          <cell r="S124">
            <v>1.1520048992906398</v>
          </cell>
          <cell r="T124">
            <v>1.133615770437471</v>
          </cell>
        </row>
        <row r="125">
          <cell r="A125">
            <v>276</v>
          </cell>
          <cell r="B125">
            <v>1.0200800751209926</v>
          </cell>
          <cell r="C125">
            <v>1.01146790122624</v>
          </cell>
          <cell r="D125">
            <v>1.0093052488431837</v>
          </cell>
          <cell r="E125">
            <v>1.0054441554846649</v>
          </cell>
          <cell r="F125">
            <v>1.0030449254430454</v>
          </cell>
          <cell r="G125">
            <v>1.0271569192014118</v>
          </cell>
          <cell r="H125">
            <v>1.0205326129247696</v>
          </cell>
          <cell r="I125">
            <v>1.0182301619613063</v>
          </cell>
          <cell r="J125">
            <v>1.0111799531458665</v>
          </cell>
          <cell r="K125">
            <v>1.0062647751953069</v>
          </cell>
          <cell r="L125">
            <v>1</v>
          </cell>
          <cell r="M125">
            <v>1.1321625887868294</v>
          </cell>
          <cell r="N125">
            <v>1.1224010650566831</v>
          </cell>
          <cell r="O125">
            <v>1.1294821064652791</v>
          </cell>
          <cell r="P125">
            <v>1.1020118341193423</v>
          </cell>
          <cell r="Q125">
            <v>1.1321625887868294</v>
          </cell>
          <cell r="R125">
            <v>1.1224010650566831</v>
          </cell>
          <cell r="S125">
            <v>1.1478352789970865</v>
          </cell>
          <cell r="T125">
            <v>1.1298476069345287</v>
          </cell>
        </row>
        <row r="126">
          <cell r="A126">
            <v>277</v>
          </cell>
          <cell r="B126">
            <v>1.0200800751209926</v>
          </cell>
          <cell r="C126">
            <v>1.01146790122624</v>
          </cell>
          <cell r="D126">
            <v>1.0093052488431837</v>
          </cell>
          <cell r="E126">
            <v>1.0054441554846649</v>
          </cell>
          <cell r="F126">
            <v>1.0030449254430454</v>
          </cell>
          <cell r="G126">
            <v>1.0271569192014118</v>
          </cell>
          <cell r="H126">
            <v>1.0205326129247696</v>
          </cell>
          <cell r="I126">
            <v>1.0182301619613063</v>
          </cell>
          <cell r="J126">
            <v>1.0111799531458665</v>
          </cell>
          <cell r="K126">
            <v>1.0062647751953069</v>
          </cell>
          <cell r="L126">
            <v>1</v>
          </cell>
          <cell r="M126">
            <v>1.1321625887868294</v>
          </cell>
          <cell r="N126">
            <v>1.1224010650566831</v>
          </cell>
          <cell r="O126">
            <v>1.1294821064652791</v>
          </cell>
          <cell r="P126">
            <v>1.1020118341193423</v>
          </cell>
          <cell r="Q126">
            <v>1.1321625887868294</v>
          </cell>
          <cell r="R126">
            <v>1.1224010650566831</v>
          </cell>
          <cell r="S126">
            <v>1.1478352789970865</v>
          </cell>
          <cell r="T126">
            <v>1.1298476069345287</v>
          </cell>
        </row>
        <row r="127">
          <cell r="A127">
            <v>279</v>
          </cell>
          <cell r="B127">
            <v>1.0200800751209926</v>
          </cell>
          <cell r="C127">
            <v>1.01146790122624</v>
          </cell>
          <cell r="D127">
            <v>1.0093052488431837</v>
          </cell>
          <cell r="E127">
            <v>1.0054441554846649</v>
          </cell>
          <cell r="F127">
            <v>1.0030449254430454</v>
          </cell>
          <cell r="G127">
            <v>1.0271569192014118</v>
          </cell>
          <cell r="H127">
            <v>1.0205326129247696</v>
          </cell>
          <cell r="I127">
            <v>1.0182301619613063</v>
          </cell>
          <cell r="J127">
            <v>1.0111799531458665</v>
          </cell>
          <cell r="K127">
            <v>1.0062647751953069</v>
          </cell>
          <cell r="L127">
            <v>1</v>
          </cell>
          <cell r="M127">
            <v>1.1321625887868294</v>
          </cell>
          <cell r="N127">
            <v>1.1224010650566831</v>
          </cell>
          <cell r="O127">
            <v>1.1294821064652791</v>
          </cell>
          <cell r="P127">
            <v>1.1020118341193423</v>
          </cell>
          <cell r="Q127">
            <v>1.1321625887868294</v>
          </cell>
          <cell r="R127">
            <v>1.1224010650566831</v>
          </cell>
          <cell r="S127">
            <v>1.1478352789970865</v>
          </cell>
          <cell r="T127">
            <v>1.1298476069345287</v>
          </cell>
        </row>
      </sheetData>
      <sheetData sheetId="70">
        <row r="3">
          <cell r="L3" t="str">
            <v>Age</v>
          </cell>
          <cell r="M3" t="str">
            <v>Unl</v>
          </cell>
          <cell r="N3" t="str">
            <v>750K</v>
          </cell>
          <cell r="O3" t="str">
            <v>500K</v>
          </cell>
          <cell r="P3" t="str">
            <v>350K</v>
          </cell>
          <cell r="Q3" t="str">
            <v>250K</v>
          </cell>
          <cell r="R3" t="str">
            <v>XS 750K</v>
          </cell>
          <cell r="S3" t="str">
            <v>XS 500K</v>
          </cell>
          <cell r="T3" t="str">
            <v>XS 350K</v>
          </cell>
          <cell r="U3" t="str">
            <v>XS 250K</v>
          </cell>
        </row>
        <row r="4">
          <cell r="L4">
            <v>-1</v>
          </cell>
          <cell r="M4" t="e">
            <v>#VALUE!</v>
          </cell>
          <cell r="N4" t="e">
            <v>#VALUE!</v>
          </cell>
          <cell r="O4" t="e">
            <v>#VALUE!</v>
          </cell>
          <cell r="P4" t="e">
            <v>#VALUE!</v>
          </cell>
          <cell r="Q4" t="e">
            <v>#VALUE!</v>
          </cell>
          <cell r="R4" t="e">
            <v>#VALUE!</v>
          </cell>
          <cell r="S4" t="e">
            <v>#VALUE!</v>
          </cell>
          <cell r="T4" t="e">
            <v>#VALUE!</v>
          </cell>
          <cell r="U4" t="e">
            <v>#VALUE!</v>
          </cell>
        </row>
        <row r="5">
          <cell r="L5">
            <v>0</v>
          </cell>
          <cell r="M5" t="e">
            <v>#VALUE!</v>
          </cell>
          <cell r="N5" t="e">
            <v>#VALUE!</v>
          </cell>
          <cell r="O5" t="e">
            <v>#VALUE!</v>
          </cell>
          <cell r="P5" t="e">
            <v>#VALUE!</v>
          </cell>
          <cell r="Q5" t="e">
            <v>#VALUE!</v>
          </cell>
          <cell r="R5" t="e">
            <v>#VALUE!</v>
          </cell>
          <cell r="S5" t="e">
            <v>#VALUE!</v>
          </cell>
          <cell r="T5" t="e">
            <v>#VALUE!</v>
          </cell>
          <cell r="U5" t="e">
            <v>#VALUE!</v>
          </cell>
        </row>
        <row r="6">
          <cell r="L6">
            <v>0.5</v>
          </cell>
          <cell r="M6" t="e">
            <v>#VALUE!</v>
          </cell>
          <cell r="N6" t="e">
            <v>#VALUE!</v>
          </cell>
          <cell r="O6" t="e">
            <v>#VALUE!</v>
          </cell>
          <cell r="P6" t="e">
            <v>#VALUE!</v>
          </cell>
          <cell r="Q6" t="e">
            <v>#VALUE!</v>
          </cell>
          <cell r="R6" t="e">
            <v>#VALUE!</v>
          </cell>
          <cell r="S6" t="e">
            <v>#VALUE!</v>
          </cell>
          <cell r="T6" t="e">
            <v>#VALUE!</v>
          </cell>
          <cell r="U6" t="e">
            <v>#VALUE!</v>
          </cell>
        </row>
        <row r="7">
          <cell r="L7">
            <v>2</v>
          </cell>
          <cell r="M7" t="e">
            <v>#VALUE!</v>
          </cell>
          <cell r="N7" t="e">
            <v>#VALUE!</v>
          </cell>
          <cell r="O7" t="e">
            <v>#VALUE!</v>
          </cell>
          <cell r="P7" t="e">
            <v>#VALUE!</v>
          </cell>
          <cell r="Q7" t="e">
            <v>#VALUE!</v>
          </cell>
          <cell r="R7" t="e">
            <v>#VALUE!</v>
          </cell>
          <cell r="S7" t="e">
            <v>#VALUE!</v>
          </cell>
          <cell r="T7" t="e">
            <v>#VALUE!</v>
          </cell>
          <cell r="U7" t="e">
            <v>#VALUE!</v>
          </cell>
        </row>
        <row r="8">
          <cell r="L8">
            <v>3</v>
          </cell>
          <cell r="M8" t="e">
            <v>#VALUE!</v>
          </cell>
          <cell r="N8" t="e">
            <v>#VALUE!</v>
          </cell>
          <cell r="O8" t="e">
            <v>#VALUE!</v>
          </cell>
          <cell r="P8" t="e">
            <v>#VALUE!</v>
          </cell>
          <cell r="Q8" t="e">
            <v>#VALUE!</v>
          </cell>
          <cell r="R8" t="e">
            <v>#VALUE!</v>
          </cell>
          <cell r="S8" t="e">
            <v>#VALUE!</v>
          </cell>
          <cell r="T8" t="e">
            <v>#VALUE!</v>
          </cell>
          <cell r="U8" t="e">
            <v>#VALUE!</v>
          </cell>
        </row>
        <row r="9">
          <cell r="L9">
            <v>5</v>
          </cell>
          <cell r="M9" t="e">
            <v>#VALUE!</v>
          </cell>
          <cell r="N9" t="e">
            <v>#VALUE!</v>
          </cell>
          <cell r="O9" t="e">
            <v>#VALUE!</v>
          </cell>
          <cell r="P9" t="e">
            <v>#VALUE!</v>
          </cell>
          <cell r="Q9" t="e">
            <v>#VALUE!</v>
          </cell>
          <cell r="R9" t="e">
            <v>#VALUE!</v>
          </cell>
          <cell r="S9" t="e">
            <v>#VALUE!</v>
          </cell>
          <cell r="T9" t="e">
            <v>#VALUE!</v>
          </cell>
          <cell r="U9" t="e">
            <v>#VALUE!</v>
          </cell>
        </row>
        <row r="10">
          <cell r="L10">
            <v>6</v>
          </cell>
          <cell r="M10" t="e">
            <v>#VALUE!</v>
          </cell>
          <cell r="N10" t="e">
            <v>#VALUE!</v>
          </cell>
          <cell r="O10" t="e">
            <v>#VALUE!</v>
          </cell>
          <cell r="P10" t="e">
            <v>#VALUE!</v>
          </cell>
          <cell r="Q10" t="e">
            <v>#VALUE!</v>
          </cell>
          <cell r="R10" t="e">
            <v>#VALUE!</v>
          </cell>
          <cell r="S10" t="e">
            <v>#VALUE!</v>
          </cell>
          <cell r="T10" t="e">
            <v>#VALUE!</v>
          </cell>
          <cell r="U10" t="e">
            <v>#VALUE!</v>
          </cell>
        </row>
        <row r="11">
          <cell r="L11">
            <v>6.5</v>
          </cell>
          <cell r="M11" t="e">
            <v>#VALUE!</v>
          </cell>
          <cell r="N11" t="e">
            <v>#VALUE!</v>
          </cell>
          <cell r="O11" t="e">
            <v>#VALUE!</v>
          </cell>
          <cell r="P11" t="e">
            <v>#VALUE!</v>
          </cell>
          <cell r="Q11" t="e">
            <v>#VALUE!</v>
          </cell>
          <cell r="R11" t="e">
            <v>#VALUE!</v>
          </cell>
          <cell r="S11" t="e">
            <v>#VALUE!</v>
          </cell>
          <cell r="T11" t="e">
            <v>#VALUE!</v>
          </cell>
          <cell r="U11" t="e">
            <v>#VALUE!</v>
          </cell>
        </row>
        <row r="12">
          <cell r="L12">
            <v>8</v>
          </cell>
          <cell r="M12" t="e">
            <v>#VALUE!</v>
          </cell>
          <cell r="N12" t="e">
            <v>#VALUE!</v>
          </cell>
          <cell r="O12" t="e">
            <v>#VALUE!</v>
          </cell>
          <cell r="P12" t="e">
            <v>#VALUE!</v>
          </cell>
          <cell r="Q12" t="e">
            <v>#VALUE!</v>
          </cell>
          <cell r="R12" t="e">
            <v>#VALUE!</v>
          </cell>
          <cell r="S12" t="e">
            <v>#VALUE!</v>
          </cell>
          <cell r="T12" t="e">
            <v>#VALUE!</v>
          </cell>
          <cell r="U12" t="e">
            <v>#VALUE!</v>
          </cell>
        </row>
        <row r="13">
          <cell r="L13">
            <v>9</v>
          </cell>
          <cell r="M13" t="e">
            <v>#VALUE!</v>
          </cell>
          <cell r="N13" t="e">
            <v>#VALUE!</v>
          </cell>
          <cell r="O13" t="e">
            <v>#VALUE!</v>
          </cell>
          <cell r="P13" t="e">
            <v>#VALUE!</v>
          </cell>
          <cell r="Q13" t="e">
            <v>#VALUE!</v>
          </cell>
          <cell r="R13" t="e">
            <v>#VALUE!</v>
          </cell>
          <cell r="S13" t="e">
            <v>#VALUE!</v>
          </cell>
          <cell r="T13" t="e">
            <v>#VALUE!</v>
          </cell>
          <cell r="U13" t="e">
            <v>#VALUE!</v>
          </cell>
        </row>
        <row r="14">
          <cell r="L14">
            <v>11</v>
          </cell>
          <cell r="M14" t="e">
            <v>#VALUE!</v>
          </cell>
          <cell r="N14" t="e">
            <v>#VALUE!</v>
          </cell>
          <cell r="O14" t="e">
            <v>#VALUE!</v>
          </cell>
          <cell r="P14" t="e">
            <v>#VALUE!</v>
          </cell>
          <cell r="Q14" t="e">
            <v>#VALUE!</v>
          </cell>
          <cell r="R14" t="e">
            <v>#VALUE!</v>
          </cell>
          <cell r="S14" t="e">
            <v>#VALUE!</v>
          </cell>
          <cell r="T14" t="e">
            <v>#VALUE!</v>
          </cell>
          <cell r="U14" t="e">
            <v>#VALUE!</v>
          </cell>
        </row>
        <row r="15">
          <cell r="L15">
            <v>12</v>
          </cell>
          <cell r="M15" t="e">
            <v>#VALUE!</v>
          </cell>
          <cell r="N15" t="e">
            <v>#VALUE!</v>
          </cell>
          <cell r="O15" t="e">
            <v>#VALUE!</v>
          </cell>
          <cell r="P15" t="e">
            <v>#VALUE!</v>
          </cell>
          <cell r="Q15" t="e">
            <v>#VALUE!</v>
          </cell>
          <cell r="R15" t="e">
            <v>#VALUE!</v>
          </cell>
          <cell r="S15" t="e">
            <v>#VALUE!</v>
          </cell>
          <cell r="T15" t="e">
            <v>#VALUE!</v>
          </cell>
          <cell r="U15" t="e">
            <v>#VALUE!</v>
          </cell>
        </row>
        <row r="16">
          <cell r="L16">
            <v>13</v>
          </cell>
          <cell r="M16" t="e">
            <v>#VALUE!</v>
          </cell>
          <cell r="N16" t="e">
            <v>#VALUE!</v>
          </cell>
          <cell r="O16" t="e">
            <v>#VALUE!</v>
          </cell>
          <cell r="P16" t="e">
            <v>#VALUE!</v>
          </cell>
          <cell r="Q16" t="e">
            <v>#VALUE!</v>
          </cell>
          <cell r="R16" t="e">
            <v>#VALUE!</v>
          </cell>
          <cell r="S16" t="e">
            <v>#VALUE!</v>
          </cell>
          <cell r="T16" t="e">
            <v>#VALUE!</v>
          </cell>
          <cell r="U16" t="e">
            <v>#VALUE!</v>
          </cell>
        </row>
        <row r="17">
          <cell r="L17">
            <v>16</v>
          </cell>
          <cell r="M17" t="e">
            <v>#VALUE!</v>
          </cell>
          <cell r="N17" t="e">
            <v>#VALUE!</v>
          </cell>
          <cell r="O17" t="e">
            <v>#VALUE!</v>
          </cell>
          <cell r="P17" t="e">
            <v>#VALUE!</v>
          </cell>
          <cell r="Q17" t="e">
            <v>#VALUE!</v>
          </cell>
          <cell r="R17" t="e">
            <v>#VALUE!</v>
          </cell>
          <cell r="S17" t="e">
            <v>#VALUE!</v>
          </cell>
          <cell r="T17" t="e">
            <v>#VALUE!</v>
          </cell>
          <cell r="U17" t="e">
            <v>#VALUE!</v>
          </cell>
        </row>
        <row r="18">
          <cell r="L18">
            <v>18</v>
          </cell>
          <cell r="M18" t="e">
            <v>#VALUE!</v>
          </cell>
          <cell r="N18" t="e">
            <v>#VALUE!</v>
          </cell>
          <cell r="O18" t="e">
            <v>#VALUE!</v>
          </cell>
          <cell r="P18" t="e">
            <v>#VALUE!</v>
          </cell>
          <cell r="Q18" t="e">
            <v>#VALUE!</v>
          </cell>
          <cell r="R18" t="e">
            <v>#VALUE!</v>
          </cell>
          <cell r="S18" t="e">
            <v>#VALUE!</v>
          </cell>
          <cell r="T18" t="e">
            <v>#VALUE!</v>
          </cell>
          <cell r="U18" t="e">
            <v>#VALUE!</v>
          </cell>
        </row>
        <row r="19">
          <cell r="L19">
            <v>22</v>
          </cell>
          <cell r="M19" t="e">
            <v>#VALUE!</v>
          </cell>
          <cell r="N19" t="e">
            <v>#VALUE!</v>
          </cell>
          <cell r="O19" t="e">
            <v>#VALUE!</v>
          </cell>
          <cell r="P19" t="e">
            <v>#VALUE!</v>
          </cell>
          <cell r="Q19" t="e">
            <v>#VALUE!</v>
          </cell>
          <cell r="R19" t="e">
            <v>#VALUE!</v>
          </cell>
          <cell r="S19" t="e">
            <v>#VALUE!</v>
          </cell>
          <cell r="T19" t="e">
            <v>#VALUE!</v>
          </cell>
          <cell r="U19" t="e">
            <v>#VALUE!</v>
          </cell>
        </row>
        <row r="20">
          <cell r="L20">
            <v>24</v>
          </cell>
          <cell r="M20" t="e">
            <v>#VALUE!</v>
          </cell>
          <cell r="N20" t="e">
            <v>#VALUE!</v>
          </cell>
          <cell r="O20" t="e">
            <v>#VALUE!</v>
          </cell>
          <cell r="P20" t="e">
            <v>#VALUE!</v>
          </cell>
          <cell r="Q20" t="e">
            <v>#VALUE!</v>
          </cell>
          <cell r="R20" t="e">
            <v>#VALUE!</v>
          </cell>
          <cell r="S20" t="e">
            <v>#VALUE!</v>
          </cell>
          <cell r="T20" t="e">
            <v>#VALUE!</v>
          </cell>
          <cell r="U20" t="e">
            <v>#VALUE!</v>
          </cell>
        </row>
        <row r="21">
          <cell r="L21">
            <v>25</v>
          </cell>
          <cell r="M21" t="e">
            <v>#VALUE!</v>
          </cell>
          <cell r="N21" t="e">
            <v>#VALUE!</v>
          </cell>
          <cell r="O21" t="e">
            <v>#VALUE!</v>
          </cell>
          <cell r="P21" t="e">
            <v>#VALUE!</v>
          </cell>
          <cell r="Q21" t="e">
            <v>#VALUE!</v>
          </cell>
          <cell r="R21" t="e">
            <v>#VALUE!</v>
          </cell>
          <cell r="S21" t="e">
            <v>#VALUE!</v>
          </cell>
          <cell r="T21" t="e">
            <v>#VALUE!</v>
          </cell>
          <cell r="U21" t="e">
            <v>#VALUE!</v>
          </cell>
        </row>
        <row r="22">
          <cell r="L22">
            <v>28</v>
          </cell>
          <cell r="M22" t="e">
            <v>#VALUE!</v>
          </cell>
          <cell r="N22" t="e">
            <v>#VALUE!</v>
          </cell>
          <cell r="O22" t="e">
            <v>#VALUE!</v>
          </cell>
          <cell r="P22" t="e">
            <v>#VALUE!</v>
          </cell>
          <cell r="Q22" t="e">
            <v>#VALUE!</v>
          </cell>
          <cell r="R22" t="e">
            <v>#VALUE!</v>
          </cell>
          <cell r="S22" t="e">
            <v>#VALUE!</v>
          </cell>
          <cell r="T22" t="e">
            <v>#VALUE!</v>
          </cell>
          <cell r="U22" t="e">
            <v>#VALUE!</v>
          </cell>
        </row>
        <row r="23">
          <cell r="L23">
            <v>30</v>
          </cell>
          <cell r="M23" t="e">
            <v>#VALUE!</v>
          </cell>
          <cell r="N23" t="e">
            <v>#VALUE!</v>
          </cell>
          <cell r="O23" t="e">
            <v>#VALUE!</v>
          </cell>
          <cell r="P23" t="e">
            <v>#VALUE!</v>
          </cell>
          <cell r="Q23" t="e">
            <v>#VALUE!</v>
          </cell>
          <cell r="R23" t="e">
            <v>#VALUE!</v>
          </cell>
          <cell r="S23" t="e">
            <v>#VALUE!</v>
          </cell>
          <cell r="T23" t="e">
            <v>#VALUE!</v>
          </cell>
          <cell r="U23" t="e">
            <v>#VALUE!</v>
          </cell>
        </row>
        <row r="24">
          <cell r="L24">
            <v>34</v>
          </cell>
          <cell r="M24" t="e">
            <v>#VALUE!</v>
          </cell>
          <cell r="N24" t="e">
            <v>#VALUE!</v>
          </cell>
          <cell r="O24" t="e">
            <v>#VALUE!</v>
          </cell>
          <cell r="P24" t="e">
            <v>#VALUE!</v>
          </cell>
          <cell r="Q24" t="e">
            <v>#VALUE!</v>
          </cell>
          <cell r="R24" t="e">
            <v>#VALUE!</v>
          </cell>
          <cell r="S24" t="e">
            <v>#VALUE!</v>
          </cell>
          <cell r="T24" t="e">
            <v>#VALUE!</v>
          </cell>
          <cell r="U24" t="e">
            <v>#VALUE!</v>
          </cell>
        </row>
        <row r="25">
          <cell r="L25">
            <v>36</v>
          </cell>
          <cell r="M25" t="e">
            <v>#VALUE!</v>
          </cell>
          <cell r="N25" t="e">
            <v>#VALUE!</v>
          </cell>
          <cell r="O25" t="e">
            <v>#VALUE!</v>
          </cell>
          <cell r="P25" t="e">
            <v>#VALUE!</v>
          </cell>
          <cell r="Q25" t="e">
            <v>#VALUE!</v>
          </cell>
          <cell r="R25" t="e">
            <v>#VALUE!</v>
          </cell>
          <cell r="S25" t="e">
            <v>#VALUE!</v>
          </cell>
          <cell r="T25" t="e">
            <v>#VALUE!</v>
          </cell>
          <cell r="U25" t="e">
            <v>#VALUE!</v>
          </cell>
        </row>
        <row r="26">
          <cell r="L26">
            <v>37</v>
          </cell>
          <cell r="M26" t="e">
            <v>#VALUE!</v>
          </cell>
          <cell r="N26" t="e">
            <v>#VALUE!</v>
          </cell>
          <cell r="O26" t="e">
            <v>#VALUE!</v>
          </cell>
          <cell r="P26" t="e">
            <v>#VALUE!</v>
          </cell>
          <cell r="Q26" t="e">
            <v>#VALUE!</v>
          </cell>
          <cell r="R26" t="e">
            <v>#VALUE!</v>
          </cell>
          <cell r="S26" t="e">
            <v>#VALUE!</v>
          </cell>
          <cell r="T26" t="e">
            <v>#VALUE!</v>
          </cell>
          <cell r="U26" t="e">
            <v>#VALUE!</v>
          </cell>
        </row>
        <row r="27">
          <cell r="L27">
            <v>40</v>
          </cell>
          <cell r="M27" t="e">
            <v>#VALUE!</v>
          </cell>
          <cell r="N27" t="e">
            <v>#VALUE!</v>
          </cell>
          <cell r="O27" t="e">
            <v>#VALUE!</v>
          </cell>
          <cell r="P27" t="e">
            <v>#VALUE!</v>
          </cell>
          <cell r="Q27" t="e">
            <v>#VALUE!</v>
          </cell>
          <cell r="R27" t="e">
            <v>#VALUE!</v>
          </cell>
          <cell r="S27" t="e">
            <v>#VALUE!</v>
          </cell>
          <cell r="T27" t="e">
            <v>#VALUE!</v>
          </cell>
          <cell r="U27" t="e">
            <v>#VALUE!</v>
          </cell>
        </row>
        <row r="28">
          <cell r="L28">
            <v>42</v>
          </cell>
          <cell r="M28" t="e">
            <v>#VALUE!</v>
          </cell>
          <cell r="N28" t="e">
            <v>#VALUE!</v>
          </cell>
          <cell r="O28" t="e">
            <v>#VALUE!</v>
          </cell>
          <cell r="P28" t="e">
            <v>#VALUE!</v>
          </cell>
          <cell r="Q28" t="e">
            <v>#VALUE!</v>
          </cell>
          <cell r="R28" t="e">
            <v>#VALUE!</v>
          </cell>
          <cell r="S28" t="e">
            <v>#VALUE!</v>
          </cell>
          <cell r="T28" t="e">
            <v>#VALUE!</v>
          </cell>
          <cell r="U28" t="e">
            <v>#VALUE!</v>
          </cell>
        </row>
        <row r="29">
          <cell r="L29">
            <v>46</v>
          </cell>
          <cell r="M29" t="e">
            <v>#VALUE!</v>
          </cell>
          <cell r="N29" t="e">
            <v>#VALUE!</v>
          </cell>
          <cell r="O29" t="e">
            <v>#VALUE!</v>
          </cell>
          <cell r="P29" t="e">
            <v>#VALUE!</v>
          </cell>
          <cell r="Q29" t="e">
            <v>#VALUE!</v>
          </cell>
          <cell r="R29" t="e">
            <v>#VALUE!</v>
          </cell>
          <cell r="S29" t="e">
            <v>#VALUE!</v>
          </cell>
          <cell r="T29" t="e">
            <v>#VALUE!</v>
          </cell>
          <cell r="U29" t="e">
            <v>#VALUE!</v>
          </cell>
        </row>
        <row r="30">
          <cell r="L30">
            <v>48</v>
          </cell>
          <cell r="M30" t="e">
            <v>#VALUE!</v>
          </cell>
          <cell r="N30" t="e">
            <v>#VALUE!</v>
          </cell>
          <cell r="O30" t="e">
            <v>#VALUE!</v>
          </cell>
          <cell r="P30" t="e">
            <v>#VALUE!</v>
          </cell>
          <cell r="Q30" t="e">
            <v>#VALUE!</v>
          </cell>
          <cell r="R30" t="e">
            <v>#VALUE!</v>
          </cell>
          <cell r="S30" t="e">
            <v>#VALUE!</v>
          </cell>
          <cell r="T30" t="e">
            <v>#VALUE!</v>
          </cell>
          <cell r="U30" t="e">
            <v>#VALUE!</v>
          </cell>
        </row>
        <row r="31">
          <cell r="L31">
            <v>49</v>
          </cell>
          <cell r="M31" t="e">
            <v>#VALUE!</v>
          </cell>
          <cell r="N31" t="e">
            <v>#VALUE!</v>
          </cell>
          <cell r="O31" t="e">
            <v>#VALUE!</v>
          </cell>
          <cell r="P31" t="e">
            <v>#VALUE!</v>
          </cell>
          <cell r="Q31" t="e">
            <v>#VALUE!</v>
          </cell>
          <cell r="R31" t="e">
            <v>#VALUE!</v>
          </cell>
          <cell r="S31" t="e">
            <v>#VALUE!</v>
          </cell>
          <cell r="T31" t="e">
            <v>#VALUE!</v>
          </cell>
          <cell r="U31" t="e">
            <v>#VALUE!</v>
          </cell>
        </row>
        <row r="32">
          <cell r="L32">
            <v>52</v>
          </cell>
          <cell r="M32" t="e">
            <v>#VALUE!</v>
          </cell>
          <cell r="N32" t="e">
            <v>#VALUE!</v>
          </cell>
          <cell r="O32" t="e">
            <v>#VALUE!</v>
          </cell>
          <cell r="P32" t="e">
            <v>#VALUE!</v>
          </cell>
          <cell r="Q32" t="e">
            <v>#VALUE!</v>
          </cell>
          <cell r="R32" t="e">
            <v>#VALUE!</v>
          </cell>
          <cell r="S32" t="e">
            <v>#VALUE!</v>
          </cell>
          <cell r="T32" t="e">
            <v>#VALUE!</v>
          </cell>
          <cell r="U32" t="e">
            <v>#VALUE!</v>
          </cell>
        </row>
        <row r="33">
          <cell r="L33">
            <v>54</v>
          </cell>
          <cell r="M33" t="e">
            <v>#VALUE!</v>
          </cell>
          <cell r="N33" t="e">
            <v>#VALUE!</v>
          </cell>
          <cell r="O33" t="e">
            <v>#VALUE!</v>
          </cell>
          <cell r="P33" t="e">
            <v>#VALUE!</v>
          </cell>
          <cell r="Q33" t="e">
            <v>#VALUE!</v>
          </cell>
          <cell r="R33" t="e">
            <v>#VALUE!</v>
          </cell>
          <cell r="S33" t="e">
            <v>#VALUE!</v>
          </cell>
          <cell r="T33" t="e">
            <v>#VALUE!</v>
          </cell>
          <cell r="U33" t="e">
            <v>#VALUE!</v>
          </cell>
        </row>
        <row r="34">
          <cell r="L34">
            <v>58</v>
          </cell>
          <cell r="M34" t="e">
            <v>#VALUE!</v>
          </cell>
          <cell r="N34" t="e">
            <v>#VALUE!</v>
          </cell>
          <cell r="O34" t="e">
            <v>#VALUE!</v>
          </cell>
          <cell r="P34" t="e">
            <v>#VALUE!</v>
          </cell>
          <cell r="Q34" t="e">
            <v>#VALUE!</v>
          </cell>
          <cell r="R34" t="e">
            <v>#VALUE!</v>
          </cell>
          <cell r="S34" t="e">
            <v>#VALUE!</v>
          </cell>
          <cell r="T34" t="e">
            <v>#VALUE!</v>
          </cell>
          <cell r="U34" t="e">
            <v>#VALUE!</v>
          </cell>
        </row>
        <row r="35">
          <cell r="L35">
            <v>60</v>
          </cell>
          <cell r="M35" t="e">
            <v>#VALUE!</v>
          </cell>
          <cell r="N35" t="e">
            <v>#VALUE!</v>
          </cell>
          <cell r="O35" t="e">
            <v>#VALUE!</v>
          </cell>
          <cell r="P35" t="e">
            <v>#VALUE!</v>
          </cell>
          <cell r="Q35" t="e">
            <v>#VALUE!</v>
          </cell>
          <cell r="R35" t="e">
            <v>#VALUE!</v>
          </cell>
          <cell r="S35" t="e">
            <v>#VALUE!</v>
          </cell>
          <cell r="T35" t="e">
            <v>#VALUE!</v>
          </cell>
          <cell r="U35" t="e">
            <v>#VALUE!</v>
          </cell>
        </row>
        <row r="36">
          <cell r="L36">
            <v>61</v>
          </cell>
          <cell r="M36" t="e">
            <v>#VALUE!</v>
          </cell>
          <cell r="N36" t="e">
            <v>#VALUE!</v>
          </cell>
          <cell r="O36" t="e">
            <v>#VALUE!</v>
          </cell>
          <cell r="P36" t="e">
            <v>#VALUE!</v>
          </cell>
          <cell r="Q36" t="e">
            <v>#VALUE!</v>
          </cell>
          <cell r="R36" t="e">
            <v>#VALUE!</v>
          </cell>
          <cell r="S36" t="e">
            <v>#VALUE!</v>
          </cell>
          <cell r="T36" t="e">
            <v>#VALUE!</v>
          </cell>
          <cell r="U36" t="e">
            <v>#VALUE!</v>
          </cell>
        </row>
        <row r="37">
          <cell r="L37">
            <v>64</v>
          </cell>
          <cell r="M37" t="e">
            <v>#VALUE!</v>
          </cell>
          <cell r="N37" t="e">
            <v>#VALUE!</v>
          </cell>
          <cell r="O37" t="e">
            <v>#VALUE!</v>
          </cell>
          <cell r="P37" t="e">
            <v>#VALUE!</v>
          </cell>
          <cell r="Q37" t="e">
            <v>#VALUE!</v>
          </cell>
          <cell r="R37" t="e">
            <v>#VALUE!</v>
          </cell>
          <cell r="S37" t="e">
            <v>#VALUE!</v>
          </cell>
          <cell r="T37" t="e">
            <v>#VALUE!</v>
          </cell>
          <cell r="U37" t="e">
            <v>#VALUE!</v>
          </cell>
        </row>
        <row r="38">
          <cell r="L38">
            <v>66</v>
          </cell>
          <cell r="M38" t="e">
            <v>#VALUE!</v>
          </cell>
          <cell r="N38" t="e">
            <v>#VALUE!</v>
          </cell>
          <cell r="O38" t="e">
            <v>#VALUE!</v>
          </cell>
          <cell r="P38" t="e">
            <v>#VALUE!</v>
          </cell>
          <cell r="Q38" t="e">
            <v>#VALUE!</v>
          </cell>
          <cell r="R38" t="e">
            <v>#VALUE!</v>
          </cell>
          <cell r="S38" t="e">
            <v>#VALUE!</v>
          </cell>
          <cell r="T38" t="e">
            <v>#VALUE!</v>
          </cell>
          <cell r="U38" t="e">
            <v>#VALUE!</v>
          </cell>
        </row>
        <row r="39">
          <cell r="L39">
            <v>70</v>
          </cell>
          <cell r="M39" t="e">
            <v>#VALUE!</v>
          </cell>
          <cell r="N39" t="e">
            <v>#VALUE!</v>
          </cell>
          <cell r="O39" t="e">
            <v>#VALUE!</v>
          </cell>
          <cell r="P39" t="e">
            <v>#VALUE!</v>
          </cell>
          <cell r="Q39" t="e">
            <v>#VALUE!</v>
          </cell>
          <cell r="R39" t="e">
            <v>#VALUE!</v>
          </cell>
          <cell r="S39" t="e">
            <v>#VALUE!</v>
          </cell>
          <cell r="T39" t="e">
            <v>#VALUE!</v>
          </cell>
          <cell r="U39" t="e">
            <v>#VALUE!</v>
          </cell>
        </row>
        <row r="40">
          <cell r="L40">
            <v>72</v>
          </cell>
          <cell r="M40" t="e">
            <v>#VALUE!</v>
          </cell>
          <cell r="N40" t="e">
            <v>#VALUE!</v>
          </cell>
          <cell r="O40" t="e">
            <v>#VALUE!</v>
          </cell>
          <cell r="P40" t="e">
            <v>#VALUE!</v>
          </cell>
          <cell r="Q40" t="e">
            <v>#VALUE!</v>
          </cell>
          <cell r="R40" t="e">
            <v>#VALUE!</v>
          </cell>
          <cell r="S40" t="e">
            <v>#VALUE!</v>
          </cell>
          <cell r="T40" t="e">
            <v>#VALUE!</v>
          </cell>
          <cell r="U40" t="e">
            <v>#VALUE!</v>
          </cell>
        </row>
        <row r="41">
          <cell r="L41">
            <v>73</v>
          </cell>
          <cell r="M41" t="e">
            <v>#VALUE!</v>
          </cell>
          <cell r="N41" t="e">
            <v>#VALUE!</v>
          </cell>
          <cell r="O41" t="e">
            <v>#VALUE!</v>
          </cell>
          <cell r="P41" t="e">
            <v>#VALUE!</v>
          </cell>
          <cell r="Q41" t="e">
            <v>#VALUE!</v>
          </cell>
          <cell r="R41" t="e">
            <v>#VALUE!</v>
          </cell>
          <cell r="S41" t="e">
            <v>#VALUE!</v>
          </cell>
          <cell r="T41" t="e">
            <v>#VALUE!</v>
          </cell>
          <cell r="U41" t="e">
            <v>#VALUE!</v>
          </cell>
        </row>
        <row r="42">
          <cell r="L42">
            <v>76</v>
          </cell>
          <cell r="M42" t="e">
            <v>#VALUE!</v>
          </cell>
          <cell r="N42" t="e">
            <v>#VALUE!</v>
          </cell>
          <cell r="O42" t="e">
            <v>#VALUE!</v>
          </cell>
          <cell r="P42" t="e">
            <v>#VALUE!</v>
          </cell>
          <cell r="Q42" t="e">
            <v>#VALUE!</v>
          </cell>
          <cell r="R42" t="e">
            <v>#VALUE!</v>
          </cell>
          <cell r="S42" t="e">
            <v>#VALUE!</v>
          </cell>
          <cell r="T42" t="e">
            <v>#VALUE!</v>
          </cell>
          <cell r="U42" t="e">
            <v>#VALUE!</v>
          </cell>
        </row>
        <row r="43">
          <cell r="L43">
            <v>78</v>
          </cell>
          <cell r="M43" t="e">
            <v>#VALUE!</v>
          </cell>
          <cell r="N43" t="e">
            <v>#VALUE!</v>
          </cell>
          <cell r="O43" t="e">
            <v>#VALUE!</v>
          </cell>
          <cell r="P43" t="e">
            <v>#VALUE!</v>
          </cell>
          <cell r="Q43" t="e">
            <v>#VALUE!</v>
          </cell>
          <cell r="R43" t="e">
            <v>#VALUE!</v>
          </cell>
          <cell r="S43" t="e">
            <v>#VALUE!</v>
          </cell>
          <cell r="T43" t="e">
            <v>#VALUE!</v>
          </cell>
          <cell r="U43" t="e">
            <v>#VALUE!</v>
          </cell>
        </row>
        <row r="44">
          <cell r="L44">
            <v>82</v>
          </cell>
          <cell r="M44" t="e">
            <v>#VALUE!</v>
          </cell>
          <cell r="N44" t="e">
            <v>#VALUE!</v>
          </cell>
          <cell r="O44" t="e">
            <v>#VALUE!</v>
          </cell>
          <cell r="P44" t="e">
            <v>#VALUE!</v>
          </cell>
          <cell r="Q44" t="e">
            <v>#VALUE!</v>
          </cell>
          <cell r="R44" t="e">
            <v>#VALUE!</v>
          </cell>
          <cell r="S44" t="e">
            <v>#VALUE!</v>
          </cell>
          <cell r="T44" t="e">
            <v>#VALUE!</v>
          </cell>
          <cell r="U44" t="e">
            <v>#VALUE!</v>
          </cell>
        </row>
        <row r="45">
          <cell r="L45">
            <v>84</v>
          </cell>
          <cell r="M45" t="e">
            <v>#VALUE!</v>
          </cell>
          <cell r="N45" t="e">
            <v>#VALUE!</v>
          </cell>
          <cell r="O45" t="e">
            <v>#VALUE!</v>
          </cell>
          <cell r="P45" t="e">
            <v>#VALUE!</v>
          </cell>
          <cell r="Q45" t="e">
            <v>#VALUE!</v>
          </cell>
          <cell r="R45" t="e">
            <v>#VALUE!</v>
          </cell>
          <cell r="S45" t="e">
            <v>#VALUE!</v>
          </cell>
          <cell r="T45" t="e">
            <v>#VALUE!</v>
          </cell>
          <cell r="U45" t="e">
            <v>#VALUE!</v>
          </cell>
        </row>
        <row r="46">
          <cell r="L46">
            <v>85</v>
          </cell>
          <cell r="M46" t="e">
            <v>#VALUE!</v>
          </cell>
          <cell r="N46" t="e">
            <v>#VALUE!</v>
          </cell>
          <cell r="O46" t="e">
            <v>#VALUE!</v>
          </cell>
          <cell r="P46" t="e">
            <v>#VALUE!</v>
          </cell>
          <cell r="Q46" t="e">
            <v>#VALUE!</v>
          </cell>
          <cell r="R46" t="e">
            <v>#VALUE!</v>
          </cell>
          <cell r="S46" t="e">
            <v>#VALUE!</v>
          </cell>
          <cell r="T46" t="e">
            <v>#VALUE!</v>
          </cell>
          <cell r="U46" t="e">
            <v>#VALUE!</v>
          </cell>
        </row>
        <row r="47">
          <cell r="L47">
            <v>88</v>
          </cell>
          <cell r="M47" t="e">
            <v>#VALUE!</v>
          </cell>
          <cell r="N47" t="e">
            <v>#VALUE!</v>
          </cell>
          <cell r="O47" t="e">
            <v>#VALUE!</v>
          </cell>
          <cell r="P47" t="e">
            <v>#VALUE!</v>
          </cell>
          <cell r="Q47" t="e">
            <v>#VALUE!</v>
          </cell>
          <cell r="R47" t="e">
            <v>#VALUE!</v>
          </cell>
          <cell r="S47" t="e">
            <v>#VALUE!</v>
          </cell>
          <cell r="T47" t="e">
            <v>#VALUE!</v>
          </cell>
          <cell r="U47" t="e">
            <v>#VALUE!</v>
          </cell>
        </row>
        <row r="48">
          <cell r="L48">
            <v>90</v>
          </cell>
          <cell r="M48" t="e">
            <v>#VALUE!</v>
          </cell>
          <cell r="N48" t="e">
            <v>#VALUE!</v>
          </cell>
          <cell r="O48" t="e">
            <v>#VALUE!</v>
          </cell>
          <cell r="P48" t="e">
            <v>#VALUE!</v>
          </cell>
          <cell r="Q48" t="e">
            <v>#VALUE!</v>
          </cell>
          <cell r="R48" t="e">
            <v>#VALUE!</v>
          </cell>
          <cell r="S48" t="e">
            <v>#VALUE!</v>
          </cell>
          <cell r="T48" t="e">
            <v>#VALUE!</v>
          </cell>
          <cell r="U48" t="e">
            <v>#VALUE!</v>
          </cell>
        </row>
        <row r="49">
          <cell r="L49">
            <v>94</v>
          </cell>
          <cell r="M49" t="e">
            <v>#VALUE!</v>
          </cell>
          <cell r="N49" t="e">
            <v>#VALUE!</v>
          </cell>
          <cell r="O49" t="e">
            <v>#VALUE!</v>
          </cell>
          <cell r="P49" t="e">
            <v>#VALUE!</v>
          </cell>
          <cell r="Q49" t="e">
            <v>#VALUE!</v>
          </cell>
          <cell r="R49" t="e">
            <v>#VALUE!</v>
          </cell>
          <cell r="S49" t="e">
            <v>#VALUE!</v>
          </cell>
          <cell r="T49" t="e">
            <v>#VALUE!</v>
          </cell>
          <cell r="U49" t="e">
            <v>#VALUE!</v>
          </cell>
        </row>
        <row r="50">
          <cell r="L50">
            <v>96</v>
          </cell>
          <cell r="M50" t="e">
            <v>#VALUE!</v>
          </cell>
          <cell r="N50" t="e">
            <v>#VALUE!</v>
          </cell>
          <cell r="O50" t="e">
            <v>#VALUE!</v>
          </cell>
          <cell r="P50" t="e">
            <v>#VALUE!</v>
          </cell>
          <cell r="Q50" t="e">
            <v>#VALUE!</v>
          </cell>
          <cell r="R50" t="e">
            <v>#VALUE!</v>
          </cell>
          <cell r="S50" t="e">
            <v>#VALUE!</v>
          </cell>
          <cell r="T50" t="e">
            <v>#VALUE!</v>
          </cell>
          <cell r="U50" t="e">
            <v>#VALUE!</v>
          </cell>
        </row>
        <row r="51">
          <cell r="L51">
            <v>97</v>
          </cell>
          <cell r="M51" t="e">
            <v>#VALUE!</v>
          </cell>
          <cell r="N51" t="e">
            <v>#VALUE!</v>
          </cell>
          <cell r="O51" t="e">
            <v>#VALUE!</v>
          </cell>
          <cell r="P51" t="e">
            <v>#VALUE!</v>
          </cell>
          <cell r="Q51" t="e">
            <v>#VALUE!</v>
          </cell>
          <cell r="R51" t="e">
            <v>#VALUE!</v>
          </cell>
          <cell r="S51" t="e">
            <v>#VALUE!</v>
          </cell>
          <cell r="T51" t="e">
            <v>#VALUE!</v>
          </cell>
          <cell r="U51" t="e">
            <v>#VALUE!</v>
          </cell>
        </row>
        <row r="52">
          <cell r="L52">
            <v>100</v>
          </cell>
          <cell r="M52" t="e">
            <v>#VALUE!</v>
          </cell>
          <cell r="N52" t="e">
            <v>#VALUE!</v>
          </cell>
          <cell r="O52" t="e">
            <v>#VALUE!</v>
          </cell>
          <cell r="P52" t="e">
            <v>#VALUE!</v>
          </cell>
          <cell r="Q52" t="e">
            <v>#VALUE!</v>
          </cell>
          <cell r="R52" t="e">
            <v>#VALUE!</v>
          </cell>
          <cell r="S52" t="e">
            <v>#VALUE!</v>
          </cell>
          <cell r="T52" t="e">
            <v>#VALUE!</v>
          </cell>
          <cell r="U52" t="e">
            <v>#VALUE!</v>
          </cell>
        </row>
        <row r="53">
          <cell r="L53">
            <v>102</v>
          </cell>
          <cell r="M53" t="e">
            <v>#VALUE!</v>
          </cell>
          <cell r="N53" t="e">
            <v>#VALUE!</v>
          </cell>
          <cell r="O53" t="e">
            <v>#VALUE!</v>
          </cell>
          <cell r="P53" t="e">
            <v>#VALUE!</v>
          </cell>
          <cell r="Q53" t="e">
            <v>#VALUE!</v>
          </cell>
          <cell r="R53" t="e">
            <v>#VALUE!</v>
          </cell>
          <cell r="S53" t="e">
            <v>#VALUE!</v>
          </cell>
          <cell r="T53" t="e">
            <v>#VALUE!</v>
          </cell>
          <cell r="U53" t="e">
            <v>#VALUE!</v>
          </cell>
        </row>
        <row r="54">
          <cell r="L54">
            <v>106</v>
          </cell>
          <cell r="M54" t="e">
            <v>#VALUE!</v>
          </cell>
          <cell r="N54" t="e">
            <v>#VALUE!</v>
          </cell>
          <cell r="O54" t="e">
            <v>#VALUE!</v>
          </cell>
          <cell r="P54" t="e">
            <v>#VALUE!</v>
          </cell>
          <cell r="Q54" t="e">
            <v>#VALUE!</v>
          </cell>
          <cell r="R54" t="e">
            <v>#VALUE!</v>
          </cell>
          <cell r="S54" t="e">
            <v>#VALUE!</v>
          </cell>
          <cell r="T54" t="e">
            <v>#VALUE!</v>
          </cell>
          <cell r="U54" t="e">
            <v>#VALUE!</v>
          </cell>
        </row>
        <row r="55">
          <cell r="L55">
            <v>108</v>
          </cell>
          <cell r="M55" t="e">
            <v>#VALUE!</v>
          </cell>
          <cell r="N55" t="e">
            <v>#VALUE!</v>
          </cell>
          <cell r="O55" t="e">
            <v>#VALUE!</v>
          </cell>
          <cell r="P55" t="e">
            <v>#VALUE!</v>
          </cell>
          <cell r="Q55" t="e">
            <v>#VALUE!</v>
          </cell>
          <cell r="R55" t="e">
            <v>#VALUE!</v>
          </cell>
          <cell r="S55" t="e">
            <v>#VALUE!</v>
          </cell>
          <cell r="T55" t="e">
            <v>#VALUE!</v>
          </cell>
          <cell r="U55" t="e">
            <v>#VALUE!</v>
          </cell>
        </row>
        <row r="56">
          <cell r="L56">
            <v>109</v>
          </cell>
          <cell r="M56" t="e">
            <v>#VALUE!</v>
          </cell>
          <cell r="N56" t="e">
            <v>#VALUE!</v>
          </cell>
          <cell r="O56" t="e">
            <v>#VALUE!</v>
          </cell>
          <cell r="P56" t="e">
            <v>#VALUE!</v>
          </cell>
          <cell r="Q56" t="e">
            <v>#VALUE!</v>
          </cell>
          <cell r="R56" t="e">
            <v>#VALUE!</v>
          </cell>
          <cell r="S56" t="e">
            <v>#VALUE!</v>
          </cell>
          <cell r="T56" t="e">
            <v>#VALUE!</v>
          </cell>
          <cell r="U56" t="e">
            <v>#VALUE!</v>
          </cell>
        </row>
        <row r="57">
          <cell r="L57">
            <v>112</v>
          </cell>
          <cell r="M57" t="e">
            <v>#VALUE!</v>
          </cell>
          <cell r="N57" t="e">
            <v>#VALUE!</v>
          </cell>
          <cell r="O57" t="e">
            <v>#VALUE!</v>
          </cell>
          <cell r="P57" t="e">
            <v>#VALUE!</v>
          </cell>
          <cell r="Q57" t="e">
            <v>#VALUE!</v>
          </cell>
          <cell r="R57" t="e">
            <v>#VALUE!</v>
          </cell>
          <cell r="S57" t="e">
            <v>#VALUE!</v>
          </cell>
          <cell r="T57" t="e">
            <v>#VALUE!</v>
          </cell>
          <cell r="U57" t="e">
            <v>#VALUE!</v>
          </cell>
        </row>
        <row r="58">
          <cell r="L58">
            <v>114</v>
          </cell>
          <cell r="M58" t="e">
            <v>#VALUE!</v>
          </cell>
          <cell r="N58" t="e">
            <v>#VALUE!</v>
          </cell>
          <cell r="O58" t="e">
            <v>#VALUE!</v>
          </cell>
          <cell r="P58" t="e">
            <v>#VALUE!</v>
          </cell>
          <cell r="Q58" t="e">
            <v>#VALUE!</v>
          </cell>
          <cell r="R58" t="e">
            <v>#VALUE!</v>
          </cell>
          <cell r="S58" t="e">
            <v>#VALUE!</v>
          </cell>
          <cell r="T58" t="e">
            <v>#VALUE!</v>
          </cell>
          <cell r="U58" t="e">
            <v>#VALUE!</v>
          </cell>
        </row>
        <row r="59">
          <cell r="L59">
            <v>118</v>
          </cell>
          <cell r="M59" t="e">
            <v>#VALUE!</v>
          </cell>
          <cell r="N59" t="e">
            <v>#VALUE!</v>
          </cell>
          <cell r="O59" t="e">
            <v>#VALUE!</v>
          </cell>
          <cell r="P59" t="e">
            <v>#VALUE!</v>
          </cell>
          <cell r="Q59" t="e">
            <v>#VALUE!</v>
          </cell>
          <cell r="R59" t="e">
            <v>#VALUE!</v>
          </cell>
          <cell r="S59" t="e">
            <v>#VALUE!</v>
          </cell>
          <cell r="T59" t="e">
            <v>#VALUE!</v>
          </cell>
          <cell r="U59" t="e">
            <v>#VALUE!</v>
          </cell>
        </row>
        <row r="60">
          <cell r="L60">
            <v>120</v>
          </cell>
          <cell r="M60" t="e">
            <v>#VALUE!</v>
          </cell>
          <cell r="N60" t="e">
            <v>#VALUE!</v>
          </cell>
          <cell r="O60" t="e">
            <v>#VALUE!</v>
          </cell>
          <cell r="P60" t="e">
            <v>#VALUE!</v>
          </cell>
          <cell r="Q60" t="e">
            <v>#VALUE!</v>
          </cell>
          <cell r="R60" t="e">
            <v>#VALUE!</v>
          </cell>
          <cell r="S60" t="e">
            <v>#VALUE!</v>
          </cell>
          <cell r="T60" t="e">
            <v>#VALUE!</v>
          </cell>
          <cell r="U60" t="e">
            <v>#VALUE!</v>
          </cell>
        </row>
        <row r="61">
          <cell r="L61">
            <v>121</v>
          </cell>
          <cell r="M61" t="e">
            <v>#VALUE!</v>
          </cell>
          <cell r="N61" t="e">
            <v>#VALUE!</v>
          </cell>
          <cell r="O61" t="e">
            <v>#VALUE!</v>
          </cell>
          <cell r="P61" t="e">
            <v>#VALUE!</v>
          </cell>
          <cell r="Q61" t="e">
            <v>#VALUE!</v>
          </cell>
          <cell r="R61" t="e">
            <v>#VALUE!</v>
          </cell>
          <cell r="S61" t="e">
            <v>#VALUE!</v>
          </cell>
          <cell r="T61" t="e">
            <v>#VALUE!</v>
          </cell>
          <cell r="U61" t="e">
            <v>#VALUE!</v>
          </cell>
        </row>
        <row r="62">
          <cell r="L62">
            <v>124</v>
          </cell>
          <cell r="M62" t="e">
            <v>#VALUE!</v>
          </cell>
          <cell r="N62" t="e">
            <v>#VALUE!</v>
          </cell>
          <cell r="O62" t="e">
            <v>#VALUE!</v>
          </cell>
          <cell r="P62" t="e">
            <v>#VALUE!</v>
          </cell>
          <cell r="Q62" t="e">
            <v>#VALUE!</v>
          </cell>
          <cell r="R62" t="e">
            <v>#VALUE!</v>
          </cell>
          <cell r="S62" t="e">
            <v>#VALUE!</v>
          </cell>
          <cell r="T62" t="e">
            <v>#VALUE!</v>
          </cell>
          <cell r="U62" t="e">
            <v>#VALUE!</v>
          </cell>
        </row>
        <row r="63">
          <cell r="L63">
            <v>126</v>
          </cell>
          <cell r="M63" t="e">
            <v>#VALUE!</v>
          </cell>
          <cell r="N63" t="e">
            <v>#VALUE!</v>
          </cell>
          <cell r="O63" t="e">
            <v>#VALUE!</v>
          </cell>
          <cell r="P63" t="e">
            <v>#VALUE!</v>
          </cell>
          <cell r="Q63" t="e">
            <v>#VALUE!</v>
          </cell>
          <cell r="R63" t="e">
            <v>#VALUE!</v>
          </cell>
          <cell r="S63" t="e">
            <v>#VALUE!</v>
          </cell>
          <cell r="T63" t="e">
            <v>#VALUE!</v>
          </cell>
          <cell r="U63" t="e">
            <v>#VALUE!</v>
          </cell>
        </row>
        <row r="64">
          <cell r="L64">
            <v>130</v>
          </cell>
          <cell r="M64" t="e">
            <v>#VALUE!</v>
          </cell>
          <cell r="N64" t="e">
            <v>#VALUE!</v>
          </cell>
          <cell r="O64" t="e">
            <v>#VALUE!</v>
          </cell>
          <cell r="P64" t="e">
            <v>#VALUE!</v>
          </cell>
          <cell r="Q64" t="e">
            <v>#VALUE!</v>
          </cell>
          <cell r="R64" t="e">
            <v>#VALUE!</v>
          </cell>
          <cell r="S64" t="e">
            <v>#VALUE!</v>
          </cell>
          <cell r="T64" t="e">
            <v>#VALUE!</v>
          </cell>
          <cell r="U64" t="e">
            <v>#VALUE!</v>
          </cell>
        </row>
        <row r="65">
          <cell r="L65">
            <v>132</v>
          </cell>
          <cell r="M65" t="e">
            <v>#VALUE!</v>
          </cell>
          <cell r="N65" t="e">
            <v>#VALUE!</v>
          </cell>
          <cell r="O65" t="e">
            <v>#VALUE!</v>
          </cell>
          <cell r="P65" t="e">
            <v>#VALUE!</v>
          </cell>
          <cell r="Q65" t="e">
            <v>#VALUE!</v>
          </cell>
          <cell r="R65" t="e">
            <v>#VALUE!</v>
          </cell>
          <cell r="S65" t="e">
            <v>#VALUE!</v>
          </cell>
          <cell r="T65" t="e">
            <v>#VALUE!</v>
          </cell>
          <cell r="U65" t="e">
            <v>#VALUE!</v>
          </cell>
        </row>
        <row r="66">
          <cell r="L66">
            <v>133</v>
          </cell>
          <cell r="M66" t="e">
            <v>#VALUE!</v>
          </cell>
          <cell r="N66" t="e">
            <v>#VALUE!</v>
          </cell>
          <cell r="O66" t="e">
            <v>#VALUE!</v>
          </cell>
          <cell r="P66" t="e">
            <v>#VALUE!</v>
          </cell>
          <cell r="Q66" t="e">
            <v>#VALUE!</v>
          </cell>
          <cell r="R66" t="e">
            <v>#VALUE!</v>
          </cell>
          <cell r="S66" t="e">
            <v>#VALUE!</v>
          </cell>
          <cell r="T66" t="e">
            <v>#VALUE!</v>
          </cell>
          <cell r="U66" t="e">
            <v>#VALUE!</v>
          </cell>
        </row>
        <row r="67">
          <cell r="L67">
            <v>136</v>
          </cell>
          <cell r="M67" t="e">
            <v>#VALUE!</v>
          </cell>
          <cell r="N67" t="e">
            <v>#VALUE!</v>
          </cell>
          <cell r="O67" t="e">
            <v>#VALUE!</v>
          </cell>
          <cell r="P67" t="e">
            <v>#VALUE!</v>
          </cell>
          <cell r="Q67" t="e">
            <v>#VALUE!</v>
          </cell>
          <cell r="R67" t="e">
            <v>#VALUE!</v>
          </cell>
          <cell r="S67" t="e">
            <v>#VALUE!</v>
          </cell>
          <cell r="T67" t="e">
            <v>#VALUE!</v>
          </cell>
          <cell r="U67" t="e">
            <v>#VALUE!</v>
          </cell>
        </row>
        <row r="68">
          <cell r="L68">
            <v>138</v>
          </cell>
          <cell r="M68" t="e">
            <v>#VALUE!</v>
          </cell>
          <cell r="N68" t="e">
            <v>#VALUE!</v>
          </cell>
          <cell r="O68" t="e">
            <v>#VALUE!</v>
          </cell>
          <cell r="P68" t="e">
            <v>#VALUE!</v>
          </cell>
          <cell r="Q68" t="e">
            <v>#VALUE!</v>
          </cell>
          <cell r="R68" t="e">
            <v>#VALUE!</v>
          </cell>
          <cell r="S68" t="e">
            <v>#VALUE!</v>
          </cell>
          <cell r="T68" t="e">
            <v>#VALUE!</v>
          </cell>
          <cell r="U68" t="e">
            <v>#VALUE!</v>
          </cell>
        </row>
        <row r="69">
          <cell r="L69">
            <v>142</v>
          </cell>
          <cell r="M69" t="e">
            <v>#VALUE!</v>
          </cell>
          <cell r="N69" t="e">
            <v>#VALUE!</v>
          </cell>
          <cell r="O69" t="e">
            <v>#VALUE!</v>
          </cell>
          <cell r="P69" t="e">
            <v>#VALUE!</v>
          </cell>
          <cell r="Q69" t="e">
            <v>#VALUE!</v>
          </cell>
          <cell r="R69" t="e">
            <v>#VALUE!</v>
          </cell>
          <cell r="S69" t="e">
            <v>#VALUE!</v>
          </cell>
          <cell r="T69" t="e">
            <v>#VALUE!</v>
          </cell>
          <cell r="U69" t="e">
            <v>#VALUE!</v>
          </cell>
        </row>
        <row r="70">
          <cell r="L70">
            <v>144</v>
          </cell>
          <cell r="M70" t="e">
            <v>#VALUE!</v>
          </cell>
          <cell r="N70" t="e">
            <v>#VALUE!</v>
          </cell>
          <cell r="O70" t="e">
            <v>#VALUE!</v>
          </cell>
          <cell r="P70" t="e">
            <v>#VALUE!</v>
          </cell>
          <cell r="Q70" t="e">
            <v>#VALUE!</v>
          </cell>
          <cell r="R70" t="e">
            <v>#VALUE!</v>
          </cell>
          <cell r="S70" t="e">
            <v>#VALUE!</v>
          </cell>
          <cell r="T70" t="e">
            <v>#VALUE!</v>
          </cell>
          <cell r="U70" t="e">
            <v>#VALUE!</v>
          </cell>
        </row>
        <row r="71">
          <cell r="L71">
            <v>145</v>
          </cell>
          <cell r="M71" t="e">
            <v>#VALUE!</v>
          </cell>
          <cell r="N71" t="e">
            <v>#VALUE!</v>
          </cell>
          <cell r="O71" t="e">
            <v>#VALUE!</v>
          </cell>
          <cell r="P71" t="e">
            <v>#VALUE!</v>
          </cell>
          <cell r="Q71" t="e">
            <v>#VALUE!</v>
          </cell>
          <cell r="R71" t="e">
            <v>#VALUE!</v>
          </cell>
          <cell r="S71" t="e">
            <v>#VALUE!</v>
          </cell>
          <cell r="T71" t="e">
            <v>#VALUE!</v>
          </cell>
          <cell r="U71" t="e">
            <v>#VALUE!</v>
          </cell>
        </row>
        <row r="72">
          <cell r="L72">
            <v>148</v>
          </cell>
          <cell r="M72" t="e">
            <v>#VALUE!</v>
          </cell>
          <cell r="N72" t="e">
            <v>#VALUE!</v>
          </cell>
          <cell r="O72" t="e">
            <v>#VALUE!</v>
          </cell>
          <cell r="P72" t="e">
            <v>#VALUE!</v>
          </cell>
          <cell r="Q72" t="e">
            <v>#VALUE!</v>
          </cell>
          <cell r="R72" t="e">
            <v>#VALUE!</v>
          </cell>
          <cell r="S72" t="e">
            <v>#VALUE!</v>
          </cell>
          <cell r="T72" t="e">
            <v>#VALUE!</v>
          </cell>
          <cell r="U72" t="e">
            <v>#VALUE!</v>
          </cell>
        </row>
        <row r="73">
          <cell r="L73">
            <v>150</v>
          </cell>
          <cell r="M73" t="e">
            <v>#VALUE!</v>
          </cell>
          <cell r="N73" t="e">
            <v>#VALUE!</v>
          </cell>
          <cell r="O73" t="e">
            <v>#VALUE!</v>
          </cell>
          <cell r="P73" t="e">
            <v>#VALUE!</v>
          </cell>
          <cell r="Q73" t="e">
            <v>#VALUE!</v>
          </cell>
          <cell r="R73" t="e">
            <v>#VALUE!</v>
          </cell>
          <cell r="S73" t="e">
            <v>#VALUE!</v>
          </cell>
          <cell r="T73" t="e">
            <v>#VALUE!</v>
          </cell>
          <cell r="U73" t="e">
            <v>#VALUE!</v>
          </cell>
        </row>
        <row r="74">
          <cell r="L74">
            <v>154</v>
          </cell>
          <cell r="M74" t="e">
            <v>#VALUE!</v>
          </cell>
          <cell r="N74" t="e">
            <v>#VALUE!</v>
          </cell>
          <cell r="O74" t="e">
            <v>#VALUE!</v>
          </cell>
          <cell r="P74" t="e">
            <v>#VALUE!</v>
          </cell>
          <cell r="Q74" t="e">
            <v>#VALUE!</v>
          </cell>
          <cell r="R74" t="e">
            <v>#VALUE!</v>
          </cell>
          <cell r="S74" t="e">
            <v>#VALUE!</v>
          </cell>
          <cell r="T74" t="e">
            <v>#VALUE!</v>
          </cell>
          <cell r="U74" t="e">
            <v>#VALUE!</v>
          </cell>
        </row>
        <row r="75">
          <cell r="L75">
            <v>156</v>
          </cell>
          <cell r="M75" t="e">
            <v>#VALUE!</v>
          </cell>
          <cell r="N75" t="e">
            <v>#VALUE!</v>
          </cell>
          <cell r="O75" t="e">
            <v>#VALUE!</v>
          </cell>
          <cell r="P75" t="e">
            <v>#VALUE!</v>
          </cell>
          <cell r="Q75" t="e">
            <v>#VALUE!</v>
          </cell>
          <cell r="R75" t="e">
            <v>#VALUE!</v>
          </cell>
          <cell r="S75" t="e">
            <v>#VALUE!</v>
          </cell>
          <cell r="T75" t="e">
            <v>#VALUE!</v>
          </cell>
          <cell r="U75" t="e">
            <v>#VALUE!</v>
          </cell>
        </row>
        <row r="76">
          <cell r="L76">
            <v>157</v>
          </cell>
          <cell r="M76" t="e">
            <v>#VALUE!</v>
          </cell>
          <cell r="N76" t="e">
            <v>#VALUE!</v>
          </cell>
          <cell r="O76" t="e">
            <v>#VALUE!</v>
          </cell>
          <cell r="P76" t="e">
            <v>#VALUE!</v>
          </cell>
          <cell r="Q76" t="e">
            <v>#VALUE!</v>
          </cell>
          <cell r="R76" t="e">
            <v>#VALUE!</v>
          </cell>
          <cell r="S76" t="e">
            <v>#VALUE!</v>
          </cell>
          <cell r="T76" t="e">
            <v>#VALUE!</v>
          </cell>
          <cell r="U76" t="e">
            <v>#VALUE!</v>
          </cell>
        </row>
        <row r="77">
          <cell r="L77">
            <v>160</v>
          </cell>
          <cell r="M77" t="e">
            <v>#VALUE!</v>
          </cell>
          <cell r="N77" t="e">
            <v>#VALUE!</v>
          </cell>
          <cell r="O77" t="e">
            <v>#VALUE!</v>
          </cell>
          <cell r="P77" t="e">
            <v>#VALUE!</v>
          </cell>
          <cell r="Q77" t="e">
            <v>#VALUE!</v>
          </cell>
          <cell r="R77" t="e">
            <v>#VALUE!</v>
          </cell>
          <cell r="S77" t="e">
            <v>#VALUE!</v>
          </cell>
          <cell r="T77" t="e">
            <v>#VALUE!</v>
          </cell>
          <cell r="U77" t="e">
            <v>#VALUE!</v>
          </cell>
        </row>
        <row r="78">
          <cell r="L78">
            <v>162</v>
          </cell>
          <cell r="M78" t="e">
            <v>#VALUE!</v>
          </cell>
          <cell r="N78" t="e">
            <v>#VALUE!</v>
          </cell>
          <cell r="O78" t="e">
            <v>#VALUE!</v>
          </cell>
          <cell r="P78" t="e">
            <v>#VALUE!</v>
          </cell>
          <cell r="Q78" t="e">
            <v>#VALUE!</v>
          </cell>
          <cell r="R78" t="e">
            <v>#VALUE!</v>
          </cell>
          <cell r="S78" t="e">
            <v>#VALUE!</v>
          </cell>
          <cell r="T78" t="e">
            <v>#VALUE!</v>
          </cell>
          <cell r="U78" t="e">
            <v>#VALUE!</v>
          </cell>
        </row>
        <row r="79">
          <cell r="L79">
            <v>166</v>
          </cell>
          <cell r="M79" t="e">
            <v>#VALUE!</v>
          </cell>
          <cell r="N79" t="e">
            <v>#VALUE!</v>
          </cell>
          <cell r="O79" t="e">
            <v>#VALUE!</v>
          </cell>
          <cell r="P79" t="e">
            <v>#VALUE!</v>
          </cell>
          <cell r="Q79" t="e">
            <v>#VALUE!</v>
          </cell>
          <cell r="R79" t="e">
            <v>#VALUE!</v>
          </cell>
          <cell r="S79" t="e">
            <v>#VALUE!</v>
          </cell>
          <cell r="T79" t="e">
            <v>#VALUE!</v>
          </cell>
          <cell r="U79" t="e">
            <v>#VALUE!</v>
          </cell>
        </row>
        <row r="80">
          <cell r="L80">
            <v>168</v>
          </cell>
          <cell r="M80" t="e">
            <v>#VALUE!</v>
          </cell>
          <cell r="N80" t="e">
            <v>#VALUE!</v>
          </cell>
          <cell r="O80" t="e">
            <v>#VALUE!</v>
          </cell>
          <cell r="P80" t="e">
            <v>#VALUE!</v>
          </cell>
          <cell r="Q80" t="e">
            <v>#VALUE!</v>
          </cell>
          <cell r="R80" t="e">
            <v>#VALUE!</v>
          </cell>
          <cell r="S80" t="e">
            <v>#VALUE!</v>
          </cell>
          <cell r="T80" t="e">
            <v>#VALUE!</v>
          </cell>
          <cell r="U80" t="e">
            <v>#VALUE!</v>
          </cell>
        </row>
        <row r="81">
          <cell r="L81">
            <v>172</v>
          </cell>
          <cell r="M81" t="e">
            <v>#VALUE!</v>
          </cell>
          <cell r="N81" t="e">
            <v>#VALUE!</v>
          </cell>
          <cell r="O81" t="e">
            <v>#VALUE!</v>
          </cell>
          <cell r="P81" t="e">
            <v>#VALUE!</v>
          </cell>
          <cell r="Q81" t="e">
            <v>#VALUE!</v>
          </cell>
          <cell r="R81" t="e">
            <v>#VALUE!</v>
          </cell>
          <cell r="S81" t="e">
            <v>#VALUE!</v>
          </cell>
          <cell r="T81" t="e">
            <v>#VALUE!</v>
          </cell>
          <cell r="U81" t="e">
            <v>#VALUE!</v>
          </cell>
        </row>
        <row r="82">
          <cell r="L82">
            <v>174</v>
          </cell>
          <cell r="M82" t="e">
            <v>#VALUE!</v>
          </cell>
          <cell r="N82" t="e">
            <v>#VALUE!</v>
          </cell>
          <cell r="O82" t="e">
            <v>#VALUE!</v>
          </cell>
          <cell r="P82" t="e">
            <v>#VALUE!</v>
          </cell>
          <cell r="Q82" t="e">
            <v>#VALUE!</v>
          </cell>
          <cell r="R82" t="e">
            <v>#VALUE!</v>
          </cell>
          <cell r="S82" t="e">
            <v>#VALUE!</v>
          </cell>
          <cell r="T82" t="e">
            <v>#VALUE!</v>
          </cell>
          <cell r="U82" t="e">
            <v>#VALUE!</v>
          </cell>
        </row>
        <row r="83">
          <cell r="L83">
            <v>178</v>
          </cell>
          <cell r="M83" t="e">
            <v>#VALUE!</v>
          </cell>
          <cell r="N83" t="e">
            <v>#VALUE!</v>
          </cell>
          <cell r="O83" t="e">
            <v>#VALUE!</v>
          </cell>
          <cell r="P83" t="e">
            <v>#VALUE!</v>
          </cell>
          <cell r="Q83" t="e">
            <v>#VALUE!</v>
          </cell>
          <cell r="R83" t="e">
            <v>#VALUE!</v>
          </cell>
          <cell r="S83" t="e">
            <v>#VALUE!</v>
          </cell>
          <cell r="T83" t="e">
            <v>#VALUE!</v>
          </cell>
          <cell r="U83" t="e">
            <v>#VALUE!</v>
          </cell>
        </row>
        <row r="84">
          <cell r="L84">
            <v>180</v>
          </cell>
          <cell r="M84" t="e">
            <v>#VALUE!</v>
          </cell>
          <cell r="N84" t="e">
            <v>#VALUE!</v>
          </cell>
          <cell r="O84" t="e">
            <v>#VALUE!</v>
          </cell>
          <cell r="P84" t="e">
            <v>#VALUE!</v>
          </cell>
          <cell r="Q84" t="e">
            <v>#VALUE!</v>
          </cell>
          <cell r="R84" t="e">
            <v>#VALUE!</v>
          </cell>
          <cell r="S84" t="e">
            <v>#VALUE!</v>
          </cell>
          <cell r="T84" t="e">
            <v>#VALUE!</v>
          </cell>
          <cell r="U84" t="e">
            <v>#VALUE!</v>
          </cell>
        </row>
        <row r="85">
          <cell r="L85">
            <v>184</v>
          </cell>
          <cell r="M85" t="e">
            <v>#VALUE!</v>
          </cell>
          <cell r="N85" t="e">
            <v>#VALUE!</v>
          </cell>
          <cell r="O85" t="e">
            <v>#VALUE!</v>
          </cell>
          <cell r="P85" t="e">
            <v>#VALUE!</v>
          </cell>
          <cell r="Q85" t="e">
            <v>#VALUE!</v>
          </cell>
          <cell r="R85" t="e">
            <v>#VALUE!</v>
          </cell>
          <cell r="S85" t="e">
            <v>#VALUE!</v>
          </cell>
          <cell r="T85" t="e">
            <v>#VALUE!</v>
          </cell>
          <cell r="U85" t="e">
            <v>#VALUE!</v>
          </cell>
        </row>
        <row r="86">
          <cell r="L86">
            <v>186</v>
          </cell>
          <cell r="M86" t="e">
            <v>#VALUE!</v>
          </cell>
          <cell r="N86" t="e">
            <v>#VALUE!</v>
          </cell>
          <cell r="O86" t="e">
            <v>#VALUE!</v>
          </cell>
          <cell r="P86" t="e">
            <v>#VALUE!</v>
          </cell>
          <cell r="Q86" t="e">
            <v>#VALUE!</v>
          </cell>
          <cell r="R86" t="e">
            <v>#VALUE!</v>
          </cell>
          <cell r="S86" t="e">
            <v>#VALUE!</v>
          </cell>
          <cell r="T86" t="e">
            <v>#VALUE!</v>
          </cell>
          <cell r="U86" t="e">
            <v>#VALUE!</v>
          </cell>
        </row>
        <row r="87">
          <cell r="L87">
            <v>192</v>
          </cell>
          <cell r="M87" t="e">
            <v>#VALUE!</v>
          </cell>
          <cell r="N87" t="e">
            <v>#VALUE!</v>
          </cell>
          <cell r="O87" t="e">
            <v>#VALUE!</v>
          </cell>
          <cell r="P87" t="e">
            <v>#VALUE!</v>
          </cell>
          <cell r="Q87" t="e">
            <v>#VALUE!</v>
          </cell>
          <cell r="R87" t="e">
            <v>#VALUE!</v>
          </cell>
          <cell r="S87" t="e">
            <v>#VALUE!</v>
          </cell>
          <cell r="T87" t="e">
            <v>#VALUE!</v>
          </cell>
          <cell r="U87" t="e">
            <v>#VALUE!</v>
          </cell>
        </row>
        <row r="88">
          <cell r="L88">
            <v>196</v>
          </cell>
          <cell r="M88" t="e">
            <v>#VALUE!</v>
          </cell>
          <cell r="N88" t="e">
            <v>#VALUE!</v>
          </cell>
          <cell r="O88" t="e">
            <v>#VALUE!</v>
          </cell>
          <cell r="P88" t="e">
            <v>#VALUE!</v>
          </cell>
          <cell r="Q88" t="e">
            <v>#VALUE!</v>
          </cell>
          <cell r="R88" t="e">
            <v>#VALUE!</v>
          </cell>
          <cell r="S88" t="e">
            <v>#VALUE!</v>
          </cell>
          <cell r="T88" t="e">
            <v>#VALUE!</v>
          </cell>
          <cell r="U88" t="e">
            <v>#VALUE!</v>
          </cell>
        </row>
        <row r="89">
          <cell r="L89">
            <v>204</v>
          </cell>
          <cell r="M89" t="e">
            <v>#VALUE!</v>
          </cell>
          <cell r="N89" t="e">
            <v>#VALUE!</v>
          </cell>
          <cell r="O89" t="e">
            <v>#VALUE!</v>
          </cell>
          <cell r="P89" t="e">
            <v>#VALUE!</v>
          </cell>
          <cell r="Q89" t="e">
            <v>#VALUE!</v>
          </cell>
          <cell r="R89" t="e">
            <v>#VALUE!</v>
          </cell>
          <cell r="S89" t="e">
            <v>#VALUE!</v>
          </cell>
          <cell r="T89" t="e">
            <v>#VALUE!</v>
          </cell>
          <cell r="U89" t="e">
            <v>#VALUE!</v>
          </cell>
        </row>
        <row r="90">
          <cell r="L90">
            <v>205</v>
          </cell>
          <cell r="M90" t="e">
            <v>#VALUE!</v>
          </cell>
          <cell r="N90" t="e">
            <v>#VALUE!</v>
          </cell>
          <cell r="O90" t="e">
            <v>#VALUE!</v>
          </cell>
          <cell r="P90" t="e">
            <v>#VALUE!</v>
          </cell>
          <cell r="Q90" t="e">
            <v>#VALUE!</v>
          </cell>
          <cell r="R90" t="e">
            <v>#VALUE!</v>
          </cell>
          <cell r="S90" t="e">
            <v>#VALUE!</v>
          </cell>
          <cell r="T90" t="e">
            <v>#VALUE!</v>
          </cell>
          <cell r="U90" t="e">
            <v>#VALUE!</v>
          </cell>
        </row>
        <row r="91">
          <cell r="L91">
            <v>207</v>
          </cell>
          <cell r="M91" t="e">
            <v>#VALUE!</v>
          </cell>
          <cell r="N91" t="e">
            <v>#VALUE!</v>
          </cell>
          <cell r="O91" t="e">
            <v>#VALUE!</v>
          </cell>
          <cell r="P91" t="e">
            <v>#VALUE!</v>
          </cell>
          <cell r="Q91" t="e">
            <v>#VALUE!</v>
          </cell>
          <cell r="R91" t="e">
            <v>#VALUE!</v>
          </cell>
          <cell r="S91" t="e">
            <v>#VALUE!</v>
          </cell>
          <cell r="T91" t="e">
            <v>#VALUE!</v>
          </cell>
          <cell r="U91" t="e">
            <v>#VALUE!</v>
          </cell>
        </row>
        <row r="92">
          <cell r="L92">
            <v>208</v>
          </cell>
          <cell r="M92" t="e">
            <v>#VALUE!</v>
          </cell>
          <cell r="N92" t="e">
            <v>#VALUE!</v>
          </cell>
          <cell r="O92" t="e">
            <v>#VALUE!</v>
          </cell>
          <cell r="P92" t="e">
            <v>#VALUE!</v>
          </cell>
          <cell r="Q92" t="e">
            <v>#VALUE!</v>
          </cell>
          <cell r="R92" t="e">
            <v>#VALUE!</v>
          </cell>
          <cell r="S92" t="e">
            <v>#VALUE!</v>
          </cell>
          <cell r="T92" t="e">
            <v>#VALUE!</v>
          </cell>
          <cell r="U92" t="e">
            <v>#VALUE!</v>
          </cell>
        </row>
        <row r="93">
          <cell r="L93">
            <v>211</v>
          </cell>
          <cell r="M93" t="e">
            <v>#VALUE!</v>
          </cell>
          <cell r="N93" t="e">
            <v>#VALUE!</v>
          </cell>
          <cell r="O93" t="e">
            <v>#VALUE!</v>
          </cell>
          <cell r="P93" t="e">
            <v>#VALUE!</v>
          </cell>
          <cell r="Q93" t="e">
            <v>#VALUE!</v>
          </cell>
          <cell r="R93" t="e">
            <v>#VALUE!</v>
          </cell>
          <cell r="S93" t="e">
            <v>#VALUE!</v>
          </cell>
          <cell r="T93" t="e">
            <v>#VALUE!</v>
          </cell>
          <cell r="U93" t="e">
            <v>#VALUE!</v>
          </cell>
        </row>
        <row r="94">
          <cell r="L94">
            <v>213</v>
          </cell>
          <cell r="M94" t="e">
            <v>#VALUE!</v>
          </cell>
          <cell r="N94" t="e">
            <v>#VALUE!</v>
          </cell>
          <cell r="O94" t="e">
            <v>#VALUE!</v>
          </cell>
          <cell r="P94" t="e">
            <v>#VALUE!</v>
          </cell>
          <cell r="Q94" t="e">
            <v>#VALUE!</v>
          </cell>
          <cell r="R94" t="e">
            <v>#VALUE!</v>
          </cell>
          <cell r="S94" t="e">
            <v>#VALUE!</v>
          </cell>
          <cell r="T94" t="e">
            <v>#VALUE!</v>
          </cell>
          <cell r="U94" t="e">
            <v>#VALUE!</v>
          </cell>
        </row>
        <row r="95">
          <cell r="L95">
            <v>216</v>
          </cell>
          <cell r="M95" t="e">
            <v>#VALUE!</v>
          </cell>
          <cell r="N95" t="e">
            <v>#VALUE!</v>
          </cell>
          <cell r="O95" t="e">
            <v>#VALUE!</v>
          </cell>
          <cell r="P95" t="e">
            <v>#VALUE!</v>
          </cell>
          <cell r="Q95" t="e">
            <v>#VALUE!</v>
          </cell>
          <cell r="R95" t="e">
            <v>#VALUE!</v>
          </cell>
          <cell r="S95" t="e">
            <v>#VALUE!</v>
          </cell>
          <cell r="T95" t="e">
            <v>#VALUE!</v>
          </cell>
          <cell r="U95" t="e">
            <v>#VALUE!</v>
          </cell>
        </row>
        <row r="96">
          <cell r="L96">
            <v>217</v>
          </cell>
          <cell r="M96" t="e">
            <v>#VALUE!</v>
          </cell>
          <cell r="N96" t="e">
            <v>#VALUE!</v>
          </cell>
          <cell r="O96" t="e">
            <v>#VALUE!</v>
          </cell>
          <cell r="P96" t="e">
            <v>#VALUE!</v>
          </cell>
          <cell r="Q96" t="e">
            <v>#VALUE!</v>
          </cell>
          <cell r="R96" t="e">
            <v>#VALUE!</v>
          </cell>
          <cell r="S96" t="e">
            <v>#VALUE!</v>
          </cell>
          <cell r="T96" t="e">
            <v>#VALUE!</v>
          </cell>
          <cell r="U96" t="e">
            <v>#VALUE!</v>
          </cell>
        </row>
        <row r="97">
          <cell r="L97">
            <v>219</v>
          </cell>
          <cell r="M97" t="e">
            <v>#VALUE!</v>
          </cell>
          <cell r="N97" t="e">
            <v>#VALUE!</v>
          </cell>
          <cell r="O97" t="e">
            <v>#VALUE!</v>
          </cell>
          <cell r="P97" t="e">
            <v>#VALUE!</v>
          </cell>
          <cell r="Q97" t="e">
            <v>#VALUE!</v>
          </cell>
          <cell r="R97" t="e">
            <v>#VALUE!</v>
          </cell>
          <cell r="S97" t="e">
            <v>#VALUE!</v>
          </cell>
          <cell r="T97" t="e">
            <v>#VALUE!</v>
          </cell>
          <cell r="U97" t="e">
            <v>#VALUE!</v>
          </cell>
        </row>
        <row r="98">
          <cell r="L98">
            <v>220</v>
          </cell>
          <cell r="M98" t="e">
            <v>#VALUE!</v>
          </cell>
          <cell r="N98" t="e">
            <v>#VALUE!</v>
          </cell>
          <cell r="O98" t="e">
            <v>#VALUE!</v>
          </cell>
          <cell r="P98" t="e">
            <v>#VALUE!</v>
          </cell>
          <cell r="Q98" t="e">
            <v>#VALUE!</v>
          </cell>
          <cell r="R98" t="e">
            <v>#VALUE!</v>
          </cell>
          <cell r="S98" t="e">
            <v>#VALUE!</v>
          </cell>
          <cell r="T98" t="e">
            <v>#VALUE!</v>
          </cell>
          <cell r="U98" t="e">
            <v>#VALUE!</v>
          </cell>
        </row>
        <row r="99">
          <cell r="L99">
            <v>223</v>
          </cell>
          <cell r="M99" t="e">
            <v>#VALUE!</v>
          </cell>
          <cell r="N99" t="e">
            <v>#VALUE!</v>
          </cell>
          <cell r="O99" t="e">
            <v>#VALUE!</v>
          </cell>
          <cell r="P99" t="e">
            <v>#VALUE!</v>
          </cell>
          <cell r="Q99" t="e">
            <v>#VALUE!</v>
          </cell>
          <cell r="R99" t="e">
            <v>#VALUE!</v>
          </cell>
          <cell r="S99" t="e">
            <v>#VALUE!</v>
          </cell>
          <cell r="T99" t="e">
            <v>#VALUE!</v>
          </cell>
          <cell r="U99" t="e">
            <v>#VALUE!</v>
          </cell>
        </row>
        <row r="100">
          <cell r="L100">
            <v>225</v>
          </cell>
          <cell r="M100" t="e">
            <v>#VALUE!</v>
          </cell>
          <cell r="N100" t="e">
            <v>#VALUE!</v>
          </cell>
          <cell r="O100" t="e">
            <v>#VALUE!</v>
          </cell>
          <cell r="P100" t="e">
            <v>#VALUE!</v>
          </cell>
          <cell r="Q100" t="e">
            <v>#VALUE!</v>
          </cell>
          <cell r="R100" t="e">
            <v>#VALUE!</v>
          </cell>
          <cell r="S100" t="e">
            <v>#VALUE!</v>
          </cell>
          <cell r="T100" t="e">
            <v>#VALUE!</v>
          </cell>
          <cell r="U100" t="e">
            <v>#VALUE!</v>
          </cell>
        </row>
        <row r="101">
          <cell r="L101">
            <v>228</v>
          </cell>
          <cell r="M101" t="e">
            <v>#VALUE!</v>
          </cell>
          <cell r="N101" t="e">
            <v>#VALUE!</v>
          </cell>
          <cell r="O101" t="e">
            <v>#VALUE!</v>
          </cell>
          <cell r="P101" t="e">
            <v>#VALUE!</v>
          </cell>
          <cell r="Q101" t="e">
            <v>#VALUE!</v>
          </cell>
          <cell r="R101" t="e">
            <v>#VALUE!</v>
          </cell>
          <cell r="S101" t="e">
            <v>#VALUE!</v>
          </cell>
          <cell r="T101" t="e">
            <v>#VALUE!</v>
          </cell>
          <cell r="U101" t="e">
            <v>#VALUE!</v>
          </cell>
        </row>
        <row r="102">
          <cell r="L102">
            <v>229</v>
          </cell>
          <cell r="M102" t="e">
            <v>#VALUE!</v>
          </cell>
          <cell r="N102" t="e">
            <v>#VALUE!</v>
          </cell>
          <cell r="O102" t="e">
            <v>#VALUE!</v>
          </cell>
          <cell r="P102" t="e">
            <v>#VALUE!</v>
          </cell>
          <cell r="Q102" t="e">
            <v>#VALUE!</v>
          </cell>
          <cell r="R102" t="e">
            <v>#VALUE!</v>
          </cell>
          <cell r="S102" t="e">
            <v>#VALUE!</v>
          </cell>
          <cell r="T102" t="e">
            <v>#VALUE!</v>
          </cell>
          <cell r="U102" t="e">
            <v>#VALUE!</v>
          </cell>
        </row>
        <row r="103">
          <cell r="L103">
            <v>231</v>
          </cell>
          <cell r="M103" t="e">
            <v>#VALUE!</v>
          </cell>
          <cell r="N103" t="e">
            <v>#VALUE!</v>
          </cell>
          <cell r="O103" t="e">
            <v>#VALUE!</v>
          </cell>
          <cell r="P103" t="e">
            <v>#VALUE!</v>
          </cell>
          <cell r="Q103" t="e">
            <v>#VALUE!</v>
          </cell>
          <cell r="R103" t="e">
            <v>#VALUE!</v>
          </cell>
          <cell r="S103" t="e">
            <v>#VALUE!</v>
          </cell>
          <cell r="T103" t="e">
            <v>#VALUE!</v>
          </cell>
          <cell r="U103" t="e">
            <v>#VALUE!</v>
          </cell>
        </row>
        <row r="104">
          <cell r="L104">
            <v>232</v>
          </cell>
          <cell r="M104" t="e">
            <v>#VALUE!</v>
          </cell>
          <cell r="N104" t="e">
            <v>#VALUE!</v>
          </cell>
          <cell r="O104" t="e">
            <v>#VALUE!</v>
          </cell>
          <cell r="P104" t="e">
            <v>#VALUE!</v>
          </cell>
          <cell r="Q104" t="e">
            <v>#VALUE!</v>
          </cell>
          <cell r="R104" t="e">
            <v>#VALUE!</v>
          </cell>
          <cell r="S104" t="e">
            <v>#VALUE!</v>
          </cell>
          <cell r="T104" t="e">
            <v>#VALUE!</v>
          </cell>
          <cell r="U104" t="e">
            <v>#VALUE!</v>
          </cell>
        </row>
        <row r="105">
          <cell r="L105">
            <v>235</v>
          </cell>
          <cell r="M105" t="e">
            <v>#VALUE!</v>
          </cell>
          <cell r="N105" t="e">
            <v>#VALUE!</v>
          </cell>
          <cell r="O105" t="e">
            <v>#VALUE!</v>
          </cell>
          <cell r="P105" t="e">
            <v>#VALUE!</v>
          </cell>
          <cell r="Q105" t="e">
            <v>#VALUE!</v>
          </cell>
          <cell r="R105" t="e">
            <v>#VALUE!</v>
          </cell>
          <cell r="S105" t="e">
            <v>#VALUE!</v>
          </cell>
          <cell r="T105" t="e">
            <v>#VALUE!</v>
          </cell>
          <cell r="U105" t="e">
            <v>#VALUE!</v>
          </cell>
        </row>
        <row r="106">
          <cell r="L106">
            <v>237</v>
          </cell>
          <cell r="M106" t="e">
            <v>#VALUE!</v>
          </cell>
          <cell r="N106" t="e">
            <v>#VALUE!</v>
          </cell>
          <cell r="O106" t="e">
            <v>#VALUE!</v>
          </cell>
          <cell r="P106" t="e">
            <v>#VALUE!</v>
          </cell>
          <cell r="Q106" t="e">
            <v>#VALUE!</v>
          </cell>
          <cell r="R106" t="e">
            <v>#VALUE!</v>
          </cell>
          <cell r="S106" t="e">
            <v>#VALUE!</v>
          </cell>
          <cell r="T106" t="e">
            <v>#VALUE!</v>
          </cell>
          <cell r="U106" t="e">
            <v>#VALUE!</v>
          </cell>
        </row>
        <row r="107">
          <cell r="L107">
            <v>240</v>
          </cell>
          <cell r="M107" t="e">
            <v>#VALUE!</v>
          </cell>
          <cell r="N107" t="e">
            <v>#VALUE!</v>
          </cell>
          <cell r="O107" t="e">
            <v>#VALUE!</v>
          </cell>
          <cell r="P107" t="e">
            <v>#VALUE!</v>
          </cell>
          <cell r="Q107" t="e">
            <v>#VALUE!</v>
          </cell>
          <cell r="R107" t="e">
            <v>#VALUE!</v>
          </cell>
          <cell r="S107" t="e">
            <v>#VALUE!</v>
          </cell>
          <cell r="T107" t="e">
            <v>#VALUE!</v>
          </cell>
          <cell r="U107" t="e">
            <v>#VALUE!</v>
          </cell>
        </row>
        <row r="108">
          <cell r="L108">
            <v>241</v>
          </cell>
          <cell r="M108" t="e">
            <v>#VALUE!</v>
          </cell>
          <cell r="N108" t="e">
            <v>#VALUE!</v>
          </cell>
          <cell r="O108" t="e">
            <v>#VALUE!</v>
          </cell>
          <cell r="P108" t="e">
            <v>#VALUE!</v>
          </cell>
          <cell r="Q108" t="e">
            <v>#VALUE!</v>
          </cell>
          <cell r="R108" t="e">
            <v>#VALUE!</v>
          </cell>
          <cell r="S108" t="e">
            <v>#VALUE!</v>
          </cell>
          <cell r="T108" t="e">
            <v>#VALUE!</v>
          </cell>
          <cell r="U108" t="e">
            <v>#VALUE!</v>
          </cell>
        </row>
        <row r="109">
          <cell r="L109">
            <v>243</v>
          </cell>
          <cell r="M109" t="e">
            <v>#VALUE!</v>
          </cell>
          <cell r="N109" t="e">
            <v>#VALUE!</v>
          </cell>
          <cell r="O109" t="e">
            <v>#VALUE!</v>
          </cell>
          <cell r="P109" t="e">
            <v>#VALUE!</v>
          </cell>
          <cell r="Q109" t="e">
            <v>#VALUE!</v>
          </cell>
          <cell r="R109" t="e">
            <v>#VALUE!</v>
          </cell>
          <cell r="S109" t="e">
            <v>#VALUE!</v>
          </cell>
          <cell r="T109" t="e">
            <v>#VALUE!</v>
          </cell>
          <cell r="U109" t="e">
            <v>#VALUE!</v>
          </cell>
        </row>
        <row r="110">
          <cell r="L110">
            <v>244</v>
          </cell>
          <cell r="M110" t="e">
            <v>#VALUE!</v>
          </cell>
          <cell r="N110" t="e">
            <v>#VALUE!</v>
          </cell>
          <cell r="O110" t="e">
            <v>#VALUE!</v>
          </cell>
          <cell r="P110" t="e">
            <v>#VALUE!</v>
          </cell>
          <cell r="Q110" t="e">
            <v>#VALUE!</v>
          </cell>
          <cell r="R110" t="e">
            <v>#VALUE!</v>
          </cell>
          <cell r="S110" t="e">
            <v>#VALUE!</v>
          </cell>
          <cell r="T110" t="e">
            <v>#VALUE!</v>
          </cell>
          <cell r="U110" t="e">
            <v>#VALUE!</v>
          </cell>
        </row>
        <row r="111">
          <cell r="L111">
            <v>247</v>
          </cell>
          <cell r="M111" t="e">
            <v>#VALUE!</v>
          </cell>
          <cell r="N111" t="e">
            <v>#VALUE!</v>
          </cell>
          <cell r="O111" t="e">
            <v>#VALUE!</v>
          </cell>
          <cell r="P111" t="e">
            <v>#VALUE!</v>
          </cell>
          <cell r="Q111" t="e">
            <v>#VALUE!</v>
          </cell>
          <cell r="R111" t="e">
            <v>#VALUE!</v>
          </cell>
          <cell r="S111" t="e">
            <v>#VALUE!</v>
          </cell>
          <cell r="T111" t="e">
            <v>#VALUE!</v>
          </cell>
          <cell r="U111" t="e">
            <v>#VALUE!</v>
          </cell>
        </row>
        <row r="112">
          <cell r="L112">
            <v>249</v>
          </cell>
          <cell r="M112" t="e">
            <v>#VALUE!</v>
          </cell>
          <cell r="N112" t="e">
            <v>#VALUE!</v>
          </cell>
          <cell r="O112" t="e">
            <v>#VALUE!</v>
          </cell>
          <cell r="P112" t="e">
            <v>#VALUE!</v>
          </cell>
          <cell r="Q112" t="e">
            <v>#VALUE!</v>
          </cell>
          <cell r="R112" t="e">
            <v>#VALUE!</v>
          </cell>
          <cell r="S112" t="e">
            <v>#VALUE!</v>
          </cell>
          <cell r="T112" t="e">
            <v>#VALUE!</v>
          </cell>
          <cell r="U112" t="e">
            <v>#VALUE!</v>
          </cell>
        </row>
        <row r="113">
          <cell r="L113">
            <v>252</v>
          </cell>
          <cell r="M113" t="e">
            <v>#VALUE!</v>
          </cell>
          <cell r="N113" t="e">
            <v>#VALUE!</v>
          </cell>
          <cell r="O113" t="e">
            <v>#VALUE!</v>
          </cell>
          <cell r="P113" t="e">
            <v>#VALUE!</v>
          </cell>
          <cell r="Q113" t="e">
            <v>#VALUE!</v>
          </cell>
          <cell r="R113" t="e">
            <v>#VALUE!</v>
          </cell>
          <cell r="S113" t="e">
            <v>#VALUE!</v>
          </cell>
          <cell r="T113" t="e">
            <v>#VALUE!</v>
          </cell>
          <cell r="U113" t="e">
            <v>#VALUE!</v>
          </cell>
        </row>
        <row r="114">
          <cell r="L114">
            <v>253</v>
          </cell>
          <cell r="M114" t="e">
            <v>#VALUE!</v>
          </cell>
          <cell r="N114" t="e">
            <v>#VALUE!</v>
          </cell>
          <cell r="O114" t="e">
            <v>#VALUE!</v>
          </cell>
          <cell r="P114" t="e">
            <v>#VALUE!</v>
          </cell>
          <cell r="Q114" t="e">
            <v>#VALUE!</v>
          </cell>
          <cell r="R114" t="e">
            <v>#VALUE!</v>
          </cell>
          <cell r="S114" t="e">
            <v>#VALUE!</v>
          </cell>
          <cell r="T114" t="e">
            <v>#VALUE!</v>
          </cell>
          <cell r="U114" t="e">
            <v>#VALUE!</v>
          </cell>
        </row>
        <row r="115">
          <cell r="L115">
            <v>255</v>
          </cell>
          <cell r="M115" t="e">
            <v>#VALUE!</v>
          </cell>
          <cell r="N115" t="e">
            <v>#VALUE!</v>
          </cell>
          <cell r="O115" t="e">
            <v>#VALUE!</v>
          </cell>
          <cell r="P115" t="e">
            <v>#VALUE!</v>
          </cell>
          <cell r="Q115" t="e">
            <v>#VALUE!</v>
          </cell>
          <cell r="R115" t="e">
            <v>#VALUE!</v>
          </cell>
          <cell r="S115" t="e">
            <v>#VALUE!</v>
          </cell>
          <cell r="T115" t="e">
            <v>#VALUE!</v>
          </cell>
          <cell r="U115" t="e">
            <v>#VALUE!</v>
          </cell>
        </row>
        <row r="116">
          <cell r="L116">
            <v>256</v>
          </cell>
          <cell r="M116" t="e">
            <v>#VALUE!</v>
          </cell>
          <cell r="N116" t="e">
            <v>#VALUE!</v>
          </cell>
          <cell r="O116" t="e">
            <v>#VALUE!</v>
          </cell>
          <cell r="P116" t="e">
            <v>#VALUE!</v>
          </cell>
          <cell r="Q116" t="e">
            <v>#VALUE!</v>
          </cell>
          <cell r="R116" t="e">
            <v>#VALUE!</v>
          </cell>
          <cell r="S116" t="e">
            <v>#VALUE!</v>
          </cell>
          <cell r="T116" t="e">
            <v>#VALUE!</v>
          </cell>
          <cell r="U116" t="e">
            <v>#VALUE!</v>
          </cell>
        </row>
        <row r="117">
          <cell r="L117">
            <v>259</v>
          </cell>
          <cell r="M117" t="e">
            <v>#VALUE!</v>
          </cell>
          <cell r="N117" t="e">
            <v>#VALUE!</v>
          </cell>
          <cell r="O117" t="e">
            <v>#VALUE!</v>
          </cell>
          <cell r="P117" t="e">
            <v>#VALUE!</v>
          </cell>
          <cell r="Q117" t="e">
            <v>#VALUE!</v>
          </cell>
          <cell r="R117" t="e">
            <v>#VALUE!</v>
          </cell>
          <cell r="S117" t="e">
            <v>#VALUE!</v>
          </cell>
          <cell r="T117" t="e">
            <v>#VALUE!</v>
          </cell>
          <cell r="U117" t="e">
            <v>#VALUE!</v>
          </cell>
        </row>
        <row r="118">
          <cell r="L118">
            <v>261</v>
          </cell>
          <cell r="M118" t="e">
            <v>#VALUE!</v>
          </cell>
          <cell r="N118" t="e">
            <v>#VALUE!</v>
          </cell>
          <cell r="O118" t="e">
            <v>#VALUE!</v>
          </cell>
          <cell r="P118" t="e">
            <v>#VALUE!</v>
          </cell>
          <cell r="Q118" t="e">
            <v>#VALUE!</v>
          </cell>
          <cell r="R118" t="e">
            <v>#VALUE!</v>
          </cell>
          <cell r="S118" t="e">
            <v>#VALUE!</v>
          </cell>
          <cell r="T118" t="e">
            <v>#VALUE!</v>
          </cell>
          <cell r="U118" t="e">
            <v>#VALUE!</v>
          </cell>
        </row>
        <row r="119">
          <cell r="L119">
            <v>264</v>
          </cell>
          <cell r="M119" t="e">
            <v>#VALUE!</v>
          </cell>
          <cell r="N119" t="e">
            <v>#VALUE!</v>
          </cell>
          <cell r="O119" t="e">
            <v>#VALUE!</v>
          </cell>
          <cell r="P119" t="e">
            <v>#VALUE!</v>
          </cell>
          <cell r="Q119" t="e">
            <v>#VALUE!</v>
          </cell>
          <cell r="R119" t="e">
            <v>#VALUE!</v>
          </cell>
          <cell r="S119" t="e">
            <v>#VALUE!</v>
          </cell>
          <cell r="T119" t="e">
            <v>#VALUE!</v>
          </cell>
          <cell r="U119" t="e">
            <v>#VALUE!</v>
          </cell>
        </row>
        <row r="120">
          <cell r="L120">
            <v>265</v>
          </cell>
          <cell r="M120" t="e">
            <v>#VALUE!</v>
          </cell>
          <cell r="N120" t="e">
            <v>#VALUE!</v>
          </cell>
          <cell r="O120" t="e">
            <v>#VALUE!</v>
          </cell>
          <cell r="P120" t="e">
            <v>#VALUE!</v>
          </cell>
          <cell r="Q120" t="e">
            <v>#VALUE!</v>
          </cell>
          <cell r="R120" t="e">
            <v>#VALUE!</v>
          </cell>
          <cell r="S120" t="e">
            <v>#VALUE!</v>
          </cell>
          <cell r="T120" t="e">
            <v>#VALUE!</v>
          </cell>
          <cell r="U120" t="e">
            <v>#VALUE!</v>
          </cell>
        </row>
        <row r="121">
          <cell r="L121">
            <v>267</v>
          </cell>
          <cell r="M121" t="e">
            <v>#VALUE!</v>
          </cell>
          <cell r="N121" t="e">
            <v>#VALUE!</v>
          </cell>
          <cell r="O121" t="e">
            <v>#VALUE!</v>
          </cell>
          <cell r="P121" t="e">
            <v>#VALUE!</v>
          </cell>
          <cell r="Q121" t="e">
            <v>#VALUE!</v>
          </cell>
          <cell r="R121" t="e">
            <v>#VALUE!</v>
          </cell>
          <cell r="S121" t="e">
            <v>#VALUE!</v>
          </cell>
          <cell r="T121" t="e">
            <v>#VALUE!</v>
          </cell>
          <cell r="U121" t="e">
            <v>#VALUE!</v>
          </cell>
        </row>
        <row r="122">
          <cell r="L122">
            <v>271</v>
          </cell>
          <cell r="M122" t="e">
            <v>#VALUE!</v>
          </cell>
          <cell r="N122" t="e">
            <v>#VALUE!</v>
          </cell>
          <cell r="O122" t="e">
            <v>#VALUE!</v>
          </cell>
          <cell r="P122" t="e">
            <v>#VALUE!</v>
          </cell>
          <cell r="Q122" t="e">
            <v>#VALUE!</v>
          </cell>
          <cell r="R122" t="e">
            <v>#VALUE!</v>
          </cell>
          <cell r="S122" t="e">
            <v>#VALUE!</v>
          </cell>
          <cell r="T122" t="e">
            <v>#VALUE!</v>
          </cell>
          <cell r="U122" t="e">
            <v>#VALUE!</v>
          </cell>
        </row>
        <row r="123">
          <cell r="L123">
            <v>273</v>
          </cell>
          <cell r="M123" t="e">
            <v>#VALUE!</v>
          </cell>
          <cell r="N123" t="e">
            <v>#VALUE!</v>
          </cell>
          <cell r="O123" t="e">
            <v>#VALUE!</v>
          </cell>
          <cell r="P123" t="e">
            <v>#VALUE!</v>
          </cell>
          <cell r="Q123" t="e">
            <v>#VALUE!</v>
          </cell>
          <cell r="R123" t="e">
            <v>#VALUE!</v>
          </cell>
          <cell r="S123" t="e">
            <v>#VALUE!</v>
          </cell>
          <cell r="T123" t="e">
            <v>#VALUE!</v>
          </cell>
          <cell r="U123" t="e">
            <v>#VALUE!</v>
          </cell>
        </row>
        <row r="124">
          <cell r="L124">
            <v>276</v>
          </cell>
          <cell r="M124" t="e">
            <v>#VALUE!</v>
          </cell>
          <cell r="N124" t="e">
            <v>#VALUE!</v>
          </cell>
          <cell r="O124" t="e">
            <v>#VALUE!</v>
          </cell>
          <cell r="P124" t="e">
            <v>#VALUE!</v>
          </cell>
          <cell r="Q124" t="e">
            <v>#VALUE!</v>
          </cell>
          <cell r="R124" t="e">
            <v>#VALUE!</v>
          </cell>
          <cell r="S124" t="e">
            <v>#VALUE!</v>
          </cell>
          <cell r="T124" t="e">
            <v>#VALUE!</v>
          </cell>
          <cell r="U124" t="e">
            <v>#VALUE!</v>
          </cell>
        </row>
        <row r="125">
          <cell r="L125">
            <v>277</v>
          </cell>
          <cell r="M125" t="e">
            <v>#VALUE!</v>
          </cell>
          <cell r="N125" t="e">
            <v>#VALUE!</v>
          </cell>
          <cell r="O125" t="e">
            <v>#VALUE!</v>
          </cell>
          <cell r="P125" t="e">
            <v>#VALUE!</v>
          </cell>
          <cell r="Q125" t="e">
            <v>#VALUE!</v>
          </cell>
          <cell r="R125" t="e">
            <v>#VALUE!</v>
          </cell>
          <cell r="S125" t="e">
            <v>#VALUE!</v>
          </cell>
          <cell r="T125" t="e">
            <v>#VALUE!</v>
          </cell>
          <cell r="U125" t="e">
            <v>#VALUE!</v>
          </cell>
        </row>
        <row r="126">
          <cell r="L126">
            <v>279</v>
          </cell>
          <cell r="M126" t="e">
            <v>#VALUE!</v>
          </cell>
          <cell r="N126" t="e">
            <v>#VALUE!</v>
          </cell>
          <cell r="O126" t="e">
            <v>#VALUE!</v>
          </cell>
          <cell r="P126" t="e">
            <v>#VALUE!</v>
          </cell>
          <cell r="Q126" t="e">
            <v>#VALUE!</v>
          </cell>
          <cell r="R126" t="e">
            <v>#VALUE!</v>
          </cell>
          <cell r="S126" t="e">
            <v>#VALUE!</v>
          </cell>
          <cell r="T126" t="e">
            <v>#VALUE!</v>
          </cell>
          <cell r="U126" t="e">
            <v>#VALUE!</v>
          </cell>
        </row>
        <row r="127">
          <cell r="L127">
            <v>283</v>
          </cell>
          <cell r="M127" t="e">
            <v>#VALUE!</v>
          </cell>
          <cell r="N127" t="e">
            <v>#VALUE!</v>
          </cell>
          <cell r="O127" t="e">
            <v>#VALUE!</v>
          </cell>
          <cell r="P127" t="e">
            <v>#VALUE!</v>
          </cell>
          <cell r="Q127" t="e">
            <v>#VALUE!</v>
          </cell>
          <cell r="R127" t="e">
            <v>#VALUE!</v>
          </cell>
          <cell r="S127" t="e">
            <v>#VALUE!</v>
          </cell>
          <cell r="T127" t="e">
            <v>#VALUE!</v>
          </cell>
          <cell r="U127" t="e">
            <v>#VALUE!</v>
          </cell>
        </row>
        <row r="128">
          <cell r="L128">
            <v>285</v>
          </cell>
          <cell r="M128" t="e">
            <v>#VALUE!</v>
          </cell>
          <cell r="N128" t="e">
            <v>#VALUE!</v>
          </cell>
          <cell r="O128" t="e">
            <v>#VALUE!</v>
          </cell>
          <cell r="P128" t="e">
            <v>#VALUE!</v>
          </cell>
          <cell r="Q128" t="e">
            <v>#VALUE!</v>
          </cell>
          <cell r="R128" t="e">
            <v>#VALUE!</v>
          </cell>
          <cell r="S128" t="e">
            <v>#VALUE!</v>
          </cell>
          <cell r="T128" t="e">
            <v>#VALUE!</v>
          </cell>
          <cell r="U128" t="e">
            <v>#VALUE!</v>
          </cell>
        </row>
        <row r="129">
          <cell r="L129">
            <v>288</v>
          </cell>
          <cell r="M129" t="e">
            <v>#VALUE!</v>
          </cell>
          <cell r="N129" t="e">
            <v>#VALUE!</v>
          </cell>
          <cell r="O129" t="e">
            <v>#VALUE!</v>
          </cell>
          <cell r="P129" t="e">
            <v>#VALUE!</v>
          </cell>
          <cell r="Q129" t="e">
            <v>#VALUE!</v>
          </cell>
          <cell r="R129" t="e">
            <v>#VALUE!</v>
          </cell>
          <cell r="S129" t="e">
            <v>#VALUE!</v>
          </cell>
          <cell r="T129" t="e">
            <v>#VALUE!</v>
          </cell>
          <cell r="U129" t="e">
            <v>#VALUE!</v>
          </cell>
        </row>
        <row r="130">
          <cell r="L130" t="e">
            <v>#NUM!</v>
          </cell>
          <cell r="M130" t="e">
            <v>#VALUE!</v>
          </cell>
          <cell r="N130" t="e">
            <v>#VALUE!</v>
          </cell>
          <cell r="O130" t="e">
            <v>#VALUE!</v>
          </cell>
          <cell r="P130" t="e">
            <v>#VALUE!</v>
          </cell>
          <cell r="Q130" t="e">
            <v>#VALUE!</v>
          </cell>
          <cell r="R130" t="e">
            <v>#VALUE!</v>
          </cell>
          <cell r="S130" t="e">
            <v>#VALUE!</v>
          </cell>
          <cell r="T130" t="e">
            <v>#VALUE!</v>
          </cell>
          <cell r="U130" t="e">
            <v>#VALUE!</v>
          </cell>
        </row>
        <row r="131">
          <cell r="L131" t="e">
            <v>#NUM!</v>
          </cell>
          <cell r="M131" t="e">
            <v>#VALUE!</v>
          </cell>
          <cell r="N131" t="e">
            <v>#VALUE!</v>
          </cell>
          <cell r="O131" t="e">
            <v>#VALUE!</v>
          </cell>
          <cell r="P131" t="e">
            <v>#VALUE!</v>
          </cell>
          <cell r="Q131" t="e">
            <v>#VALUE!</v>
          </cell>
          <cell r="R131" t="e">
            <v>#VALUE!</v>
          </cell>
          <cell r="S131" t="e">
            <v>#VALUE!</v>
          </cell>
          <cell r="T131" t="e">
            <v>#VALUE!</v>
          </cell>
          <cell r="U131" t="e">
            <v>#VALUE!</v>
          </cell>
        </row>
        <row r="132">
          <cell r="L132" t="e">
            <v>#NUM!</v>
          </cell>
          <cell r="M132" t="e">
            <v>#VALUE!</v>
          </cell>
          <cell r="N132" t="e">
            <v>#VALUE!</v>
          </cell>
          <cell r="O132" t="e">
            <v>#VALUE!</v>
          </cell>
          <cell r="P132" t="e">
            <v>#VALUE!</v>
          </cell>
          <cell r="Q132" t="e">
            <v>#VALUE!</v>
          </cell>
          <cell r="R132" t="e">
            <v>#VALUE!</v>
          </cell>
          <cell r="S132" t="e">
            <v>#VALUE!</v>
          </cell>
          <cell r="T132" t="e">
            <v>#VALUE!</v>
          </cell>
          <cell r="U132" t="e">
            <v>#VALUE!</v>
          </cell>
        </row>
        <row r="133">
          <cell r="L133" t="e">
            <v>#NUM!</v>
          </cell>
          <cell r="M133" t="e">
            <v>#VALUE!</v>
          </cell>
          <cell r="N133" t="e">
            <v>#VALUE!</v>
          </cell>
          <cell r="O133" t="e">
            <v>#VALUE!</v>
          </cell>
          <cell r="P133" t="e">
            <v>#VALUE!</v>
          </cell>
          <cell r="Q133" t="e">
            <v>#VALUE!</v>
          </cell>
          <cell r="R133" t="e">
            <v>#VALUE!</v>
          </cell>
          <cell r="S133" t="e">
            <v>#VALUE!</v>
          </cell>
          <cell r="T133" t="e">
            <v>#VALUE!</v>
          </cell>
          <cell r="U133" t="e">
            <v>#VALUE!</v>
          </cell>
        </row>
        <row r="134">
          <cell r="L134" t="e">
            <v>#NUM!</v>
          </cell>
          <cell r="M134" t="e">
            <v>#VALUE!</v>
          </cell>
          <cell r="N134" t="e">
            <v>#VALUE!</v>
          </cell>
          <cell r="O134" t="e">
            <v>#VALUE!</v>
          </cell>
          <cell r="P134" t="e">
            <v>#VALUE!</v>
          </cell>
          <cell r="Q134" t="e">
            <v>#VALUE!</v>
          </cell>
          <cell r="R134" t="e">
            <v>#VALUE!</v>
          </cell>
          <cell r="S134" t="e">
            <v>#VALUE!</v>
          </cell>
          <cell r="T134" t="e">
            <v>#VALUE!</v>
          </cell>
          <cell r="U134" t="e">
            <v>#VALUE!</v>
          </cell>
        </row>
        <row r="135">
          <cell r="L135" t="e">
            <v>#NUM!</v>
          </cell>
          <cell r="M135" t="e">
            <v>#VALUE!</v>
          </cell>
          <cell r="N135" t="e">
            <v>#VALUE!</v>
          </cell>
          <cell r="O135" t="e">
            <v>#VALUE!</v>
          </cell>
          <cell r="P135" t="e">
            <v>#VALUE!</v>
          </cell>
          <cell r="Q135" t="e">
            <v>#VALUE!</v>
          </cell>
          <cell r="R135" t="e">
            <v>#VALUE!</v>
          </cell>
          <cell r="S135" t="e">
            <v>#VALUE!</v>
          </cell>
          <cell r="T135" t="e">
            <v>#VALUE!</v>
          </cell>
          <cell r="U135" t="e">
            <v>#VALUE!</v>
          </cell>
        </row>
        <row r="136">
          <cell r="L136" t="e">
            <v>#NUM!</v>
          </cell>
          <cell r="M136" t="e">
            <v>#VALUE!</v>
          </cell>
          <cell r="N136" t="e">
            <v>#VALUE!</v>
          </cell>
          <cell r="O136" t="e">
            <v>#VALUE!</v>
          </cell>
          <cell r="P136" t="e">
            <v>#VALUE!</v>
          </cell>
          <cell r="Q136" t="e">
            <v>#VALUE!</v>
          </cell>
          <cell r="R136" t="e">
            <v>#VALUE!</v>
          </cell>
          <cell r="S136" t="e">
            <v>#VALUE!</v>
          </cell>
          <cell r="T136" t="e">
            <v>#VALUE!</v>
          </cell>
          <cell r="U136" t="e">
            <v>#VALUE!</v>
          </cell>
        </row>
        <row r="137">
          <cell r="L137" t="e">
            <v>#NUM!</v>
          </cell>
          <cell r="M137" t="e">
            <v>#VALUE!</v>
          </cell>
          <cell r="N137" t="e">
            <v>#VALUE!</v>
          </cell>
          <cell r="O137" t="e">
            <v>#VALUE!</v>
          </cell>
          <cell r="P137" t="e">
            <v>#VALUE!</v>
          </cell>
          <cell r="Q137" t="e">
            <v>#VALUE!</v>
          </cell>
          <cell r="R137" t="e">
            <v>#VALUE!</v>
          </cell>
          <cell r="S137" t="e">
            <v>#VALUE!</v>
          </cell>
          <cell r="T137" t="e">
            <v>#VALUE!</v>
          </cell>
          <cell r="U137" t="e">
            <v>#VALUE!</v>
          </cell>
        </row>
        <row r="138">
          <cell r="L138" t="e">
            <v>#NUM!</v>
          </cell>
          <cell r="M138" t="e">
            <v>#VALUE!</v>
          </cell>
          <cell r="N138" t="e">
            <v>#VALUE!</v>
          </cell>
          <cell r="O138" t="e">
            <v>#VALUE!</v>
          </cell>
          <cell r="P138" t="e">
            <v>#VALUE!</v>
          </cell>
          <cell r="Q138" t="e">
            <v>#VALUE!</v>
          </cell>
          <cell r="R138" t="e">
            <v>#VALUE!</v>
          </cell>
          <cell r="S138" t="e">
            <v>#VALUE!</v>
          </cell>
          <cell r="T138" t="e">
            <v>#VALUE!</v>
          </cell>
          <cell r="U138" t="e">
            <v>#VALUE!</v>
          </cell>
        </row>
        <row r="139">
          <cell r="L139" t="e">
            <v>#NUM!</v>
          </cell>
          <cell r="M139" t="e">
            <v>#VALUE!</v>
          </cell>
          <cell r="N139" t="e">
            <v>#VALUE!</v>
          </cell>
          <cell r="O139" t="e">
            <v>#VALUE!</v>
          </cell>
          <cell r="P139" t="e">
            <v>#VALUE!</v>
          </cell>
          <cell r="Q139" t="e">
            <v>#VALUE!</v>
          </cell>
          <cell r="R139" t="e">
            <v>#VALUE!</v>
          </cell>
          <cell r="S139" t="e">
            <v>#VALUE!</v>
          </cell>
          <cell r="T139" t="e">
            <v>#VALUE!</v>
          </cell>
          <cell r="U139" t="e">
            <v>#VALUE!</v>
          </cell>
        </row>
        <row r="140">
          <cell r="L140" t="e">
            <v>#NUM!</v>
          </cell>
          <cell r="M140" t="e">
            <v>#VALUE!</v>
          </cell>
          <cell r="N140" t="e">
            <v>#VALUE!</v>
          </cell>
          <cell r="O140" t="e">
            <v>#VALUE!</v>
          </cell>
          <cell r="P140" t="e">
            <v>#VALUE!</v>
          </cell>
          <cell r="Q140" t="e">
            <v>#VALUE!</v>
          </cell>
          <cell r="R140" t="e">
            <v>#VALUE!</v>
          </cell>
          <cell r="S140" t="e">
            <v>#VALUE!</v>
          </cell>
          <cell r="T140" t="e">
            <v>#VALUE!</v>
          </cell>
          <cell r="U140" t="e">
            <v>#VALUE!</v>
          </cell>
        </row>
        <row r="141">
          <cell r="L141" t="e">
            <v>#NUM!</v>
          </cell>
          <cell r="M141" t="e">
            <v>#VALUE!</v>
          </cell>
          <cell r="N141" t="e">
            <v>#VALUE!</v>
          </cell>
          <cell r="O141" t="e">
            <v>#VALUE!</v>
          </cell>
          <cell r="P141" t="e">
            <v>#VALUE!</v>
          </cell>
          <cell r="Q141" t="e">
            <v>#VALUE!</v>
          </cell>
          <cell r="R141" t="e">
            <v>#VALUE!</v>
          </cell>
          <cell r="S141" t="e">
            <v>#VALUE!</v>
          </cell>
          <cell r="T141" t="e">
            <v>#VALUE!</v>
          </cell>
          <cell r="U141" t="e">
            <v>#VALUE!</v>
          </cell>
        </row>
        <row r="142">
          <cell r="L142" t="e">
            <v>#NUM!</v>
          </cell>
          <cell r="M142" t="e">
            <v>#VALUE!</v>
          </cell>
          <cell r="N142" t="e">
            <v>#VALUE!</v>
          </cell>
          <cell r="O142" t="e">
            <v>#VALUE!</v>
          </cell>
          <cell r="P142" t="e">
            <v>#VALUE!</v>
          </cell>
          <cell r="Q142" t="e">
            <v>#VALUE!</v>
          </cell>
          <cell r="R142" t="e">
            <v>#VALUE!</v>
          </cell>
          <cell r="S142" t="e">
            <v>#VALUE!</v>
          </cell>
          <cell r="T142" t="e">
            <v>#VALUE!</v>
          </cell>
          <cell r="U142" t="e">
            <v>#VALUE!</v>
          </cell>
        </row>
        <row r="143">
          <cell r="L143" t="e">
            <v>#NUM!</v>
          </cell>
          <cell r="M143" t="e">
            <v>#VALUE!</v>
          </cell>
          <cell r="N143" t="e">
            <v>#VALUE!</v>
          </cell>
          <cell r="O143" t="e">
            <v>#VALUE!</v>
          </cell>
          <cell r="P143" t="e">
            <v>#VALUE!</v>
          </cell>
          <cell r="Q143" t="e">
            <v>#VALUE!</v>
          </cell>
          <cell r="R143" t="e">
            <v>#VALUE!</v>
          </cell>
          <cell r="S143" t="e">
            <v>#VALUE!</v>
          </cell>
          <cell r="T143" t="e">
            <v>#VALUE!</v>
          </cell>
          <cell r="U143" t="e">
            <v>#VALUE!</v>
          </cell>
        </row>
        <row r="144">
          <cell r="L144" t="e">
            <v>#NUM!</v>
          </cell>
          <cell r="M144" t="e">
            <v>#VALUE!</v>
          </cell>
          <cell r="N144" t="e">
            <v>#VALUE!</v>
          </cell>
          <cell r="O144" t="e">
            <v>#VALUE!</v>
          </cell>
          <cell r="P144" t="e">
            <v>#VALUE!</v>
          </cell>
          <cell r="Q144" t="e">
            <v>#VALUE!</v>
          </cell>
          <cell r="R144" t="e">
            <v>#VALUE!</v>
          </cell>
          <cell r="S144" t="e">
            <v>#VALUE!</v>
          </cell>
          <cell r="T144" t="e">
            <v>#VALUE!</v>
          </cell>
          <cell r="U144" t="e">
            <v>#VALUE!</v>
          </cell>
        </row>
      </sheetData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GetNthToLast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941A-E49E-4AA5-A7E2-63DA38C87237}">
  <sheetPr>
    <tabColor rgb="FFFFFF00"/>
  </sheetPr>
  <dimension ref="A15:AC39"/>
  <sheetViews>
    <sheetView topLeftCell="C13" workbookViewId="0">
      <selection activeCell="N18" sqref="N18"/>
    </sheetView>
  </sheetViews>
  <sheetFormatPr defaultRowHeight="15" x14ac:dyDescent="0.25"/>
  <cols>
    <col min="5" max="5" width="14.5703125" bestFit="1" customWidth="1"/>
    <col min="12" max="12" width="14.5703125" bestFit="1" customWidth="1"/>
  </cols>
  <sheetData>
    <row r="15" spans="1:29" x14ac:dyDescent="0.25">
      <c r="A15" s="33" t="s">
        <v>42</v>
      </c>
      <c r="B15" s="34"/>
      <c r="C15" s="34"/>
      <c r="D15" s="34"/>
      <c r="E15" s="34"/>
      <c r="F15" s="34"/>
      <c r="G15" s="34"/>
      <c r="H15" s="1"/>
      <c r="I15" s="35"/>
      <c r="J15" s="35"/>
      <c r="K15" s="36"/>
      <c r="L15" s="36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8"/>
      <c r="AC15" s="38"/>
    </row>
    <row r="16" spans="1:29" x14ac:dyDescent="0.25">
      <c r="A16" s="33"/>
      <c r="B16" s="34"/>
      <c r="C16" s="34"/>
      <c r="D16" s="34"/>
      <c r="E16" s="34"/>
      <c r="F16" s="34"/>
      <c r="G16" s="34"/>
      <c r="H16" s="39" t="s">
        <v>43</v>
      </c>
      <c r="I16" s="40"/>
      <c r="J16" s="40"/>
      <c r="K16" s="1"/>
      <c r="L16" s="1"/>
      <c r="M16" s="41" t="s">
        <v>85</v>
      </c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42"/>
      <c r="AC16" s="43"/>
    </row>
    <row r="17" spans="1:29" x14ac:dyDescent="0.25">
      <c r="A17" s="44" t="s">
        <v>44</v>
      </c>
      <c r="B17" s="44" t="s">
        <v>45</v>
      </c>
      <c r="C17" s="45" t="s">
        <v>46</v>
      </c>
      <c r="D17" s="45" t="s">
        <v>47</v>
      </c>
      <c r="E17" s="44" t="s">
        <v>48</v>
      </c>
      <c r="F17" s="44" t="s">
        <v>49</v>
      </c>
      <c r="G17" s="44" t="s">
        <v>50</v>
      </c>
      <c r="H17" s="45" t="s">
        <v>51</v>
      </c>
      <c r="I17" s="44" t="s">
        <v>52</v>
      </c>
      <c r="J17" s="44" t="s">
        <v>16</v>
      </c>
      <c r="K17" s="1"/>
      <c r="L17" s="1"/>
      <c r="M17" s="84">
        <f t="shared" ref="M17:Q17" si="0">EDATE(N17, -12)</f>
        <v>39082</v>
      </c>
      <c r="N17" s="84">
        <f t="shared" si="0"/>
        <v>39447</v>
      </c>
      <c r="O17" s="84">
        <f t="shared" si="0"/>
        <v>39813</v>
      </c>
      <c r="P17" s="84">
        <f t="shared" si="0"/>
        <v>40178</v>
      </c>
      <c r="Q17" s="84">
        <f t="shared" si="0"/>
        <v>40543</v>
      </c>
      <c r="R17" s="84">
        <f t="shared" ref="R17:X17" si="1">EDATE(S17, -12)</f>
        <v>40908</v>
      </c>
      <c r="S17" s="84">
        <f t="shared" si="1"/>
        <v>41274</v>
      </c>
      <c r="T17" s="84">
        <f t="shared" si="1"/>
        <v>41639</v>
      </c>
      <c r="U17" s="84">
        <f t="shared" si="1"/>
        <v>42004</v>
      </c>
      <c r="V17" s="84">
        <f t="shared" si="1"/>
        <v>42369</v>
      </c>
      <c r="W17" s="84">
        <f t="shared" si="1"/>
        <v>42735</v>
      </c>
      <c r="X17" s="84">
        <f t="shared" si="1"/>
        <v>43100</v>
      </c>
      <c r="Y17" s="84">
        <f>EDATE(Z17, -12)</f>
        <v>43465</v>
      </c>
      <c r="Z17" s="84">
        <f>EDATE(AA17, -12)</f>
        <v>43830</v>
      </c>
      <c r="AA17" s="84">
        <v>44196</v>
      </c>
      <c r="AB17" s="84">
        <v>44561</v>
      </c>
      <c r="AC17" s="84">
        <v>44651</v>
      </c>
    </row>
    <row r="18" spans="1:29" x14ac:dyDescent="0.25">
      <c r="A18" s="46">
        <v>37987</v>
      </c>
      <c r="B18" s="47">
        <f>EOMONTH(A18, 11)</f>
        <v>38352</v>
      </c>
      <c r="C18" s="6">
        <f>YEAR(B18)</f>
        <v>2004</v>
      </c>
      <c r="D18" s="6" t="str">
        <f>TEXT(A18, "yy")&amp;"/"&amp;TEXT(B18,"yy")</f>
        <v>04/04</v>
      </c>
      <c r="E18" s="48" t="str">
        <f>TEXT(A18, "m/d/yy")&amp;"-"&amp;TEXT(B18, "m/d/yy")</f>
        <v>1/1/04-12/31/04</v>
      </c>
      <c r="F18" s="49">
        <f>AVERAGE(A18:B18)</f>
        <v>38169.5</v>
      </c>
      <c r="G18" s="50">
        <f t="shared" ref="G18:G36" si="2">ROUND(($F$41 - F18) /365.25, 0)</f>
        <v>-105</v>
      </c>
      <c r="H18" s="51">
        <v>250000</v>
      </c>
      <c r="I18" s="55">
        <v>44196</v>
      </c>
      <c r="J18" s="52">
        <f>ROUND((I18-$F18)/365.25*12, 0) + 6</f>
        <v>204</v>
      </c>
      <c r="K18" s="1"/>
      <c r="L18" s="1" t="str">
        <f>E18</f>
        <v>1/1/04-12/31/04</v>
      </c>
      <c r="M18" s="85">
        <f t="shared" ref="M18:AC33" si="3">ROUND((M$17-$F18)/365.25*12, 0) + 6</f>
        <v>36</v>
      </c>
      <c r="N18" s="85">
        <f t="shared" si="3"/>
        <v>48</v>
      </c>
      <c r="O18" s="85">
        <f t="shared" si="3"/>
        <v>60</v>
      </c>
      <c r="P18" s="85">
        <f t="shared" si="3"/>
        <v>72</v>
      </c>
      <c r="Q18" s="85">
        <f t="shared" si="3"/>
        <v>84</v>
      </c>
      <c r="R18" s="85">
        <f t="shared" si="3"/>
        <v>96</v>
      </c>
      <c r="S18" s="85">
        <f t="shared" si="3"/>
        <v>108</v>
      </c>
      <c r="T18" s="85">
        <f t="shared" si="3"/>
        <v>120</v>
      </c>
      <c r="U18" s="85">
        <f t="shared" si="3"/>
        <v>132</v>
      </c>
      <c r="V18" s="85">
        <f t="shared" si="3"/>
        <v>144</v>
      </c>
      <c r="W18" s="85">
        <f t="shared" si="3"/>
        <v>156</v>
      </c>
      <c r="X18" s="85">
        <f t="shared" si="3"/>
        <v>168</v>
      </c>
      <c r="Y18" s="85">
        <f t="shared" si="3"/>
        <v>180</v>
      </c>
      <c r="Z18" s="85">
        <f t="shared" si="3"/>
        <v>192</v>
      </c>
      <c r="AA18" s="85">
        <f t="shared" si="3"/>
        <v>204</v>
      </c>
      <c r="AB18" s="85">
        <f t="shared" si="3"/>
        <v>216</v>
      </c>
      <c r="AC18" s="85">
        <f t="shared" si="3"/>
        <v>219</v>
      </c>
    </row>
    <row r="19" spans="1:29" x14ac:dyDescent="0.25">
      <c r="A19" s="47">
        <f>B18+1</f>
        <v>38353</v>
      </c>
      <c r="B19" s="47">
        <f>EOMONTH(A19, 11)</f>
        <v>38717</v>
      </c>
      <c r="C19" s="6">
        <f>YEAR(B19)</f>
        <v>2005</v>
      </c>
      <c r="D19" s="6" t="str">
        <f>TEXT(A19, "yy")&amp;"/"&amp;TEXT(B19,"yy")</f>
        <v>05/05</v>
      </c>
      <c r="E19" s="48" t="str">
        <f>TEXT(A19, "m/d/yy")&amp;"-"&amp;TEXT(B19, "m/d/yy")</f>
        <v>1/1/05-12/31/05</v>
      </c>
      <c r="F19" s="49">
        <f>AVERAGE(A19:B19)</f>
        <v>38535</v>
      </c>
      <c r="G19" s="50">
        <f t="shared" si="2"/>
        <v>-106</v>
      </c>
      <c r="H19" s="51">
        <v>250000</v>
      </c>
      <c r="I19" s="55">
        <f>I18</f>
        <v>44196</v>
      </c>
      <c r="J19" s="52">
        <f t="shared" ref="J19:J36" si="4">ROUND((I19-F19)/365.25*12, 0) + 6</f>
        <v>192</v>
      </c>
      <c r="K19" s="1"/>
      <c r="L19" s="1" t="str">
        <f t="shared" ref="L19:L36" si="5">E19</f>
        <v>1/1/05-12/31/05</v>
      </c>
      <c r="M19" s="85">
        <f t="shared" si="3"/>
        <v>24</v>
      </c>
      <c r="N19" s="85">
        <f t="shared" si="3"/>
        <v>36</v>
      </c>
      <c r="O19" s="85">
        <f t="shared" si="3"/>
        <v>48</v>
      </c>
      <c r="P19" s="85">
        <f t="shared" si="3"/>
        <v>60</v>
      </c>
      <c r="Q19" s="85">
        <f t="shared" si="3"/>
        <v>72</v>
      </c>
      <c r="R19" s="85">
        <f t="shared" si="3"/>
        <v>84</v>
      </c>
      <c r="S19" s="85">
        <f t="shared" si="3"/>
        <v>96</v>
      </c>
      <c r="T19" s="85">
        <f t="shared" si="3"/>
        <v>108</v>
      </c>
      <c r="U19" s="85">
        <f t="shared" si="3"/>
        <v>120</v>
      </c>
      <c r="V19" s="85">
        <f t="shared" si="3"/>
        <v>132</v>
      </c>
      <c r="W19" s="85">
        <f t="shared" si="3"/>
        <v>144</v>
      </c>
      <c r="X19" s="85">
        <f t="shared" si="3"/>
        <v>156</v>
      </c>
      <c r="Y19" s="85">
        <f t="shared" si="3"/>
        <v>168</v>
      </c>
      <c r="Z19" s="85">
        <f t="shared" si="3"/>
        <v>180</v>
      </c>
      <c r="AA19" s="85">
        <f t="shared" si="3"/>
        <v>192</v>
      </c>
      <c r="AB19" s="85">
        <f t="shared" si="3"/>
        <v>204</v>
      </c>
      <c r="AC19" s="85">
        <f t="shared" si="3"/>
        <v>207</v>
      </c>
    </row>
    <row r="20" spans="1:29" x14ac:dyDescent="0.25">
      <c r="A20" s="47">
        <f t="shared" ref="A20:A36" si="6">B19+1</f>
        <v>38718</v>
      </c>
      <c r="B20" s="47">
        <f t="shared" ref="B20:B36" si="7">EOMONTH(A20, 11)</f>
        <v>39082</v>
      </c>
      <c r="C20" s="6">
        <f t="shared" ref="C20:C36" si="8">YEAR(B20)</f>
        <v>2006</v>
      </c>
      <c r="D20" s="6" t="str">
        <f t="shared" ref="D20:D36" si="9">TEXT(A20, "yy")&amp;"/"&amp;TEXT(B20,"yy")</f>
        <v>06/06</v>
      </c>
      <c r="E20" s="48" t="str">
        <f t="shared" ref="E20:E36" si="10">TEXT(A20, "m/d/yy")&amp;"-"&amp;TEXT(B20, "m/d/yy")</f>
        <v>1/1/06-12/31/06</v>
      </c>
      <c r="F20" s="49">
        <f t="shared" ref="F20:F36" si="11">AVERAGE(A20:B20)</f>
        <v>38900</v>
      </c>
      <c r="G20" s="50">
        <f t="shared" si="2"/>
        <v>-107</v>
      </c>
      <c r="H20" s="51">
        <v>250000</v>
      </c>
      <c r="I20" s="55">
        <f t="shared" ref="I20:I36" si="12">I19</f>
        <v>44196</v>
      </c>
      <c r="J20" s="52">
        <f t="shared" si="4"/>
        <v>180</v>
      </c>
      <c r="K20" s="1"/>
      <c r="L20" s="1" t="str">
        <f t="shared" si="5"/>
        <v>1/1/06-12/31/06</v>
      </c>
      <c r="M20" s="85">
        <f t="shared" si="3"/>
        <v>12</v>
      </c>
      <c r="N20" s="85">
        <f t="shared" si="3"/>
        <v>24</v>
      </c>
      <c r="O20" s="85">
        <f t="shared" ref="N20:Q24" si="13">ROUND((O$17-$F20)/365.25*12, 0) + 6</f>
        <v>36</v>
      </c>
      <c r="P20" s="85">
        <f t="shared" si="13"/>
        <v>48</v>
      </c>
      <c r="Q20" s="85">
        <f t="shared" si="13"/>
        <v>60</v>
      </c>
      <c r="R20" s="85">
        <f t="shared" si="3"/>
        <v>72</v>
      </c>
      <c r="S20" s="85">
        <f t="shared" si="3"/>
        <v>84</v>
      </c>
      <c r="T20" s="85">
        <f t="shared" si="3"/>
        <v>96</v>
      </c>
      <c r="U20" s="85">
        <f t="shared" si="3"/>
        <v>108</v>
      </c>
      <c r="V20" s="85">
        <f t="shared" si="3"/>
        <v>120</v>
      </c>
      <c r="W20" s="85">
        <f t="shared" si="3"/>
        <v>132</v>
      </c>
      <c r="X20" s="85">
        <f t="shared" si="3"/>
        <v>144</v>
      </c>
      <c r="Y20" s="85">
        <f t="shared" si="3"/>
        <v>156</v>
      </c>
      <c r="Z20" s="85">
        <f t="shared" si="3"/>
        <v>168</v>
      </c>
      <c r="AA20" s="85">
        <f t="shared" si="3"/>
        <v>180</v>
      </c>
      <c r="AB20" s="85">
        <f t="shared" si="3"/>
        <v>192</v>
      </c>
      <c r="AC20" s="85">
        <f t="shared" si="3"/>
        <v>195</v>
      </c>
    </row>
    <row r="21" spans="1:29" x14ac:dyDescent="0.25">
      <c r="A21" s="47">
        <f t="shared" si="6"/>
        <v>39083</v>
      </c>
      <c r="B21" s="47">
        <f t="shared" si="7"/>
        <v>39447</v>
      </c>
      <c r="C21" s="6">
        <f t="shared" si="8"/>
        <v>2007</v>
      </c>
      <c r="D21" s="6" t="str">
        <f t="shared" si="9"/>
        <v>07/07</v>
      </c>
      <c r="E21" s="48" t="str">
        <f t="shared" si="10"/>
        <v>1/1/07-12/31/07</v>
      </c>
      <c r="F21" s="49">
        <f t="shared" si="11"/>
        <v>39265</v>
      </c>
      <c r="G21" s="50">
        <f t="shared" si="2"/>
        <v>-108</v>
      </c>
      <c r="H21" s="51">
        <v>250000</v>
      </c>
      <c r="I21" s="55">
        <f t="shared" si="12"/>
        <v>44196</v>
      </c>
      <c r="J21" s="52">
        <f t="shared" si="4"/>
        <v>168</v>
      </c>
      <c r="K21" s="1"/>
      <c r="L21" s="1" t="str">
        <f t="shared" si="5"/>
        <v>1/1/07-12/31/07</v>
      </c>
      <c r="M21" s="85"/>
      <c r="N21" s="85">
        <f t="shared" si="13"/>
        <v>12</v>
      </c>
      <c r="O21" s="85">
        <f t="shared" si="13"/>
        <v>24</v>
      </c>
      <c r="P21" s="85">
        <f t="shared" si="13"/>
        <v>36</v>
      </c>
      <c r="Q21" s="85">
        <f t="shared" si="13"/>
        <v>48</v>
      </c>
      <c r="R21" s="85">
        <f t="shared" si="3"/>
        <v>60</v>
      </c>
      <c r="S21" s="85">
        <f t="shared" si="3"/>
        <v>72</v>
      </c>
      <c r="T21" s="85">
        <f t="shared" si="3"/>
        <v>84</v>
      </c>
      <c r="U21" s="85">
        <f t="shared" si="3"/>
        <v>96</v>
      </c>
      <c r="V21" s="85">
        <f t="shared" si="3"/>
        <v>108</v>
      </c>
      <c r="W21" s="85">
        <f t="shared" si="3"/>
        <v>120</v>
      </c>
      <c r="X21" s="85">
        <f t="shared" si="3"/>
        <v>132</v>
      </c>
      <c r="Y21" s="85">
        <f t="shared" si="3"/>
        <v>144</v>
      </c>
      <c r="Z21" s="85">
        <f t="shared" si="3"/>
        <v>156</v>
      </c>
      <c r="AA21" s="85">
        <f t="shared" si="3"/>
        <v>168</v>
      </c>
      <c r="AB21" s="85">
        <f t="shared" si="3"/>
        <v>180</v>
      </c>
      <c r="AC21" s="85">
        <f t="shared" si="3"/>
        <v>183</v>
      </c>
    </row>
    <row r="22" spans="1:29" x14ac:dyDescent="0.25">
      <c r="A22" s="47">
        <f t="shared" si="6"/>
        <v>39448</v>
      </c>
      <c r="B22" s="47">
        <f t="shared" si="7"/>
        <v>39813</v>
      </c>
      <c r="C22" s="6">
        <f t="shared" si="8"/>
        <v>2008</v>
      </c>
      <c r="D22" s="6" t="str">
        <f t="shared" si="9"/>
        <v>08/08</v>
      </c>
      <c r="E22" s="48" t="str">
        <f t="shared" si="10"/>
        <v>1/1/08-12/31/08</v>
      </c>
      <c r="F22" s="49">
        <f t="shared" si="11"/>
        <v>39630.5</v>
      </c>
      <c r="G22" s="50">
        <f t="shared" si="2"/>
        <v>-109</v>
      </c>
      <c r="H22" s="51">
        <v>250000</v>
      </c>
      <c r="I22" s="55">
        <f t="shared" si="12"/>
        <v>44196</v>
      </c>
      <c r="J22" s="52">
        <f t="shared" si="4"/>
        <v>156</v>
      </c>
      <c r="K22" s="1"/>
      <c r="L22" s="1" t="str">
        <f t="shared" si="5"/>
        <v>1/1/08-12/31/08</v>
      </c>
      <c r="M22" s="85"/>
      <c r="N22" s="85"/>
      <c r="O22" s="85">
        <f t="shared" si="13"/>
        <v>12</v>
      </c>
      <c r="P22" s="85">
        <f t="shared" si="13"/>
        <v>24</v>
      </c>
      <c r="Q22" s="85">
        <f t="shared" si="13"/>
        <v>36</v>
      </c>
      <c r="R22" s="85">
        <f t="shared" si="3"/>
        <v>48</v>
      </c>
      <c r="S22" s="85">
        <f t="shared" si="3"/>
        <v>60</v>
      </c>
      <c r="T22" s="85">
        <f t="shared" si="3"/>
        <v>72</v>
      </c>
      <c r="U22" s="85">
        <f t="shared" si="3"/>
        <v>84</v>
      </c>
      <c r="V22" s="85">
        <f t="shared" si="3"/>
        <v>96</v>
      </c>
      <c r="W22" s="85">
        <f t="shared" si="3"/>
        <v>108</v>
      </c>
      <c r="X22" s="85">
        <f t="shared" si="3"/>
        <v>120</v>
      </c>
      <c r="Y22" s="85">
        <f t="shared" si="3"/>
        <v>132</v>
      </c>
      <c r="Z22" s="85">
        <f t="shared" si="3"/>
        <v>144</v>
      </c>
      <c r="AA22" s="85">
        <f t="shared" si="3"/>
        <v>156</v>
      </c>
      <c r="AB22" s="85">
        <f t="shared" si="3"/>
        <v>168</v>
      </c>
      <c r="AC22" s="85">
        <f t="shared" si="3"/>
        <v>171</v>
      </c>
    </row>
    <row r="23" spans="1:29" x14ac:dyDescent="0.25">
      <c r="A23" s="47">
        <f t="shared" si="6"/>
        <v>39814</v>
      </c>
      <c r="B23" s="47">
        <f t="shared" si="7"/>
        <v>40178</v>
      </c>
      <c r="C23" s="6">
        <f t="shared" si="8"/>
        <v>2009</v>
      </c>
      <c r="D23" s="6" t="str">
        <f t="shared" si="9"/>
        <v>09/09</v>
      </c>
      <c r="E23" s="48" t="str">
        <f t="shared" si="10"/>
        <v>1/1/09-12/31/09</v>
      </c>
      <c r="F23" s="49">
        <f t="shared" si="11"/>
        <v>39996</v>
      </c>
      <c r="G23" s="50">
        <f t="shared" si="2"/>
        <v>-110</v>
      </c>
      <c r="H23" s="51">
        <v>250000</v>
      </c>
      <c r="I23" s="55">
        <f t="shared" si="12"/>
        <v>44196</v>
      </c>
      <c r="J23" s="52">
        <f t="shared" si="4"/>
        <v>144</v>
      </c>
      <c r="K23" s="1"/>
      <c r="L23" s="1" t="str">
        <f t="shared" si="5"/>
        <v>1/1/09-12/31/09</v>
      </c>
      <c r="M23" s="85"/>
      <c r="N23" s="85"/>
      <c r="O23" s="85"/>
      <c r="P23" s="85">
        <f t="shared" si="13"/>
        <v>12</v>
      </c>
      <c r="Q23" s="85">
        <f t="shared" si="13"/>
        <v>24</v>
      </c>
      <c r="R23" s="85">
        <f t="shared" si="3"/>
        <v>36</v>
      </c>
      <c r="S23" s="85">
        <f t="shared" si="3"/>
        <v>48</v>
      </c>
      <c r="T23" s="85">
        <f t="shared" si="3"/>
        <v>60</v>
      </c>
      <c r="U23" s="85">
        <f t="shared" si="3"/>
        <v>72</v>
      </c>
      <c r="V23" s="85">
        <f t="shared" si="3"/>
        <v>84</v>
      </c>
      <c r="W23" s="85">
        <f t="shared" si="3"/>
        <v>96</v>
      </c>
      <c r="X23" s="85">
        <f t="shared" si="3"/>
        <v>108</v>
      </c>
      <c r="Y23" s="85">
        <f t="shared" si="3"/>
        <v>120</v>
      </c>
      <c r="Z23" s="85">
        <f t="shared" si="3"/>
        <v>132</v>
      </c>
      <c r="AA23" s="85">
        <f t="shared" si="3"/>
        <v>144</v>
      </c>
      <c r="AB23" s="85">
        <f t="shared" si="3"/>
        <v>156</v>
      </c>
      <c r="AC23" s="85">
        <f t="shared" si="3"/>
        <v>159</v>
      </c>
    </row>
    <row r="24" spans="1:29" x14ac:dyDescent="0.25">
      <c r="A24" s="47">
        <f t="shared" si="6"/>
        <v>40179</v>
      </c>
      <c r="B24" s="47">
        <f t="shared" si="7"/>
        <v>40543</v>
      </c>
      <c r="C24" s="6">
        <f t="shared" si="8"/>
        <v>2010</v>
      </c>
      <c r="D24" s="6" t="str">
        <f t="shared" si="9"/>
        <v>10/10</v>
      </c>
      <c r="E24" s="48" t="str">
        <f t="shared" si="10"/>
        <v>1/1/10-12/31/10</v>
      </c>
      <c r="F24" s="49">
        <f t="shared" si="11"/>
        <v>40361</v>
      </c>
      <c r="G24" s="50">
        <f t="shared" si="2"/>
        <v>-111</v>
      </c>
      <c r="H24" s="51">
        <v>250000</v>
      </c>
      <c r="I24" s="55">
        <f t="shared" si="12"/>
        <v>44196</v>
      </c>
      <c r="J24" s="52">
        <f t="shared" si="4"/>
        <v>132</v>
      </c>
      <c r="K24" s="1"/>
      <c r="L24" s="1" t="str">
        <f t="shared" si="5"/>
        <v>1/1/10-12/31/10</v>
      </c>
      <c r="M24" s="85"/>
      <c r="N24" s="85"/>
      <c r="O24" s="85"/>
      <c r="P24" s="85"/>
      <c r="Q24" s="85">
        <f t="shared" si="13"/>
        <v>12</v>
      </c>
      <c r="R24" s="85">
        <f t="shared" si="3"/>
        <v>24</v>
      </c>
      <c r="S24" s="85">
        <f t="shared" si="3"/>
        <v>36</v>
      </c>
      <c r="T24" s="85">
        <f t="shared" si="3"/>
        <v>48</v>
      </c>
      <c r="U24" s="85">
        <f t="shared" si="3"/>
        <v>60</v>
      </c>
      <c r="V24" s="85">
        <f t="shared" si="3"/>
        <v>72</v>
      </c>
      <c r="W24" s="85">
        <f t="shared" si="3"/>
        <v>84</v>
      </c>
      <c r="X24" s="85">
        <f t="shared" si="3"/>
        <v>96</v>
      </c>
      <c r="Y24" s="85">
        <f t="shared" si="3"/>
        <v>108</v>
      </c>
      <c r="Z24" s="85">
        <f t="shared" si="3"/>
        <v>120</v>
      </c>
      <c r="AA24" s="85">
        <f t="shared" si="3"/>
        <v>132</v>
      </c>
      <c r="AB24" s="85">
        <f t="shared" si="3"/>
        <v>144</v>
      </c>
      <c r="AC24" s="85">
        <f t="shared" si="3"/>
        <v>147</v>
      </c>
    </row>
    <row r="25" spans="1:29" x14ac:dyDescent="0.25">
      <c r="A25" s="47">
        <f t="shared" si="6"/>
        <v>40544</v>
      </c>
      <c r="B25" s="47">
        <f t="shared" si="7"/>
        <v>40908</v>
      </c>
      <c r="C25" s="6">
        <f t="shared" si="8"/>
        <v>2011</v>
      </c>
      <c r="D25" s="6" t="str">
        <f t="shared" si="9"/>
        <v>11/11</v>
      </c>
      <c r="E25" s="48" t="str">
        <f t="shared" si="10"/>
        <v>1/1/11-12/31/11</v>
      </c>
      <c r="F25" s="49">
        <f t="shared" si="11"/>
        <v>40726</v>
      </c>
      <c r="G25" s="50">
        <f t="shared" si="2"/>
        <v>-112</v>
      </c>
      <c r="H25" s="51">
        <v>250000</v>
      </c>
      <c r="I25" s="55">
        <f t="shared" si="12"/>
        <v>44196</v>
      </c>
      <c r="J25" s="52">
        <f t="shared" si="4"/>
        <v>120</v>
      </c>
      <c r="K25" s="1"/>
      <c r="L25" s="1" t="str">
        <f t="shared" si="5"/>
        <v>1/1/11-12/31/11</v>
      </c>
      <c r="M25" s="85"/>
      <c r="N25" s="85"/>
      <c r="O25" s="85"/>
      <c r="P25" s="85"/>
      <c r="Q25" s="85"/>
      <c r="R25" s="85">
        <f t="shared" si="3"/>
        <v>12</v>
      </c>
      <c r="S25" s="85">
        <f t="shared" si="3"/>
        <v>24</v>
      </c>
      <c r="T25" s="85">
        <f t="shared" si="3"/>
        <v>36</v>
      </c>
      <c r="U25" s="85">
        <f t="shared" si="3"/>
        <v>48</v>
      </c>
      <c r="V25" s="85">
        <f t="shared" si="3"/>
        <v>60</v>
      </c>
      <c r="W25" s="85">
        <f t="shared" si="3"/>
        <v>72</v>
      </c>
      <c r="X25" s="85">
        <f t="shared" si="3"/>
        <v>84</v>
      </c>
      <c r="Y25" s="85">
        <f t="shared" si="3"/>
        <v>96</v>
      </c>
      <c r="Z25" s="85">
        <f t="shared" si="3"/>
        <v>108</v>
      </c>
      <c r="AA25" s="85">
        <f t="shared" si="3"/>
        <v>120</v>
      </c>
      <c r="AB25" s="85">
        <f t="shared" si="3"/>
        <v>132</v>
      </c>
      <c r="AC25" s="85">
        <f t="shared" si="3"/>
        <v>135</v>
      </c>
    </row>
    <row r="26" spans="1:29" x14ac:dyDescent="0.25">
      <c r="A26" s="47">
        <f t="shared" si="6"/>
        <v>40909</v>
      </c>
      <c r="B26" s="47">
        <f t="shared" si="7"/>
        <v>41274</v>
      </c>
      <c r="C26" s="6">
        <f t="shared" si="8"/>
        <v>2012</v>
      </c>
      <c r="D26" s="6" t="str">
        <f t="shared" si="9"/>
        <v>12/12</v>
      </c>
      <c r="E26" s="48" t="str">
        <f t="shared" si="10"/>
        <v>1/1/12-12/31/12</v>
      </c>
      <c r="F26" s="49">
        <f t="shared" si="11"/>
        <v>41091.5</v>
      </c>
      <c r="G26" s="50">
        <f t="shared" si="2"/>
        <v>-113</v>
      </c>
      <c r="H26" s="51">
        <v>350000</v>
      </c>
      <c r="I26" s="55">
        <f t="shared" si="12"/>
        <v>44196</v>
      </c>
      <c r="J26" s="52">
        <f t="shared" si="4"/>
        <v>108</v>
      </c>
      <c r="K26" s="1"/>
      <c r="L26" s="1" t="str">
        <f t="shared" si="5"/>
        <v>1/1/12-12/31/12</v>
      </c>
      <c r="M26" s="85"/>
      <c r="N26" s="85"/>
      <c r="O26" s="85"/>
      <c r="P26" s="85"/>
      <c r="Q26" s="85"/>
      <c r="R26" s="85"/>
      <c r="S26" s="85">
        <f t="shared" si="3"/>
        <v>12</v>
      </c>
      <c r="T26" s="85">
        <f t="shared" si="3"/>
        <v>24</v>
      </c>
      <c r="U26" s="85">
        <f t="shared" si="3"/>
        <v>36</v>
      </c>
      <c r="V26" s="85">
        <f t="shared" si="3"/>
        <v>48</v>
      </c>
      <c r="W26" s="85">
        <f t="shared" si="3"/>
        <v>60</v>
      </c>
      <c r="X26" s="85">
        <f t="shared" si="3"/>
        <v>72</v>
      </c>
      <c r="Y26" s="85">
        <f t="shared" si="3"/>
        <v>84</v>
      </c>
      <c r="Z26" s="85">
        <f t="shared" si="3"/>
        <v>96</v>
      </c>
      <c r="AA26" s="85">
        <f t="shared" si="3"/>
        <v>108</v>
      </c>
      <c r="AB26" s="85">
        <f t="shared" si="3"/>
        <v>120</v>
      </c>
      <c r="AC26" s="85">
        <f t="shared" si="3"/>
        <v>123</v>
      </c>
    </row>
    <row r="27" spans="1:29" x14ac:dyDescent="0.25">
      <c r="A27" s="47">
        <f t="shared" si="6"/>
        <v>41275</v>
      </c>
      <c r="B27" s="47">
        <f t="shared" si="7"/>
        <v>41639</v>
      </c>
      <c r="C27" s="6">
        <f t="shared" si="8"/>
        <v>2013</v>
      </c>
      <c r="D27" s="6" t="str">
        <f t="shared" si="9"/>
        <v>13/13</v>
      </c>
      <c r="E27" s="48" t="str">
        <f t="shared" si="10"/>
        <v>1/1/13-12/31/13</v>
      </c>
      <c r="F27" s="49">
        <f t="shared" si="11"/>
        <v>41457</v>
      </c>
      <c r="G27" s="50">
        <f t="shared" si="2"/>
        <v>-114</v>
      </c>
      <c r="H27" s="51">
        <v>350000</v>
      </c>
      <c r="I27" s="55">
        <f t="shared" si="12"/>
        <v>44196</v>
      </c>
      <c r="J27" s="52">
        <f t="shared" si="4"/>
        <v>96</v>
      </c>
      <c r="K27" s="1"/>
      <c r="L27" s="1" t="str">
        <f t="shared" si="5"/>
        <v>1/1/13-12/31/13</v>
      </c>
      <c r="M27" s="85"/>
      <c r="N27" s="85"/>
      <c r="O27" s="85"/>
      <c r="P27" s="85"/>
      <c r="Q27" s="85"/>
      <c r="R27" s="85"/>
      <c r="S27" s="85"/>
      <c r="T27" s="85">
        <f t="shared" si="3"/>
        <v>12</v>
      </c>
      <c r="U27" s="85">
        <f t="shared" si="3"/>
        <v>24</v>
      </c>
      <c r="V27" s="85">
        <f t="shared" si="3"/>
        <v>36</v>
      </c>
      <c r="W27" s="85">
        <f t="shared" si="3"/>
        <v>48</v>
      </c>
      <c r="X27" s="85">
        <f t="shared" si="3"/>
        <v>60</v>
      </c>
      <c r="Y27" s="85">
        <f t="shared" si="3"/>
        <v>72</v>
      </c>
      <c r="Z27" s="85">
        <f t="shared" si="3"/>
        <v>84</v>
      </c>
      <c r="AA27" s="85">
        <f t="shared" si="3"/>
        <v>96</v>
      </c>
      <c r="AB27" s="85">
        <f t="shared" si="3"/>
        <v>108</v>
      </c>
      <c r="AC27" s="85">
        <f t="shared" si="3"/>
        <v>111</v>
      </c>
    </row>
    <row r="28" spans="1:29" x14ac:dyDescent="0.25">
      <c r="A28" s="47">
        <f t="shared" si="6"/>
        <v>41640</v>
      </c>
      <c r="B28" s="47">
        <f t="shared" si="7"/>
        <v>42004</v>
      </c>
      <c r="C28" s="6">
        <f t="shared" si="8"/>
        <v>2014</v>
      </c>
      <c r="D28" s="6" t="str">
        <f t="shared" si="9"/>
        <v>14/14</v>
      </c>
      <c r="E28" s="48" t="str">
        <f t="shared" si="10"/>
        <v>1/1/14-12/31/14</v>
      </c>
      <c r="F28" s="49">
        <f t="shared" si="11"/>
        <v>41822</v>
      </c>
      <c r="G28" s="50">
        <f t="shared" si="2"/>
        <v>-115</v>
      </c>
      <c r="H28" s="51">
        <v>350000</v>
      </c>
      <c r="I28" s="55">
        <f t="shared" si="12"/>
        <v>44196</v>
      </c>
      <c r="J28" s="52">
        <f t="shared" si="4"/>
        <v>84</v>
      </c>
      <c r="K28" s="1"/>
      <c r="L28" s="1" t="str">
        <f t="shared" si="5"/>
        <v>1/1/14-12/31/14</v>
      </c>
      <c r="M28" s="85"/>
      <c r="N28" s="85"/>
      <c r="O28" s="85"/>
      <c r="P28" s="85"/>
      <c r="Q28" s="85"/>
      <c r="R28" s="85"/>
      <c r="S28" s="85"/>
      <c r="T28" s="85"/>
      <c r="U28" s="85">
        <f t="shared" si="3"/>
        <v>12</v>
      </c>
      <c r="V28" s="85">
        <f t="shared" si="3"/>
        <v>24</v>
      </c>
      <c r="W28" s="85">
        <f t="shared" si="3"/>
        <v>36</v>
      </c>
      <c r="X28" s="85">
        <f t="shared" si="3"/>
        <v>48</v>
      </c>
      <c r="Y28" s="85">
        <f t="shared" si="3"/>
        <v>60</v>
      </c>
      <c r="Z28" s="85">
        <f t="shared" si="3"/>
        <v>72</v>
      </c>
      <c r="AA28" s="85">
        <f t="shared" si="3"/>
        <v>84</v>
      </c>
      <c r="AB28" s="85">
        <f t="shared" si="3"/>
        <v>96</v>
      </c>
      <c r="AC28" s="85">
        <f t="shared" si="3"/>
        <v>99</v>
      </c>
    </row>
    <row r="29" spans="1:29" x14ac:dyDescent="0.25">
      <c r="A29" s="47">
        <f t="shared" si="6"/>
        <v>42005</v>
      </c>
      <c r="B29" s="47">
        <f t="shared" si="7"/>
        <v>42369</v>
      </c>
      <c r="C29" s="6">
        <f t="shared" si="8"/>
        <v>2015</v>
      </c>
      <c r="D29" s="6" t="str">
        <f t="shared" si="9"/>
        <v>15/15</v>
      </c>
      <c r="E29" s="48" t="str">
        <f t="shared" si="10"/>
        <v>1/1/15-12/31/15</v>
      </c>
      <c r="F29" s="49">
        <f t="shared" si="11"/>
        <v>42187</v>
      </c>
      <c r="G29" s="50">
        <f t="shared" si="2"/>
        <v>-116</v>
      </c>
      <c r="H29" s="51">
        <v>350000</v>
      </c>
      <c r="I29" s="55">
        <f t="shared" si="12"/>
        <v>44196</v>
      </c>
      <c r="J29" s="52">
        <f t="shared" si="4"/>
        <v>72</v>
      </c>
      <c r="K29" s="1"/>
      <c r="L29" s="1" t="str">
        <f t="shared" si="5"/>
        <v>1/1/15-12/31/15</v>
      </c>
      <c r="M29" s="85"/>
      <c r="N29" s="85"/>
      <c r="O29" s="85"/>
      <c r="P29" s="85"/>
      <c r="Q29" s="85"/>
      <c r="R29" s="85"/>
      <c r="S29" s="85"/>
      <c r="T29" s="85"/>
      <c r="U29" s="85"/>
      <c r="V29" s="85">
        <f t="shared" si="3"/>
        <v>12</v>
      </c>
      <c r="W29" s="85">
        <f t="shared" si="3"/>
        <v>24</v>
      </c>
      <c r="X29" s="85">
        <f t="shared" si="3"/>
        <v>36</v>
      </c>
      <c r="Y29" s="85">
        <f t="shared" si="3"/>
        <v>48</v>
      </c>
      <c r="Z29" s="85">
        <f t="shared" si="3"/>
        <v>60</v>
      </c>
      <c r="AA29" s="85">
        <f t="shared" si="3"/>
        <v>72</v>
      </c>
      <c r="AB29" s="85">
        <f t="shared" si="3"/>
        <v>84</v>
      </c>
      <c r="AC29" s="85">
        <f t="shared" si="3"/>
        <v>87</v>
      </c>
    </row>
    <row r="30" spans="1:29" x14ac:dyDescent="0.25">
      <c r="A30" s="47">
        <f t="shared" si="6"/>
        <v>42370</v>
      </c>
      <c r="B30" s="47">
        <f t="shared" si="7"/>
        <v>42735</v>
      </c>
      <c r="C30" s="6">
        <f t="shared" si="8"/>
        <v>2016</v>
      </c>
      <c r="D30" s="6" t="str">
        <f t="shared" si="9"/>
        <v>16/16</v>
      </c>
      <c r="E30" s="48" t="str">
        <f t="shared" si="10"/>
        <v>1/1/16-12/31/16</v>
      </c>
      <c r="F30" s="49">
        <f t="shared" si="11"/>
        <v>42552.5</v>
      </c>
      <c r="G30" s="50">
        <f t="shared" si="2"/>
        <v>-117</v>
      </c>
      <c r="H30" s="51">
        <v>500000</v>
      </c>
      <c r="I30" s="55">
        <f t="shared" si="12"/>
        <v>44196</v>
      </c>
      <c r="J30" s="52">
        <f t="shared" si="4"/>
        <v>60</v>
      </c>
      <c r="K30" s="1"/>
      <c r="L30" s="1" t="str">
        <f t="shared" si="5"/>
        <v>1/1/16-12/31/16</v>
      </c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>
        <f t="shared" si="3"/>
        <v>12</v>
      </c>
      <c r="X30" s="85">
        <f t="shared" si="3"/>
        <v>24</v>
      </c>
      <c r="Y30" s="85">
        <f t="shared" si="3"/>
        <v>36</v>
      </c>
      <c r="Z30" s="85">
        <f t="shared" si="3"/>
        <v>48</v>
      </c>
      <c r="AA30" s="85">
        <f t="shared" si="3"/>
        <v>60</v>
      </c>
      <c r="AB30" s="85">
        <f t="shared" si="3"/>
        <v>72</v>
      </c>
      <c r="AC30" s="85">
        <f t="shared" si="3"/>
        <v>75</v>
      </c>
    </row>
    <row r="31" spans="1:29" x14ac:dyDescent="0.25">
      <c r="A31" s="47">
        <f t="shared" si="6"/>
        <v>42736</v>
      </c>
      <c r="B31" s="47">
        <f t="shared" si="7"/>
        <v>43100</v>
      </c>
      <c r="C31" s="6">
        <f t="shared" si="8"/>
        <v>2017</v>
      </c>
      <c r="D31" s="6" t="str">
        <f t="shared" si="9"/>
        <v>17/17</v>
      </c>
      <c r="E31" s="48" t="str">
        <f t="shared" si="10"/>
        <v>1/1/17-12/31/17</v>
      </c>
      <c r="F31" s="49">
        <f t="shared" si="11"/>
        <v>42918</v>
      </c>
      <c r="G31" s="50">
        <f t="shared" si="2"/>
        <v>-118</v>
      </c>
      <c r="H31" s="51">
        <v>500000</v>
      </c>
      <c r="I31" s="55">
        <f t="shared" si="12"/>
        <v>44196</v>
      </c>
      <c r="J31" s="52">
        <f t="shared" si="4"/>
        <v>48</v>
      </c>
      <c r="K31" s="1"/>
      <c r="L31" s="1" t="str">
        <f t="shared" si="5"/>
        <v>1/1/17-12/31/17</v>
      </c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>
        <f t="shared" si="3"/>
        <v>12</v>
      </c>
      <c r="Y31" s="85">
        <f t="shared" si="3"/>
        <v>24</v>
      </c>
      <c r="Z31" s="85">
        <f t="shared" si="3"/>
        <v>36</v>
      </c>
      <c r="AA31" s="85">
        <f t="shared" si="3"/>
        <v>48</v>
      </c>
      <c r="AB31" s="85">
        <f t="shared" si="3"/>
        <v>60</v>
      </c>
      <c r="AC31" s="85">
        <f t="shared" si="3"/>
        <v>63</v>
      </c>
    </row>
    <row r="32" spans="1:29" x14ac:dyDescent="0.25">
      <c r="A32" s="47">
        <f t="shared" si="6"/>
        <v>43101</v>
      </c>
      <c r="B32" s="47">
        <f t="shared" si="7"/>
        <v>43465</v>
      </c>
      <c r="C32" s="6">
        <f t="shared" si="8"/>
        <v>2018</v>
      </c>
      <c r="D32" s="6" t="str">
        <f t="shared" si="9"/>
        <v>18/18</v>
      </c>
      <c r="E32" s="48" t="str">
        <f t="shared" si="10"/>
        <v>1/1/18-12/31/18</v>
      </c>
      <c r="F32" s="49">
        <f t="shared" si="11"/>
        <v>43283</v>
      </c>
      <c r="G32" s="50">
        <f t="shared" si="2"/>
        <v>-119</v>
      </c>
      <c r="H32" s="51">
        <v>500000</v>
      </c>
      <c r="I32" s="55">
        <f t="shared" si="12"/>
        <v>44196</v>
      </c>
      <c r="J32" s="52">
        <f t="shared" si="4"/>
        <v>36</v>
      </c>
      <c r="K32" s="1"/>
      <c r="L32" s="1" t="str">
        <f t="shared" si="5"/>
        <v>1/1/18-12/31/18</v>
      </c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>
        <f t="shared" si="3"/>
        <v>12</v>
      </c>
      <c r="Z32" s="85">
        <f t="shared" si="3"/>
        <v>24</v>
      </c>
      <c r="AA32" s="85">
        <f t="shared" si="3"/>
        <v>36</v>
      </c>
      <c r="AB32" s="85">
        <f t="shared" si="3"/>
        <v>48</v>
      </c>
      <c r="AC32" s="85">
        <f t="shared" si="3"/>
        <v>51</v>
      </c>
    </row>
    <row r="33" spans="1:29" x14ac:dyDescent="0.25">
      <c r="A33" s="47">
        <f t="shared" si="6"/>
        <v>43466</v>
      </c>
      <c r="B33" s="47">
        <f t="shared" si="7"/>
        <v>43830</v>
      </c>
      <c r="C33" s="6">
        <f t="shared" si="8"/>
        <v>2019</v>
      </c>
      <c r="D33" s="6" t="str">
        <f t="shared" si="9"/>
        <v>19/19</v>
      </c>
      <c r="E33" s="48" t="str">
        <f t="shared" si="10"/>
        <v>1/1/19-12/31/19</v>
      </c>
      <c r="F33" s="49">
        <f t="shared" si="11"/>
        <v>43648</v>
      </c>
      <c r="G33" s="50">
        <f t="shared" si="2"/>
        <v>-120</v>
      </c>
      <c r="H33" s="51">
        <v>500000</v>
      </c>
      <c r="I33" s="55">
        <f t="shared" si="12"/>
        <v>44196</v>
      </c>
      <c r="J33" s="52">
        <f t="shared" si="4"/>
        <v>24</v>
      </c>
      <c r="K33" s="1"/>
      <c r="L33" s="1" t="str">
        <f t="shared" si="5"/>
        <v>1/1/19-12/31/19</v>
      </c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>
        <f t="shared" si="3"/>
        <v>12</v>
      </c>
      <c r="AA33" s="85">
        <f t="shared" si="3"/>
        <v>24</v>
      </c>
      <c r="AB33" s="85">
        <f t="shared" si="3"/>
        <v>36</v>
      </c>
      <c r="AC33" s="85">
        <f t="shared" si="3"/>
        <v>39</v>
      </c>
    </row>
    <row r="34" spans="1:29" x14ac:dyDescent="0.25">
      <c r="A34" s="47">
        <f t="shared" si="6"/>
        <v>43831</v>
      </c>
      <c r="B34" s="47">
        <f t="shared" si="7"/>
        <v>44196</v>
      </c>
      <c r="C34" s="6">
        <f t="shared" si="8"/>
        <v>2020</v>
      </c>
      <c r="D34" s="6" t="str">
        <f t="shared" si="9"/>
        <v>20/20</v>
      </c>
      <c r="E34" s="48" t="str">
        <f t="shared" si="10"/>
        <v>1/1/20-12/31/20</v>
      </c>
      <c r="F34" s="49">
        <f t="shared" si="11"/>
        <v>44013.5</v>
      </c>
      <c r="G34" s="50">
        <f t="shared" si="2"/>
        <v>-121</v>
      </c>
      <c r="H34" s="51">
        <v>500000</v>
      </c>
      <c r="I34" s="55">
        <f t="shared" si="12"/>
        <v>44196</v>
      </c>
      <c r="J34" s="52">
        <f t="shared" si="4"/>
        <v>12</v>
      </c>
      <c r="K34" s="1"/>
      <c r="L34" s="1" t="str">
        <f t="shared" si="5"/>
        <v>1/1/20-12/31/20</v>
      </c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>
        <f t="shared" ref="AA34:AC36" si="14">ROUND((AA$17-$F34)/365.25*12, 0) + 6</f>
        <v>12</v>
      </c>
      <c r="AB34" s="85">
        <f t="shared" si="14"/>
        <v>24</v>
      </c>
      <c r="AC34" s="85">
        <f t="shared" si="14"/>
        <v>27</v>
      </c>
    </row>
    <row r="35" spans="1:29" x14ac:dyDescent="0.25">
      <c r="A35" s="47">
        <f t="shared" si="6"/>
        <v>44197</v>
      </c>
      <c r="B35" s="47">
        <f t="shared" si="7"/>
        <v>44561</v>
      </c>
      <c r="C35" s="6">
        <f t="shared" si="8"/>
        <v>2021</v>
      </c>
      <c r="D35" s="6" t="str">
        <f t="shared" si="9"/>
        <v>21/21</v>
      </c>
      <c r="E35" s="48" t="str">
        <f t="shared" si="10"/>
        <v>1/1/21-12/31/21</v>
      </c>
      <c r="F35" s="49">
        <f t="shared" si="11"/>
        <v>44379</v>
      </c>
      <c r="G35" s="50">
        <f t="shared" si="2"/>
        <v>-122</v>
      </c>
      <c r="H35" s="51">
        <v>500000</v>
      </c>
      <c r="I35" s="55">
        <f t="shared" si="12"/>
        <v>44196</v>
      </c>
      <c r="J35" s="52">
        <f t="shared" si="4"/>
        <v>0</v>
      </c>
      <c r="K35" s="1"/>
      <c r="L35" s="1" t="str">
        <f t="shared" si="5"/>
        <v>1/1/21-12/31/21</v>
      </c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>
        <f t="shared" si="14"/>
        <v>12</v>
      </c>
      <c r="AC35" s="85">
        <f t="shared" si="14"/>
        <v>15</v>
      </c>
    </row>
    <row r="36" spans="1:29" x14ac:dyDescent="0.25">
      <c r="A36" s="47">
        <f t="shared" si="6"/>
        <v>44562</v>
      </c>
      <c r="B36" s="47">
        <f t="shared" si="7"/>
        <v>44926</v>
      </c>
      <c r="C36" s="6">
        <f t="shared" si="8"/>
        <v>2022</v>
      </c>
      <c r="D36" s="6" t="str">
        <f t="shared" si="9"/>
        <v>22/22</v>
      </c>
      <c r="E36" s="48" t="str">
        <f t="shared" si="10"/>
        <v>1/1/22-12/31/22</v>
      </c>
      <c r="F36" s="49">
        <f t="shared" si="11"/>
        <v>44744</v>
      </c>
      <c r="G36" s="50">
        <f t="shared" si="2"/>
        <v>-123</v>
      </c>
      <c r="H36" s="51">
        <v>500000</v>
      </c>
      <c r="I36" s="55">
        <f t="shared" si="12"/>
        <v>44196</v>
      </c>
      <c r="J36" s="52">
        <f t="shared" si="4"/>
        <v>-12</v>
      </c>
      <c r="K36" s="1"/>
      <c r="L36" s="1" t="str">
        <f t="shared" si="5"/>
        <v>1/1/22-12/31/22</v>
      </c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>
        <f t="shared" si="14"/>
        <v>3</v>
      </c>
    </row>
    <row r="37" spans="1:29" x14ac:dyDescent="0.25">
      <c r="A37" s="53"/>
      <c r="B37" s="47"/>
      <c r="C37" s="34"/>
      <c r="D37" s="34"/>
      <c r="E37" s="1"/>
      <c r="F37" s="34"/>
      <c r="G37" s="34"/>
      <c r="H37" s="1"/>
      <c r="I37" s="1"/>
      <c r="J37" s="1"/>
      <c r="K37" s="1"/>
      <c r="L37" s="1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>
        <f>1 - MIN(AB$18:AB$36) / 12</f>
        <v>0</v>
      </c>
      <c r="AC37" s="54">
        <f>1 - MIN(AC$18:AC$36) / 12</f>
        <v>0.75</v>
      </c>
    </row>
    <row r="38" spans="1:29" x14ac:dyDescent="0.25">
      <c r="A38" s="47"/>
      <c r="B38" s="47"/>
      <c r="C38" s="34"/>
      <c r="D38" s="34"/>
      <c r="E38" s="1"/>
      <c r="F38" s="34"/>
      <c r="G38" s="34"/>
      <c r="H38" s="1"/>
      <c r="I38" s="1"/>
      <c r="J38" s="1"/>
      <c r="K38" s="1"/>
      <c r="L38" s="1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</row>
    <row r="39" spans="1:29" x14ac:dyDescent="0.25">
      <c r="A39" s="47"/>
      <c r="B39" s="47"/>
      <c r="C39" s="34"/>
      <c r="D39" s="34"/>
      <c r="E39" s="1"/>
      <c r="F39" s="34"/>
      <c r="G39" s="34"/>
      <c r="H39" s="1"/>
      <c r="I39" s="1"/>
      <c r="J39" s="1"/>
      <c r="K39" s="1"/>
      <c r="L39" s="1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3E84-78B0-43C5-97CE-99D2A1424595}">
  <dimension ref="A3:N28"/>
  <sheetViews>
    <sheetView tabSelected="1" workbookViewId="0">
      <selection activeCell="J3" sqref="J3"/>
    </sheetView>
  </sheetViews>
  <sheetFormatPr defaultRowHeight="15" x14ac:dyDescent="0.25"/>
  <cols>
    <col min="1" max="1" width="10.7109375" bestFit="1" customWidth="1"/>
    <col min="2" max="2" width="15.28515625" bestFit="1" customWidth="1"/>
    <col min="3" max="5" width="15.28515625" customWidth="1"/>
    <col min="6" max="7" width="9.85546875" bestFit="1" customWidth="1"/>
    <col min="13" max="13" width="3" bestFit="1" customWidth="1"/>
    <col min="14" max="14" width="9.85546875" bestFit="1" customWidth="1"/>
  </cols>
  <sheetData>
    <row r="3" spans="1:14" x14ac:dyDescent="0.25">
      <c r="A3" s="59" t="s">
        <v>69</v>
      </c>
      <c r="B3" s="59" t="s">
        <v>56</v>
      </c>
      <c r="C3" s="59" t="s">
        <v>16</v>
      </c>
      <c r="D3" s="59" t="s">
        <v>86</v>
      </c>
      <c r="E3" s="59" t="s">
        <v>87</v>
      </c>
      <c r="F3" s="59" t="s">
        <v>22</v>
      </c>
      <c r="G3" s="59" t="s">
        <v>83</v>
      </c>
      <c r="H3" s="59" t="s">
        <v>84</v>
      </c>
    </row>
    <row r="4" spans="1:14" x14ac:dyDescent="0.25">
      <c r="A4" s="88">
        <v>43100</v>
      </c>
      <c r="B4" s="76" t="s">
        <v>70</v>
      </c>
      <c r="C4" s="92">
        <f>INDEX(INPUT!$M$18:$AC$36, MATCH(Sheet1!$B4, INPUT!$L$18:$L$36,0), MATCH(Sheet1!$A4, INPUT!$M$17:$AC$17, 0))</f>
        <v>144</v>
      </c>
      <c r="D4" s="92">
        <f>MATCH($C4, Rept_250K!$C$11:$Q$11, 0)</f>
        <v>12</v>
      </c>
      <c r="E4" s="92">
        <f>MATCH(B4, Rept_250K!$A$13:$A$27, 0)</f>
        <v>1</v>
      </c>
      <c r="F4" s="92" cm="1">
        <f t="array" ref="F4">INDEX(Paid_Unl!$C$13:$Q$27, $E4, $D4)</f>
        <v>699839.89000000025</v>
      </c>
      <c r="G4" s="92" cm="1">
        <f t="array" ref="G4">INDEX(Rept_Unl!$C$13:$Q$27, $E4, $D4)</f>
        <v>699839.89000000025</v>
      </c>
      <c r="H4" s="92" cm="1">
        <f t="array" ref="H4">INDEX(Rept_Unl!$C$13:$Q$27, $E4, $D4)</f>
        <v>699839.89000000025</v>
      </c>
      <c r="J4" s="92">
        <f>MATCH($C4, Rept_250K!$C$11:$Q$11, 0)</f>
        <v>12</v>
      </c>
      <c r="K4" s="92" t="e">
        <f>MATCH(H4, Rept_250K!$A$13:$A$27, 0)</f>
        <v>#N/A</v>
      </c>
    </row>
    <row r="5" spans="1:14" x14ac:dyDescent="0.25">
      <c r="A5" s="87">
        <f>A4</f>
        <v>43100</v>
      </c>
      <c r="B5" s="76" t="s">
        <v>71</v>
      </c>
      <c r="C5" s="92">
        <f>INDEX(INPUT!$M$18:$AC$36, MATCH(Sheet1!$B5, INPUT!$L$18:$L$36,0), MATCH(Sheet1!$A5, INPUT!$M$17:$AC$17, 0))</f>
        <v>132</v>
      </c>
      <c r="D5" s="92">
        <f>MATCH($C5, Rept_250K!$C$11:$Q$11, 0)</f>
        <v>11</v>
      </c>
      <c r="E5" s="92">
        <f>MATCH(B5, Rept_250K!$A$13:$A$27, 0)</f>
        <v>2</v>
      </c>
      <c r="F5" s="92" cm="1">
        <f t="array" ref="F5">INDEX(Paid_Unl!$C$13:$Q$27, $E5, $D5)</f>
        <v>2316148.9500000011</v>
      </c>
      <c r="G5" s="92" cm="1">
        <f t="array" ref="G5">INDEX(Rept_Unl!$C$13:$Q$27, $E5, $D5)</f>
        <v>2316148.9500000011</v>
      </c>
      <c r="H5" s="86"/>
    </row>
    <row r="6" spans="1:14" x14ac:dyDescent="0.25">
      <c r="A6" s="87">
        <f t="shared" ref="A6:A15" si="0">A5</f>
        <v>43100</v>
      </c>
      <c r="B6" s="76" t="s">
        <v>72</v>
      </c>
      <c r="C6" s="92">
        <f>INDEX(INPUT!$M$18:$AC$36, MATCH(Sheet1!$B6, INPUT!$L$18:$L$36,0), MATCH(Sheet1!$A6, INPUT!$M$17:$AC$17, 0))</f>
        <v>120</v>
      </c>
      <c r="D6" s="92">
        <f>MATCH($C6, Rept_250K!$C$11:$Q$11, 0)</f>
        <v>10</v>
      </c>
      <c r="E6" s="92">
        <f>MATCH(B6, Rept_250K!$A$13:$A$27, 0)</f>
        <v>3</v>
      </c>
      <c r="F6" s="92" cm="1">
        <f t="array" ref="F6">INDEX(Paid_Unl!$C$13:$Q$27, $E6, $D6)</f>
        <v>1099670.4200000002</v>
      </c>
      <c r="G6" s="92" cm="1">
        <f t="array" ref="G6">INDEX(Rept_Unl!$C$13:$Q$27, $E6, $D6)</f>
        <v>1099670.4200000002</v>
      </c>
      <c r="H6" s="86"/>
    </row>
    <row r="7" spans="1:14" x14ac:dyDescent="0.25">
      <c r="A7" s="87">
        <f t="shared" si="0"/>
        <v>43100</v>
      </c>
      <c r="B7" s="76" t="s">
        <v>73</v>
      </c>
      <c r="C7" s="92">
        <f>INDEX(INPUT!$M$18:$AC$36, MATCH(Sheet1!$B7, INPUT!$L$18:$L$36,0), MATCH(Sheet1!$A7, INPUT!$M$17:$AC$17, 0))</f>
        <v>108</v>
      </c>
      <c r="D7" s="92">
        <f>MATCH($C7, Rept_250K!$C$11:$Q$11, 0)</f>
        <v>9</v>
      </c>
      <c r="E7" s="92">
        <f>MATCH(B7, Rept_250K!$A$13:$A$27, 0)</f>
        <v>4</v>
      </c>
      <c r="F7" s="92" cm="1">
        <f t="array" ref="F7">INDEX(Paid_Unl!$C$13:$Q$27, $E7, $D7)</f>
        <v>766269.99000000011</v>
      </c>
      <c r="G7" s="92" cm="1">
        <f t="array" ref="G7">INDEX(Rept_Unl!$C$13:$Q$27, $E7, $D7)</f>
        <v>766269.99000000011</v>
      </c>
      <c r="H7" s="86"/>
    </row>
    <row r="8" spans="1:14" x14ac:dyDescent="0.25">
      <c r="A8" s="87">
        <f t="shared" si="0"/>
        <v>43100</v>
      </c>
      <c r="B8" s="76" t="s">
        <v>74</v>
      </c>
      <c r="C8" s="92">
        <f>INDEX(INPUT!$M$18:$AC$36, MATCH(Sheet1!$B8, INPUT!$L$18:$L$36,0), MATCH(Sheet1!$A8, INPUT!$M$17:$AC$17, 0))</f>
        <v>96</v>
      </c>
      <c r="D8" s="92">
        <f>MATCH($C8, Rept_250K!$C$11:$Q$11, 0)</f>
        <v>8</v>
      </c>
      <c r="E8" s="92">
        <f>MATCH(B8, Rept_250K!$A$13:$A$27, 0)</f>
        <v>5</v>
      </c>
      <c r="F8" s="92" cm="1">
        <f t="array" ref="F8">INDEX(Paid_Unl!$C$13:$Q$27, $E8, $D8)</f>
        <v>1756318.370000001</v>
      </c>
      <c r="G8" s="92" cm="1">
        <f t="array" ref="G8">INDEX(Rept_Unl!$C$13:$Q$27, $E8, $D8)</f>
        <v>1788378.5200000005</v>
      </c>
      <c r="H8" s="86"/>
    </row>
    <row r="9" spans="1:14" x14ac:dyDescent="0.25">
      <c r="A9" s="87">
        <f t="shared" si="0"/>
        <v>43100</v>
      </c>
      <c r="B9" s="76" t="s">
        <v>75</v>
      </c>
      <c r="C9" s="92">
        <f>INDEX(INPUT!$M$18:$AC$36, MATCH(Sheet1!$B9, INPUT!$L$18:$L$36,0), MATCH(Sheet1!$A9, INPUT!$M$17:$AC$17, 0))</f>
        <v>84</v>
      </c>
      <c r="D9" s="92">
        <f>MATCH($C9, Rept_250K!$C$11:$Q$11, 0)</f>
        <v>7</v>
      </c>
      <c r="E9" s="92">
        <f>MATCH(B9, Rept_250K!$A$13:$A$27, 0)</f>
        <v>6</v>
      </c>
      <c r="F9" s="92" cm="1">
        <f t="array" ref="F9">INDEX(Paid_Unl!$C$13:$Q$27, $E9, $D9)</f>
        <v>1118367.83</v>
      </c>
      <c r="G9" s="92" cm="1">
        <f t="array" ref="G9">INDEX(Rept_Unl!$C$13:$Q$27, $E9, $D9)</f>
        <v>1325981.0399999993</v>
      </c>
      <c r="H9" s="86"/>
    </row>
    <row r="10" spans="1:14" x14ac:dyDescent="0.25">
      <c r="A10" s="87">
        <f t="shared" si="0"/>
        <v>43100</v>
      </c>
      <c r="B10" s="76" t="s">
        <v>76</v>
      </c>
      <c r="C10" s="92">
        <f>INDEX(INPUT!$M$18:$AC$36, MATCH(Sheet1!$B10, INPUT!$L$18:$L$36,0), MATCH(Sheet1!$A10, INPUT!$M$17:$AC$17, 0))</f>
        <v>72</v>
      </c>
      <c r="D10" s="92">
        <f>MATCH($C10, Rept_250K!$C$11:$Q$11, 0)</f>
        <v>6</v>
      </c>
      <c r="E10" s="92">
        <f>MATCH(B10, Rept_250K!$A$13:$A$27, 0)</f>
        <v>7</v>
      </c>
      <c r="F10" s="92" cm="1">
        <f t="array" ref="F10">INDEX(Paid_Unl!$C$13:$Q$27, $E10, $D10)</f>
        <v>1212167.7099999997</v>
      </c>
      <c r="G10" s="92" cm="1">
        <f t="array" ref="G10">INDEX(Rept_Unl!$C$13:$Q$27, $E10, $D10)</f>
        <v>1212167.7099999997</v>
      </c>
      <c r="H10" s="86"/>
    </row>
    <row r="11" spans="1:14" x14ac:dyDescent="0.25">
      <c r="A11" s="87">
        <f t="shared" si="0"/>
        <v>43100</v>
      </c>
      <c r="B11" s="76" t="s">
        <v>77</v>
      </c>
      <c r="C11" s="92">
        <f>INDEX(INPUT!$M$18:$AC$36, MATCH(Sheet1!$B11, INPUT!$L$18:$L$36,0), MATCH(Sheet1!$A11, INPUT!$M$17:$AC$17, 0))</f>
        <v>60</v>
      </c>
      <c r="D11" s="92">
        <f>MATCH($C11, Rept_250K!$C$11:$Q$11, 0)</f>
        <v>5</v>
      </c>
      <c r="E11" s="92">
        <f>MATCH(B11, Rept_250K!$A$13:$A$27, 0)</f>
        <v>8</v>
      </c>
      <c r="F11" s="92" cm="1">
        <f t="array" ref="F11">INDEX(Paid_Unl!$C$13:$Q$27, $E11, $D11)</f>
        <v>1811450.4699999997</v>
      </c>
      <c r="G11" s="92" cm="1">
        <f t="array" ref="G11">INDEX(Rept_Unl!$C$13:$Q$27, $E11, $D11)</f>
        <v>1853694.2199999997</v>
      </c>
      <c r="H11" s="86"/>
    </row>
    <row r="12" spans="1:14" x14ac:dyDescent="0.25">
      <c r="A12" s="87">
        <f t="shared" si="0"/>
        <v>43100</v>
      </c>
      <c r="B12" s="76" t="s">
        <v>78</v>
      </c>
      <c r="C12" s="92">
        <f>INDEX(INPUT!$M$18:$AC$36, MATCH(Sheet1!$B12, INPUT!$L$18:$L$36,0), MATCH(Sheet1!$A12, INPUT!$M$17:$AC$17, 0))</f>
        <v>48</v>
      </c>
      <c r="D12" s="92">
        <f>MATCH($C12, Rept_250K!$C$11:$Q$11, 0)</f>
        <v>4</v>
      </c>
      <c r="E12" s="92">
        <f>MATCH(B12, Rept_250K!$A$13:$A$27, 0)</f>
        <v>9</v>
      </c>
      <c r="F12" s="92" cm="1">
        <f t="array" ref="F12">INDEX(Paid_Unl!$C$13:$Q$27, $E12, $D12)</f>
        <v>1644964.8999999997</v>
      </c>
      <c r="G12" s="92" cm="1">
        <f t="array" ref="G12">INDEX(Rept_Unl!$C$13:$Q$27, $E12, $D12)</f>
        <v>1802508.0899999999</v>
      </c>
      <c r="H12" s="86"/>
    </row>
    <row r="13" spans="1:14" x14ac:dyDescent="0.25">
      <c r="A13" s="87">
        <f t="shared" si="0"/>
        <v>43100</v>
      </c>
      <c r="B13" s="76" t="s">
        <v>79</v>
      </c>
      <c r="C13" s="92">
        <f>INDEX(INPUT!$M$18:$AC$36, MATCH(Sheet1!$B13, INPUT!$L$18:$L$36,0), MATCH(Sheet1!$A13, INPUT!$M$17:$AC$17, 0))</f>
        <v>36</v>
      </c>
      <c r="D13" s="92">
        <f>MATCH($C13, Rept_250K!$C$11:$Q$11, 0)</f>
        <v>3</v>
      </c>
      <c r="E13" s="92">
        <f>MATCH(B13, Rept_250K!$A$13:$A$27, 0)</f>
        <v>10</v>
      </c>
      <c r="F13" s="92" cm="1">
        <f t="array" ref="F13">INDEX(Paid_Unl!$C$13:$Q$27, $E13, $D13)</f>
        <v>2102257.7600000007</v>
      </c>
      <c r="G13" s="92" cm="1">
        <f t="array" ref="G13">INDEX(Rept_Unl!$C$13:$Q$27, $E13, $D13)</f>
        <v>2302280.5499999998</v>
      </c>
      <c r="H13" s="86"/>
    </row>
    <row r="14" spans="1:14" x14ac:dyDescent="0.25">
      <c r="A14" s="87">
        <f t="shared" si="0"/>
        <v>43100</v>
      </c>
      <c r="B14" s="76" t="s">
        <v>80</v>
      </c>
      <c r="C14" s="92">
        <f>INDEX(INPUT!$M$18:$AC$36, MATCH(Sheet1!$B14, INPUT!$L$18:$L$36,0), MATCH(Sheet1!$A14, INPUT!$M$17:$AC$17, 0))</f>
        <v>24</v>
      </c>
      <c r="D14" s="92">
        <f>MATCH($C14, Rept_250K!$C$11:$Q$11, 0)</f>
        <v>2</v>
      </c>
      <c r="E14" s="92">
        <f>MATCH(B14, Rept_250K!$A$13:$A$27, 0)</f>
        <v>11</v>
      </c>
      <c r="F14" s="92" cm="1">
        <f t="array" ref="F14">INDEX(Paid_Unl!$C$13:$Q$27, $E14, $D14)</f>
        <v>1897574.3599999996</v>
      </c>
      <c r="G14" s="92" cm="1">
        <f t="array" ref="G14">INDEX(Rept_Unl!$C$13:$Q$27, $E14, $D14)</f>
        <v>2989793.0899999994</v>
      </c>
      <c r="H14" s="86"/>
    </row>
    <row r="15" spans="1:14" x14ac:dyDescent="0.25">
      <c r="A15" s="89">
        <f t="shared" si="0"/>
        <v>43100</v>
      </c>
      <c r="B15" s="79" t="s">
        <v>81</v>
      </c>
      <c r="C15" s="90">
        <f>INDEX(INPUT!$M$18:$AC$36, MATCH(Sheet1!$B15, INPUT!$L$18:$L$36,0), MATCH(Sheet1!$A15, INPUT!$M$17:$AC$17, 0))</f>
        <v>12</v>
      </c>
      <c r="D15" s="92">
        <f>MATCH($C15, Rept_250K!$C$11:$Q$11, 0)</f>
        <v>1</v>
      </c>
      <c r="E15" s="92">
        <f>MATCH(B15, Rept_250K!$A$13:$A$27, 0)</f>
        <v>12</v>
      </c>
      <c r="F15" s="92" cm="1">
        <f t="array" ref="F15">INDEX(Paid_Unl!$C$13:$Q$27, $E15, $D15)</f>
        <v>587820.25</v>
      </c>
      <c r="G15" s="92" cm="1">
        <f t="array" ref="G15">INDEX(Rept_Unl!$C$13:$Q$27, $E15, $D15)</f>
        <v>1273406.9200000006</v>
      </c>
      <c r="H15" s="91"/>
    </row>
    <row r="16" spans="1:14" x14ac:dyDescent="0.25">
      <c r="A16" s="80">
        <v>43465</v>
      </c>
      <c r="B16" s="76" t="s">
        <v>70</v>
      </c>
      <c r="C16" s="92">
        <f>INDEX(INPUT!$M$18:$AC$36, MATCH(Sheet1!$B16, INPUT!$L$18:$L$36,0), MATCH(Sheet1!$A16, INPUT!$M$17:$AC$17, 0))</f>
        <v>156</v>
      </c>
      <c r="D16" s="92"/>
      <c r="E16" s="92"/>
      <c r="F16" s="81">
        <f>INDEX(Paid_250K!$S$13:$AG$27, MATCH($B16,Paid_250K!$AI$13:$AI$27,0),MATCH($A16, Paid_250K!$S$11:$AG$11, 0))</f>
        <v>699839.89000000025</v>
      </c>
      <c r="G16" s="81">
        <f>INDEX(Rept_250K!$S$13:$AG$27, MATCH($B16,Rept_250K!$AI$13:$AI$27,0),MATCH($A16, Rept_250K!$S$11:$AG$11, 0))</f>
        <v>699839.89000000025</v>
      </c>
      <c r="H16" s="78"/>
      <c r="J16" s="82">
        <f>MATCH($B16,Paid_250K!$AI$13:$AI$27,0)</f>
        <v>1</v>
      </c>
      <c r="K16" s="82">
        <f>MATCH($A16, Paid_250K!$S$11:$AG$11, 0)</f>
        <v>3</v>
      </c>
      <c r="M16">
        <f>MATCH(C16, 'e8.2'!$C$11:$S$11, 0)</f>
        <v>13</v>
      </c>
      <c r="N16" s="60" cm="1">
        <f t="array" ref="N16">INDEX('e8.2'!$C$15:$Q$29, MATCH(Sheet1!$B16, 'e8.2'!$A$15:$A$29,0), Sheet1!M16)</f>
        <v>699839.89000000025</v>
      </c>
    </row>
    <row r="17" spans="1:14" x14ac:dyDescent="0.25">
      <c r="A17" s="77">
        <f t="shared" ref="A17:A28" si="1">A16</f>
        <v>43465</v>
      </c>
      <c r="B17" s="76" t="s">
        <v>71</v>
      </c>
      <c r="C17" s="92">
        <f>INDEX(INPUT!$M$18:$AC$36, MATCH(Sheet1!$B17, INPUT!$L$18:$L$36,0), MATCH(Sheet1!$A17, INPUT!$M$17:$AC$17, 0))</f>
        <v>144</v>
      </c>
      <c r="D17" s="92"/>
      <c r="E17" s="92"/>
      <c r="F17" s="81">
        <f>INDEX(Paid_250K!$S$13:$AG$27, MATCH($B17,Paid_250K!$AI$13:$AI$27,0),MATCH($A17, Paid_250K!$S$11:$AG$11, 0))</f>
        <v>1775477.7400000007</v>
      </c>
      <c r="G17" s="81">
        <f>INDEX(Rept_250K!$S$13:$AG$27, MATCH($B17,Rept_250K!$AI$13:$AI$27,0),MATCH($A17, Rept_250K!$S$11:$AG$11, 0))</f>
        <v>1775477.7400000007</v>
      </c>
      <c r="H17" s="78"/>
      <c r="M17">
        <f>MATCH(C17, 'e8.2'!$C$11:$S$11, 0)</f>
        <v>12</v>
      </c>
      <c r="N17" s="60" cm="1">
        <f t="array" ref="N17">INDEX('e8.2'!$C$15:$Q$29, MATCH(Sheet1!$B17, 'e8.2'!$A$15:$A$29,0), Sheet1!M17)</f>
        <v>1775477.7400000007</v>
      </c>
    </row>
    <row r="18" spans="1:14" x14ac:dyDescent="0.25">
      <c r="A18" s="77">
        <f t="shared" si="1"/>
        <v>43465</v>
      </c>
      <c r="B18" s="76" t="s">
        <v>72</v>
      </c>
      <c r="C18" s="92">
        <f>INDEX(INPUT!$M$18:$AC$36, MATCH(Sheet1!$B18, INPUT!$L$18:$L$36,0), MATCH(Sheet1!$A18, INPUT!$M$17:$AC$17, 0))</f>
        <v>132</v>
      </c>
      <c r="D18" s="92"/>
      <c r="E18" s="92"/>
      <c r="F18" s="81">
        <f>INDEX(Paid_250K!$S$13:$AG$27, MATCH($B18,Paid_250K!$AI$13:$AI$27,0),MATCH($A18, Paid_250K!$S$11:$AG$11, 0))</f>
        <v>1099670.4199999997</v>
      </c>
      <c r="G18" s="81">
        <f>INDEX(Rept_250K!$S$13:$AG$27, MATCH($B18,Rept_250K!$AI$13:$AI$27,0),MATCH($A18, Rept_250K!$S$11:$AG$11, 0))</f>
        <v>1099670.4199999997</v>
      </c>
      <c r="H18" s="78"/>
      <c r="M18">
        <f>MATCH(C18, 'e8.2'!$C$11:$S$11, 0)</f>
        <v>11</v>
      </c>
      <c r="N18" s="60" cm="1">
        <f t="array" ref="N18">INDEX('e8.2'!$C$15:$Q$29, MATCH(Sheet1!$B18, 'e8.2'!$A$15:$A$29,0), Sheet1!M18)</f>
        <v>1099670.4199999997</v>
      </c>
    </row>
    <row r="19" spans="1:14" x14ac:dyDescent="0.25">
      <c r="A19" s="77">
        <f t="shared" si="1"/>
        <v>43465</v>
      </c>
      <c r="B19" s="76" t="s">
        <v>73</v>
      </c>
      <c r="C19" s="92">
        <f>INDEX(INPUT!$M$18:$AC$36, MATCH(Sheet1!$B19, INPUT!$L$18:$L$36,0), MATCH(Sheet1!$A19, INPUT!$M$17:$AC$17, 0))</f>
        <v>120</v>
      </c>
      <c r="D19" s="92"/>
      <c r="E19" s="92"/>
      <c r="F19" s="81">
        <f>INDEX(Paid_250K!$S$13:$AG$27, MATCH($B19,Paid_250K!$AI$13:$AI$27,0),MATCH($A19, Paid_250K!$S$11:$AG$11, 0))</f>
        <v>766269.99000000011</v>
      </c>
      <c r="G19" s="81">
        <f>INDEX(Rept_250K!$S$13:$AG$27, MATCH($B19,Rept_250K!$AI$13:$AI$27,0),MATCH($A19, Rept_250K!$S$11:$AG$11, 0))</f>
        <v>766269.99000000011</v>
      </c>
      <c r="H19" s="78"/>
      <c r="M19">
        <f>MATCH(C19, 'e8.2'!$C$11:$S$11, 0)</f>
        <v>10</v>
      </c>
      <c r="N19" s="60" cm="1">
        <f t="array" ref="N19">INDEX('e8.2'!$C$15:$Q$29, MATCH(Sheet1!$B19, 'e8.2'!$A$15:$A$29,0), Sheet1!M19)</f>
        <v>766269.99000000011</v>
      </c>
    </row>
    <row r="20" spans="1:14" x14ac:dyDescent="0.25">
      <c r="A20" s="77">
        <f t="shared" si="1"/>
        <v>43465</v>
      </c>
      <c r="B20" s="76" t="s">
        <v>74</v>
      </c>
      <c r="C20" s="92">
        <f>INDEX(INPUT!$M$18:$AC$36, MATCH(Sheet1!$B20, INPUT!$L$18:$L$36,0), MATCH(Sheet1!$A20, INPUT!$M$17:$AC$17, 0))</f>
        <v>108</v>
      </c>
      <c r="D20" s="92"/>
      <c r="E20" s="92"/>
      <c r="F20" s="81">
        <f>INDEX(Paid_250K!$S$13:$AG$27, MATCH($B20,Paid_250K!$AI$13:$AI$27,0),MATCH($A20, Paid_250K!$S$11:$AG$11, 0))</f>
        <v>1440795.9600000002</v>
      </c>
      <c r="G20" s="81">
        <f>INDEX(Rept_250K!$S$13:$AG$27, MATCH($B20,Rept_250K!$AI$13:$AI$27,0),MATCH($A20, Rept_250K!$S$11:$AG$11, 0))</f>
        <v>1472730.2400000002</v>
      </c>
      <c r="H20" s="78"/>
      <c r="M20">
        <f>MATCH(C20, 'e8.2'!$C$11:$S$11, 0)</f>
        <v>9</v>
      </c>
      <c r="N20" s="60" cm="1">
        <f t="array" ref="N20">INDEX('e8.2'!$C$15:$Q$29, MATCH(Sheet1!$B20, 'e8.2'!$A$15:$A$29,0), Sheet1!M20)</f>
        <v>1440795.9600000002</v>
      </c>
    </row>
    <row r="21" spans="1:14" x14ac:dyDescent="0.25">
      <c r="A21" s="77">
        <f t="shared" si="1"/>
        <v>43465</v>
      </c>
      <c r="B21" s="76" t="s">
        <v>75</v>
      </c>
      <c r="C21" s="92">
        <f>INDEX(INPUT!$M$18:$AC$36, MATCH(Sheet1!$B21, INPUT!$L$18:$L$36,0), MATCH(Sheet1!$A21, INPUT!$M$17:$AC$17, 0))</f>
        <v>96</v>
      </c>
      <c r="D21" s="92"/>
      <c r="E21" s="92"/>
      <c r="F21" s="81">
        <f>INDEX(Paid_250K!$S$13:$AG$27, MATCH($B21,Paid_250K!$AI$13:$AI$27,0),MATCH($A21, Paid_250K!$S$11:$AG$11, 0))</f>
        <v>1135122.3100000003</v>
      </c>
      <c r="G21" s="81">
        <f>INDEX(Rept_250K!$S$13:$AG$27, MATCH($B21,Rept_250K!$AI$13:$AI$27,0),MATCH($A21, Rept_250K!$S$11:$AG$11, 0))</f>
        <v>1256415.0400000003</v>
      </c>
      <c r="H21" s="78"/>
      <c r="M21">
        <f>MATCH(C21, 'e8.2'!$C$11:$S$11, 0)</f>
        <v>8</v>
      </c>
      <c r="N21" s="60" cm="1">
        <f t="array" ref="N21">INDEX('e8.2'!$C$15:$Q$29, MATCH(Sheet1!$B21, 'e8.2'!$A$15:$A$29,0), Sheet1!M21)</f>
        <v>1135122.3100000003</v>
      </c>
    </row>
    <row r="22" spans="1:14" x14ac:dyDescent="0.25">
      <c r="A22" s="77">
        <f t="shared" si="1"/>
        <v>43465</v>
      </c>
      <c r="B22" s="76" t="s">
        <v>76</v>
      </c>
      <c r="C22" s="92">
        <f>INDEX(INPUT!$M$18:$AC$36, MATCH(Sheet1!$B22, INPUT!$L$18:$L$36,0), MATCH(Sheet1!$A22, INPUT!$M$17:$AC$17, 0))</f>
        <v>84</v>
      </c>
      <c r="D22" s="92"/>
      <c r="E22" s="92"/>
      <c r="F22" s="81">
        <f>INDEX(Paid_250K!$S$13:$AG$27, MATCH($B22,Paid_250K!$AI$13:$AI$27,0),MATCH($A22, Paid_250K!$S$11:$AG$11, 0))</f>
        <v>1212815.8099999998</v>
      </c>
      <c r="G22" s="81">
        <f>INDEX(Rept_250K!$S$13:$AG$27, MATCH($B22,Rept_250K!$AI$13:$AI$27,0),MATCH($A22, Rept_250K!$S$11:$AG$11, 0))</f>
        <v>1212815.8099999998</v>
      </c>
      <c r="H22" s="78"/>
      <c r="M22">
        <f>MATCH(C22, 'e8.2'!$C$11:$S$11, 0)</f>
        <v>7</v>
      </c>
      <c r="N22" s="60" cm="1">
        <f t="array" ref="N22">INDEX('e8.2'!$C$15:$Q$29, MATCH(Sheet1!$B22, 'e8.2'!$A$15:$A$29,0), Sheet1!M22)</f>
        <v>1212815.8099999998</v>
      </c>
    </row>
    <row r="23" spans="1:14" x14ac:dyDescent="0.25">
      <c r="A23" s="77">
        <f t="shared" si="1"/>
        <v>43465</v>
      </c>
      <c r="B23" s="76" t="s">
        <v>77</v>
      </c>
      <c r="C23" s="92">
        <f>INDEX(INPUT!$M$18:$AC$36, MATCH(Sheet1!$B23, INPUT!$L$18:$L$36,0), MATCH(Sheet1!$A23, INPUT!$M$17:$AC$17, 0))</f>
        <v>72</v>
      </c>
      <c r="D23" s="92"/>
      <c r="E23" s="92"/>
      <c r="F23" s="81">
        <f>INDEX(Paid_250K!$S$13:$AG$27, MATCH($B23,Paid_250K!$AI$13:$AI$27,0),MATCH($A23, Paid_250K!$S$11:$AG$11, 0))</f>
        <v>1827849.9099999985</v>
      </c>
      <c r="G23" s="81">
        <f>INDEX(Rept_250K!$S$13:$AG$27, MATCH($B23,Rept_250K!$AI$13:$AI$27,0),MATCH($A23, Rept_250K!$S$11:$AG$11, 0))</f>
        <v>1827849.9099999985</v>
      </c>
      <c r="H23" s="78"/>
      <c r="M23">
        <f>MATCH(C23, 'e8.2'!$C$11:$S$11, 0)</f>
        <v>6</v>
      </c>
      <c r="N23" s="60" cm="1">
        <f t="array" ref="N23">INDEX('e8.2'!$C$15:$Q$29, MATCH(Sheet1!$B23, 'e8.2'!$A$15:$A$29,0), Sheet1!M23)</f>
        <v>1827849.9099999985</v>
      </c>
    </row>
    <row r="24" spans="1:14" x14ac:dyDescent="0.25">
      <c r="A24" s="77">
        <f t="shared" si="1"/>
        <v>43465</v>
      </c>
      <c r="B24" s="76" t="s">
        <v>78</v>
      </c>
      <c r="C24" s="92">
        <f>INDEX(INPUT!$M$18:$AC$36, MATCH(Sheet1!$B24, INPUT!$L$18:$L$36,0), MATCH(Sheet1!$A24, INPUT!$M$17:$AC$17, 0))</f>
        <v>60</v>
      </c>
      <c r="D24" s="92"/>
      <c r="E24" s="92"/>
      <c r="F24" s="81">
        <f>INDEX(Paid_250K!$S$13:$AG$27, MATCH($B24,Paid_250K!$AI$13:$AI$27,0),MATCH($A24, Paid_250K!$S$11:$AG$11, 0))</f>
        <v>1799495.8199999996</v>
      </c>
      <c r="G24" s="81">
        <f>INDEX(Rept_250K!$S$13:$AG$27, MATCH($B24,Rept_250K!$AI$13:$AI$27,0),MATCH($A24, Rept_250K!$S$11:$AG$11, 0))</f>
        <v>1870916.5999999996</v>
      </c>
      <c r="H24" s="78"/>
      <c r="M24">
        <f>MATCH(C24, 'e8.2'!$C$11:$S$11, 0)</f>
        <v>5</v>
      </c>
      <c r="N24" s="60" cm="1">
        <f t="array" ref="N24">INDEX('e8.2'!$C$15:$Q$29, MATCH(Sheet1!$B24, 'e8.2'!$A$15:$A$29,0), Sheet1!M24)</f>
        <v>1799495.8199999996</v>
      </c>
    </row>
    <row r="25" spans="1:14" x14ac:dyDescent="0.25">
      <c r="A25" s="77">
        <f t="shared" si="1"/>
        <v>43465</v>
      </c>
      <c r="B25" s="76" t="s">
        <v>79</v>
      </c>
      <c r="C25" s="92">
        <f>INDEX(INPUT!$M$18:$AC$36, MATCH(Sheet1!$B25, INPUT!$L$18:$L$36,0), MATCH(Sheet1!$A25, INPUT!$M$17:$AC$17, 0))</f>
        <v>48</v>
      </c>
      <c r="D25" s="92"/>
      <c r="E25" s="92"/>
      <c r="F25" s="81">
        <f>INDEX(Paid_250K!$S$13:$AG$27, MATCH($B25,Paid_250K!$AI$13:$AI$27,0),MATCH($A25, Paid_250K!$S$11:$AG$11, 0))</f>
        <v>2100363.66</v>
      </c>
      <c r="G25" s="81">
        <f>INDEX(Rept_250K!$S$13:$AG$27, MATCH($B25,Rept_250K!$AI$13:$AI$27,0),MATCH($A25, Rept_250K!$S$11:$AG$11, 0))</f>
        <v>2221217.7700000005</v>
      </c>
      <c r="H25" s="78"/>
      <c r="M25">
        <f>MATCH(C25, 'e8.2'!$C$11:$S$11, 0)</f>
        <v>4</v>
      </c>
      <c r="N25" s="60" cm="1">
        <f t="array" ref="N25">INDEX('e8.2'!$C$15:$Q$29, MATCH(Sheet1!$B25, 'e8.2'!$A$15:$A$29,0), Sheet1!M25)</f>
        <v>2100363.66</v>
      </c>
    </row>
    <row r="26" spans="1:14" x14ac:dyDescent="0.25">
      <c r="A26" s="77">
        <f t="shared" si="1"/>
        <v>43465</v>
      </c>
      <c r="B26" s="76" t="s">
        <v>80</v>
      </c>
      <c r="C26" s="92">
        <f>INDEX(INPUT!$M$18:$AC$36, MATCH(Sheet1!$B26, INPUT!$L$18:$L$36,0), MATCH(Sheet1!$A26, INPUT!$M$17:$AC$17, 0))</f>
        <v>36</v>
      </c>
      <c r="D26" s="92"/>
      <c r="E26" s="92"/>
      <c r="F26" s="81">
        <f>INDEX(Paid_250K!$S$13:$AG$27, MATCH($B26,Paid_250K!$AI$13:$AI$27,0),MATCH($A26, Paid_250K!$S$11:$AG$11, 0))</f>
        <v>2498577.4199999995</v>
      </c>
      <c r="G26" s="81">
        <f>INDEX(Rept_250K!$S$13:$AG$27, MATCH($B26,Rept_250K!$AI$13:$AI$27,0),MATCH($A26, Rept_250K!$S$11:$AG$11, 0))</f>
        <v>2999016.44</v>
      </c>
      <c r="H26" s="78"/>
      <c r="M26">
        <f>MATCH(C26, 'e8.2'!$C$11:$S$11, 0)</f>
        <v>3</v>
      </c>
      <c r="N26" s="60" cm="1">
        <f t="array" ref="N26">INDEX('e8.2'!$C$15:$Q$29, MATCH(Sheet1!$B26, 'e8.2'!$A$15:$A$29,0), Sheet1!M26)</f>
        <v>2498577.4199999995</v>
      </c>
    </row>
    <row r="27" spans="1:14" x14ac:dyDescent="0.25">
      <c r="A27" s="77">
        <f t="shared" si="1"/>
        <v>43465</v>
      </c>
      <c r="B27" s="76" t="s">
        <v>81</v>
      </c>
      <c r="C27" s="92">
        <f>INDEX(INPUT!$M$18:$AC$36, MATCH(Sheet1!$B27, INPUT!$L$18:$L$36,0), MATCH(Sheet1!$A27, INPUT!$M$17:$AC$17, 0))</f>
        <v>24</v>
      </c>
      <c r="D27" s="92"/>
      <c r="E27" s="92"/>
      <c r="F27" s="81">
        <f>INDEX(Paid_250K!$S$13:$AG$27, MATCH($B27,Paid_250K!$AI$13:$AI$27,0),MATCH($A27, Paid_250K!$S$11:$AG$11, 0))</f>
        <v>1826727.6300000011</v>
      </c>
      <c r="G27" s="81">
        <f>INDEX(Rept_250K!$S$13:$AG$27, MATCH($B27,Rept_250K!$AI$13:$AI$27,0),MATCH($A27, Rept_250K!$S$11:$AG$11, 0))</f>
        <v>2048957.4300000011</v>
      </c>
      <c r="H27" s="78"/>
      <c r="M27">
        <f>MATCH(C27, 'e8.2'!$C$11:$S$11, 0)</f>
        <v>2</v>
      </c>
      <c r="N27" s="60" cm="1">
        <f t="array" ref="N27">INDEX('e8.2'!$C$15:$Q$29, MATCH(Sheet1!$B27, 'e8.2'!$A$15:$A$29,0), Sheet1!M27)</f>
        <v>1826727.6300000011</v>
      </c>
    </row>
    <row r="28" spans="1:14" x14ac:dyDescent="0.25">
      <c r="A28" s="77">
        <f t="shared" si="1"/>
        <v>43465</v>
      </c>
      <c r="B28" s="76" t="s">
        <v>82</v>
      </c>
      <c r="C28" s="92">
        <f>INDEX(INPUT!$M$18:$AC$36, MATCH(Sheet1!$B28, INPUT!$L$18:$L$36,0), MATCH(Sheet1!$A28, INPUT!$M$17:$AC$17, 0))</f>
        <v>12</v>
      </c>
      <c r="D28" s="92"/>
      <c r="E28" s="92"/>
      <c r="F28" s="81">
        <f>INDEX(Paid_250K!$S$13:$AG$27, MATCH($B28,Paid_250K!$AI$13:$AI$27,0),MATCH($A28, Paid_250K!$S$11:$AG$11, 0))</f>
        <v>613311.33000000007</v>
      </c>
      <c r="G28" s="81">
        <f>INDEX(Rept_250K!$S$13:$AG$27, MATCH($B28,Rept_250K!$AI$13:$AI$27,0),MATCH($A28, Rept_250K!$S$11:$AG$11, 0))</f>
        <v>1415374.3399999989</v>
      </c>
      <c r="H28" s="78"/>
      <c r="M28">
        <f>MATCH(C28, 'e8.2'!$C$11:$S$11, 0)</f>
        <v>1</v>
      </c>
      <c r="N28" s="60" cm="1">
        <f t="array" ref="N28">INDEX('e8.2'!$C$15:$Q$29, MATCH(Sheet1!$B28, 'e8.2'!$A$15:$A$29,0), Sheet1!M28)</f>
        <v>613311.33000000007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BDB6-3AA9-47C2-975F-EF76EC5ED595}">
  <sheetPr>
    <tabColor rgb="FFFF0000"/>
  </sheetPr>
  <dimension ref="A2:Y44"/>
  <sheetViews>
    <sheetView zoomScale="55" zoomScaleNormal="55" workbookViewId="0">
      <selection activeCell="A6" sqref="A6:A22"/>
    </sheetView>
  </sheetViews>
  <sheetFormatPr defaultRowHeight="15" x14ac:dyDescent="0.25"/>
  <cols>
    <col min="1" max="1" width="15.28515625" bestFit="1" customWidth="1"/>
    <col min="2" max="5" width="9.85546875" bestFit="1" customWidth="1"/>
    <col min="6" max="20" width="9.85546875" customWidth="1"/>
    <col min="21" max="22" width="9.85546875" bestFit="1" customWidth="1"/>
    <col min="23" max="23" width="10" bestFit="1" customWidth="1"/>
  </cols>
  <sheetData>
    <row r="2" spans="1:25" x14ac:dyDescent="0.25">
      <c r="A2" s="74">
        <v>44196</v>
      </c>
    </row>
    <row r="4" spans="1:25" x14ac:dyDescent="0.25">
      <c r="A4" s="6"/>
      <c r="C4" s="56" t="s">
        <v>58</v>
      </c>
      <c r="D4" s="57"/>
      <c r="E4" s="58"/>
      <c r="F4" s="56" t="s">
        <v>60</v>
      </c>
      <c r="G4" s="57"/>
      <c r="H4" s="58"/>
      <c r="I4" s="56" t="s">
        <v>61</v>
      </c>
      <c r="J4" s="57"/>
      <c r="K4" s="58"/>
      <c r="L4" s="56" t="s">
        <v>62</v>
      </c>
      <c r="M4" s="57"/>
      <c r="N4" s="58"/>
      <c r="O4" s="56" t="s">
        <v>63</v>
      </c>
      <c r="P4" s="57"/>
      <c r="Q4" s="58"/>
      <c r="R4" s="57" t="s">
        <v>64</v>
      </c>
      <c r="S4" s="57"/>
      <c r="T4" s="57"/>
      <c r="U4" s="70" t="s">
        <v>67</v>
      </c>
      <c r="V4" s="71"/>
      <c r="W4" s="73" t="s">
        <v>68</v>
      </c>
      <c r="X4" s="57"/>
      <c r="Y4" s="58"/>
    </row>
    <row r="5" spans="1:25" x14ac:dyDescent="0.25">
      <c r="A5" s="59" t="s">
        <v>56</v>
      </c>
      <c r="B5" s="59" t="s">
        <v>57</v>
      </c>
      <c r="C5" s="59" t="s">
        <v>22</v>
      </c>
      <c r="D5" s="59" t="s">
        <v>59</v>
      </c>
      <c r="E5" s="59" t="s">
        <v>17</v>
      </c>
      <c r="F5" s="59" t="s">
        <v>22</v>
      </c>
      <c r="G5" s="59" t="s">
        <v>59</v>
      </c>
      <c r="H5" s="59" t="s">
        <v>17</v>
      </c>
      <c r="I5" s="59" t="s">
        <v>22</v>
      </c>
      <c r="J5" s="59" t="s">
        <v>59</v>
      </c>
      <c r="K5" s="59" t="s">
        <v>17</v>
      </c>
      <c r="L5" s="59" t="s">
        <v>22</v>
      </c>
      <c r="M5" s="59" t="s">
        <v>59</v>
      </c>
      <c r="N5" s="59" t="s">
        <v>17</v>
      </c>
      <c r="O5" s="59" t="s">
        <v>22</v>
      </c>
      <c r="P5" s="59" t="s">
        <v>59</v>
      </c>
      <c r="Q5" s="59" t="s">
        <v>17</v>
      </c>
      <c r="R5" s="59" t="s">
        <v>22</v>
      </c>
      <c r="S5" s="59" t="s">
        <v>59</v>
      </c>
      <c r="T5" s="69" t="s">
        <v>17</v>
      </c>
      <c r="U5" s="72" t="s">
        <v>53</v>
      </c>
      <c r="V5" s="72" t="s">
        <v>65</v>
      </c>
      <c r="W5" s="72" t="s">
        <v>66</v>
      </c>
      <c r="X5" s="72" t="s">
        <v>53</v>
      </c>
      <c r="Y5" s="72" t="s">
        <v>65</v>
      </c>
    </row>
    <row r="6" spans="1:25" x14ac:dyDescent="0.25">
      <c r="A6" t="str">
        <f>INPUT!E18</f>
        <v>1/1/04-12/31/04</v>
      </c>
      <c r="B6" s="60">
        <v>250000</v>
      </c>
      <c r="C6" s="61">
        <v>1499605.6200000003</v>
      </c>
      <c r="D6" s="62">
        <f>E6-C6</f>
        <v>0</v>
      </c>
      <c r="E6" s="63">
        <v>1499605.6200000003</v>
      </c>
      <c r="F6" s="61">
        <v>1243025.0200000005</v>
      </c>
      <c r="G6" s="62">
        <f>H6-F6</f>
        <v>0</v>
      </c>
      <c r="H6" s="63">
        <v>1243025.0200000005</v>
      </c>
      <c r="I6" s="61">
        <v>1343025.0200000005</v>
      </c>
      <c r="J6" s="62">
        <f>K6-I6</f>
        <v>0</v>
      </c>
      <c r="K6" s="63">
        <v>1343025.0200000005</v>
      </c>
      <c r="L6" s="61">
        <v>1493025.0200000005</v>
      </c>
      <c r="M6" s="62">
        <f>N6-L6</f>
        <v>0</v>
      </c>
      <c r="N6" s="63">
        <v>1493025.0200000005</v>
      </c>
      <c r="O6" s="61">
        <v>1493025.0200000005</v>
      </c>
      <c r="P6" s="62">
        <f>Q6-O6</f>
        <v>0</v>
      </c>
      <c r="Q6" s="63">
        <v>1493025.0200000005</v>
      </c>
      <c r="R6" s="61">
        <v>1243025.0200000005</v>
      </c>
      <c r="S6" s="62">
        <f>T6-R6</f>
        <v>0</v>
      </c>
      <c r="T6" s="63">
        <v>1243025.0200000005</v>
      </c>
      <c r="U6" s="61">
        <v>182</v>
      </c>
      <c r="V6" s="63">
        <v>38</v>
      </c>
      <c r="W6" s="61">
        <v>0</v>
      </c>
      <c r="X6" s="67">
        <v>0</v>
      </c>
      <c r="Y6" s="63">
        <v>0</v>
      </c>
    </row>
    <row r="7" spans="1:25" x14ac:dyDescent="0.25">
      <c r="A7" t="str">
        <f>INPUT!E19</f>
        <v>1/1/05-12/31/05</v>
      </c>
      <c r="B7" s="60">
        <v>250000</v>
      </c>
      <c r="C7" s="61">
        <v>2598610.1500000004</v>
      </c>
      <c r="D7" s="62">
        <f t="shared" ref="D7:D22" si="0">E7-C7</f>
        <v>140101.39000000013</v>
      </c>
      <c r="E7" s="63">
        <v>2738711.5400000005</v>
      </c>
      <c r="F7" s="61">
        <v>1971339.2299999993</v>
      </c>
      <c r="G7" s="62">
        <f t="shared" ref="G7:G22" si="1">H7-F7</f>
        <v>13866.029999999795</v>
      </c>
      <c r="H7" s="63">
        <v>1985205.2599999991</v>
      </c>
      <c r="I7" s="61">
        <v>2359249.2899999996</v>
      </c>
      <c r="J7" s="62">
        <f t="shared" ref="J7:J22" si="2">K7-I7</f>
        <v>25955.969999999739</v>
      </c>
      <c r="K7" s="63">
        <v>2385205.2599999993</v>
      </c>
      <c r="L7" s="61">
        <v>2598610.1500000004</v>
      </c>
      <c r="M7" s="62">
        <f t="shared" ref="M7:M22" si="3">N7-L7</f>
        <v>140101.39000000013</v>
      </c>
      <c r="N7" s="63">
        <v>2738711.5400000005</v>
      </c>
      <c r="O7" s="61">
        <v>2598610.1500000004</v>
      </c>
      <c r="P7" s="62">
        <f t="shared" ref="P7:P22" si="4">Q7-O7</f>
        <v>140101.39000000013</v>
      </c>
      <c r="Q7" s="63">
        <v>2738711.5400000005</v>
      </c>
      <c r="R7" s="61">
        <v>2359249.2899999996</v>
      </c>
      <c r="S7" s="62">
        <f t="shared" ref="S7:S22" si="5">T7-R7</f>
        <v>25955.969999999739</v>
      </c>
      <c r="T7" s="63">
        <v>2385205.2599999993</v>
      </c>
      <c r="U7" s="61">
        <v>147</v>
      </c>
      <c r="V7" s="63">
        <v>30</v>
      </c>
      <c r="W7" s="61">
        <v>2</v>
      </c>
      <c r="X7" s="67">
        <v>2</v>
      </c>
      <c r="Y7" s="63">
        <v>1</v>
      </c>
    </row>
    <row r="8" spans="1:25" x14ac:dyDescent="0.25">
      <c r="A8" t="str">
        <f>INPUT!E20</f>
        <v>1/1/06-12/31/06</v>
      </c>
      <c r="B8" s="60">
        <v>250000</v>
      </c>
      <c r="C8" s="61">
        <v>699839.89000000025</v>
      </c>
      <c r="D8" s="62">
        <f t="shared" si="0"/>
        <v>0</v>
      </c>
      <c r="E8" s="63">
        <v>699839.89000000025</v>
      </c>
      <c r="F8" s="61">
        <v>699839.89000000025</v>
      </c>
      <c r="G8" s="62">
        <f t="shared" si="1"/>
        <v>0</v>
      </c>
      <c r="H8" s="63">
        <v>699839.89000000025</v>
      </c>
      <c r="I8" s="61">
        <v>699839.89000000025</v>
      </c>
      <c r="J8" s="62">
        <f t="shared" si="2"/>
        <v>0</v>
      </c>
      <c r="K8" s="63">
        <v>699839.89</v>
      </c>
      <c r="L8" s="61">
        <v>699839.89000000025</v>
      </c>
      <c r="M8" s="62">
        <f t="shared" si="3"/>
        <v>0</v>
      </c>
      <c r="N8" s="63">
        <v>699839.89000000025</v>
      </c>
      <c r="O8" s="61">
        <v>699839.89000000025</v>
      </c>
      <c r="P8" s="62">
        <f t="shared" si="4"/>
        <v>0</v>
      </c>
      <c r="Q8" s="63">
        <v>699839.89000000025</v>
      </c>
      <c r="R8" s="61">
        <v>699839.89000000025</v>
      </c>
      <c r="S8" s="62">
        <f t="shared" si="5"/>
        <v>0</v>
      </c>
      <c r="T8" s="63">
        <v>699839.89000000025</v>
      </c>
      <c r="U8" s="61">
        <v>140</v>
      </c>
      <c r="V8" s="63">
        <v>26</v>
      </c>
      <c r="W8" s="61">
        <v>0</v>
      </c>
      <c r="X8" s="67">
        <v>0</v>
      </c>
      <c r="Y8" s="63">
        <v>0</v>
      </c>
    </row>
    <row r="9" spans="1:25" x14ac:dyDescent="0.25">
      <c r="A9" t="str">
        <f>INPUT!E21</f>
        <v>1/1/07-12/31/07</v>
      </c>
      <c r="B9" s="60">
        <v>250000</v>
      </c>
      <c r="C9" s="61">
        <v>2316148.9500000007</v>
      </c>
      <c r="D9" s="62">
        <f t="shared" si="0"/>
        <v>0</v>
      </c>
      <c r="E9" s="63">
        <v>2316148.9500000007</v>
      </c>
      <c r="F9" s="61">
        <v>1775477.7400000007</v>
      </c>
      <c r="G9" s="62">
        <f t="shared" si="1"/>
        <v>0</v>
      </c>
      <c r="H9" s="63">
        <v>1775477.7400000007</v>
      </c>
      <c r="I9" s="61">
        <v>2005481.3700000008</v>
      </c>
      <c r="J9" s="62">
        <f t="shared" si="2"/>
        <v>0</v>
      </c>
      <c r="K9" s="63">
        <v>2005481.3700000008</v>
      </c>
      <c r="L9" s="61">
        <v>2229103.2700000005</v>
      </c>
      <c r="M9" s="62">
        <f t="shared" si="3"/>
        <v>0</v>
      </c>
      <c r="N9" s="63">
        <v>2229103.2700000005</v>
      </c>
      <c r="O9" s="61">
        <v>2229103.2700000005</v>
      </c>
      <c r="P9" s="62">
        <f t="shared" si="4"/>
        <v>0</v>
      </c>
      <c r="Q9" s="63">
        <v>2229103.2700000005</v>
      </c>
      <c r="R9" s="61">
        <v>2005481.3700000008</v>
      </c>
      <c r="S9" s="62">
        <f t="shared" si="5"/>
        <v>0</v>
      </c>
      <c r="T9" s="63">
        <v>2005481.3700000008</v>
      </c>
      <c r="U9" s="61">
        <v>143</v>
      </c>
      <c r="V9" s="63">
        <v>31</v>
      </c>
      <c r="W9" s="61">
        <v>0</v>
      </c>
      <c r="X9" s="67">
        <v>0</v>
      </c>
      <c r="Y9" s="63">
        <v>0</v>
      </c>
    </row>
    <row r="10" spans="1:25" x14ac:dyDescent="0.25">
      <c r="A10" t="str">
        <f>INPUT!E22</f>
        <v>1/1/08-12/31/08</v>
      </c>
      <c r="B10" s="60">
        <v>250000</v>
      </c>
      <c r="C10" s="61">
        <v>1099670.4199999997</v>
      </c>
      <c r="D10" s="62">
        <f t="shared" si="0"/>
        <v>0</v>
      </c>
      <c r="E10" s="63">
        <v>1099670.4199999997</v>
      </c>
      <c r="F10" s="61">
        <v>1099670.4199999997</v>
      </c>
      <c r="G10" s="62">
        <f t="shared" si="1"/>
        <v>0</v>
      </c>
      <c r="H10" s="63">
        <v>1099670.4199999997</v>
      </c>
      <c r="I10" s="61">
        <v>1099670.4199999997</v>
      </c>
      <c r="J10" s="62">
        <f t="shared" si="2"/>
        <v>0</v>
      </c>
      <c r="K10" s="63">
        <v>1099670.4199999997</v>
      </c>
      <c r="L10" s="61">
        <v>1099670.4199999997</v>
      </c>
      <c r="M10" s="62">
        <f t="shared" si="3"/>
        <v>0</v>
      </c>
      <c r="N10" s="63">
        <v>1099670.4199999997</v>
      </c>
      <c r="O10" s="61">
        <v>1099670.4199999997</v>
      </c>
      <c r="P10" s="62">
        <f t="shared" si="4"/>
        <v>0</v>
      </c>
      <c r="Q10" s="63">
        <v>1099670.4199999997</v>
      </c>
      <c r="R10" s="61">
        <v>1099670.4199999997</v>
      </c>
      <c r="S10" s="62">
        <f t="shared" si="5"/>
        <v>0</v>
      </c>
      <c r="T10" s="63">
        <v>1099670.4199999997</v>
      </c>
      <c r="U10" s="61">
        <v>144</v>
      </c>
      <c r="V10" s="63">
        <v>34</v>
      </c>
      <c r="W10" s="61">
        <v>0</v>
      </c>
      <c r="X10" s="67">
        <v>0</v>
      </c>
      <c r="Y10" s="63">
        <v>0</v>
      </c>
    </row>
    <row r="11" spans="1:25" x14ac:dyDescent="0.25">
      <c r="A11" t="str">
        <f>INPUT!E23</f>
        <v>1/1/09-12/31/09</v>
      </c>
      <c r="B11" s="60">
        <v>250000</v>
      </c>
      <c r="C11" s="61">
        <v>766269.99000000011</v>
      </c>
      <c r="D11" s="62">
        <f t="shared" si="0"/>
        <v>0</v>
      </c>
      <c r="E11" s="63">
        <v>766269.99000000011</v>
      </c>
      <c r="F11" s="61">
        <v>766269.99000000011</v>
      </c>
      <c r="G11" s="62">
        <f t="shared" si="1"/>
        <v>0</v>
      </c>
      <c r="H11" s="63">
        <v>766269.99000000011</v>
      </c>
      <c r="I11" s="61">
        <v>766269.99000000011</v>
      </c>
      <c r="J11" s="62">
        <f t="shared" si="2"/>
        <v>0</v>
      </c>
      <c r="K11" s="63">
        <v>766269.99000000011</v>
      </c>
      <c r="L11" s="61">
        <v>766269.99000000011</v>
      </c>
      <c r="M11" s="62">
        <f t="shared" si="3"/>
        <v>0</v>
      </c>
      <c r="N11" s="63">
        <v>766269.99000000011</v>
      </c>
      <c r="O11" s="61">
        <v>766269.99000000011</v>
      </c>
      <c r="P11" s="62">
        <f t="shared" si="4"/>
        <v>0</v>
      </c>
      <c r="Q11" s="63">
        <v>766269.99000000011</v>
      </c>
      <c r="R11" s="61">
        <v>766269.99000000011</v>
      </c>
      <c r="S11" s="62">
        <f t="shared" si="5"/>
        <v>0</v>
      </c>
      <c r="T11" s="63">
        <v>766269.99000000011</v>
      </c>
      <c r="U11" s="61">
        <v>117</v>
      </c>
      <c r="V11" s="63">
        <v>24</v>
      </c>
      <c r="W11" s="61">
        <v>0</v>
      </c>
      <c r="X11" s="67">
        <v>0</v>
      </c>
      <c r="Y11" s="63">
        <v>0</v>
      </c>
    </row>
    <row r="12" spans="1:25" x14ac:dyDescent="0.25">
      <c r="A12" t="str">
        <f>INPUT!E24</f>
        <v>1/1/10-12/31/10</v>
      </c>
      <c r="B12" s="60">
        <v>350000</v>
      </c>
      <c r="C12" s="61">
        <v>1848124.9500000004</v>
      </c>
      <c r="D12" s="62">
        <f t="shared" si="0"/>
        <v>117912.80000000005</v>
      </c>
      <c r="E12" s="63">
        <v>1966037.7500000005</v>
      </c>
      <c r="F12" s="61">
        <v>1514381.6700000002</v>
      </c>
      <c r="G12" s="62">
        <f t="shared" si="1"/>
        <v>75839.800000000047</v>
      </c>
      <c r="H12" s="63">
        <v>1590221.4700000002</v>
      </c>
      <c r="I12" s="61">
        <v>1614381.6700000004</v>
      </c>
      <c r="J12" s="62">
        <f t="shared" si="2"/>
        <v>117912.80000000005</v>
      </c>
      <c r="K12" s="63">
        <v>1732294.4700000004</v>
      </c>
      <c r="L12" s="61">
        <v>1764381.6700000004</v>
      </c>
      <c r="M12" s="62">
        <f t="shared" si="3"/>
        <v>117912.80000000005</v>
      </c>
      <c r="N12" s="63">
        <v>1882294.4700000004</v>
      </c>
      <c r="O12" s="61">
        <v>1764381.6700000004</v>
      </c>
      <c r="P12" s="62">
        <f t="shared" si="4"/>
        <v>117912.80000000005</v>
      </c>
      <c r="Q12" s="63">
        <v>1882294.4700000004</v>
      </c>
      <c r="R12" s="61">
        <v>1764381.6700000004</v>
      </c>
      <c r="S12" s="62">
        <f t="shared" si="5"/>
        <v>117912.80000000005</v>
      </c>
      <c r="T12" s="63">
        <v>1882294.4700000004</v>
      </c>
      <c r="U12" s="61">
        <v>124</v>
      </c>
      <c r="V12" s="63">
        <v>31</v>
      </c>
      <c r="W12" s="61">
        <v>1</v>
      </c>
      <c r="X12" s="67">
        <v>1</v>
      </c>
      <c r="Y12" s="63">
        <v>0</v>
      </c>
    </row>
    <row r="13" spans="1:25" x14ac:dyDescent="0.25">
      <c r="A13" t="str">
        <f>INPUT!E25</f>
        <v>1/1/11-12/31/11</v>
      </c>
      <c r="B13" s="60">
        <v>350000</v>
      </c>
      <c r="C13" s="61">
        <v>1183179.1900000002</v>
      </c>
      <c r="D13" s="62">
        <f t="shared" si="0"/>
        <v>17136.330000000075</v>
      </c>
      <c r="E13" s="63">
        <v>1200315.5200000003</v>
      </c>
      <c r="F13" s="61">
        <v>1183179.1900000002</v>
      </c>
      <c r="G13" s="62">
        <f t="shared" si="1"/>
        <v>17136.330000000075</v>
      </c>
      <c r="H13" s="63">
        <v>1200315.5200000003</v>
      </c>
      <c r="I13" s="61">
        <v>1183179.1900000002</v>
      </c>
      <c r="J13" s="62">
        <f t="shared" si="2"/>
        <v>17136.330000000075</v>
      </c>
      <c r="K13" s="63">
        <v>1200315.5200000003</v>
      </c>
      <c r="L13" s="61">
        <v>1183179.1900000002</v>
      </c>
      <c r="M13" s="62">
        <f t="shared" si="3"/>
        <v>17136.330000000075</v>
      </c>
      <c r="N13" s="63">
        <v>1200315.5200000003</v>
      </c>
      <c r="O13" s="61">
        <v>1183179.1900000002</v>
      </c>
      <c r="P13" s="62">
        <f t="shared" si="4"/>
        <v>17136.330000000075</v>
      </c>
      <c r="Q13" s="63">
        <v>1200315.5200000003</v>
      </c>
      <c r="R13" s="61">
        <v>1183179.1900000002</v>
      </c>
      <c r="S13" s="62">
        <f t="shared" si="5"/>
        <v>17136.330000000075</v>
      </c>
      <c r="T13" s="63">
        <v>1200315.5200000003</v>
      </c>
      <c r="U13" s="61">
        <v>138</v>
      </c>
      <c r="V13" s="63">
        <v>34</v>
      </c>
      <c r="W13" s="61">
        <v>1</v>
      </c>
      <c r="X13" s="67">
        <v>1</v>
      </c>
      <c r="Y13" s="63">
        <v>0</v>
      </c>
    </row>
    <row r="14" spans="1:25" x14ac:dyDescent="0.25">
      <c r="A14" t="str">
        <f>INPUT!E26</f>
        <v>1/1/12-12/31/12</v>
      </c>
      <c r="B14" s="60">
        <v>350000</v>
      </c>
      <c r="C14" s="61">
        <v>1212882.8100000003</v>
      </c>
      <c r="D14" s="62">
        <f t="shared" si="0"/>
        <v>0</v>
      </c>
      <c r="E14" s="63">
        <v>1212882.8100000003</v>
      </c>
      <c r="F14" s="61">
        <v>1212882.8100000003</v>
      </c>
      <c r="G14" s="62">
        <f t="shared" si="1"/>
        <v>0</v>
      </c>
      <c r="H14" s="63">
        <v>1212882.8100000003</v>
      </c>
      <c r="I14" s="61">
        <v>1212882.8100000003</v>
      </c>
      <c r="J14" s="62">
        <f t="shared" si="2"/>
        <v>0</v>
      </c>
      <c r="K14" s="63">
        <v>1212882.8100000003</v>
      </c>
      <c r="L14" s="61">
        <v>1212882.8100000003</v>
      </c>
      <c r="M14" s="62">
        <f t="shared" si="3"/>
        <v>0</v>
      </c>
      <c r="N14" s="63">
        <v>1212882.8100000003</v>
      </c>
      <c r="O14" s="61">
        <v>1212882.8100000003</v>
      </c>
      <c r="P14" s="62">
        <f t="shared" si="4"/>
        <v>0</v>
      </c>
      <c r="Q14" s="63">
        <v>1212882.8100000003</v>
      </c>
      <c r="R14" s="61">
        <v>1212882.8100000003</v>
      </c>
      <c r="S14" s="62">
        <f t="shared" si="5"/>
        <v>0</v>
      </c>
      <c r="T14" s="63">
        <v>1212882.8100000003</v>
      </c>
      <c r="U14" s="61">
        <v>150</v>
      </c>
      <c r="V14" s="63">
        <v>30</v>
      </c>
      <c r="W14" s="61">
        <v>0</v>
      </c>
      <c r="X14" s="67">
        <v>0</v>
      </c>
      <c r="Y14" s="63">
        <v>0</v>
      </c>
    </row>
    <row r="15" spans="1:25" x14ac:dyDescent="0.25">
      <c r="A15" t="str">
        <f>INPUT!E27</f>
        <v>1/1/13-12/31/13</v>
      </c>
      <c r="B15" s="60">
        <v>350000</v>
      </c>
      <c r="C15" s="61">
        <v>1925803.2599999993</v>
      </c>
      <c r="D15" s="62">
        <f t="shared" si="0"/>
        <v>4655.5</v>
      </c>
      <c r="E15" s="63">
        <v>1930458.7599999993</v>
      </c>
      <c r="F15" s="61">
        <v>1828733.7599999993</v>
      </c>
      <c r="G15" s="62">
        <f t="shared" si="1"/>
        <v>0</v>
      </c>
      <c r="H15" s="63">
        <v>1828733.7599999993</v>
      </c>
      <c r="I15" s="61">
        <v>1925803.2599999993</v>
      </c>
      <c r="J15" s="62">
        <f t="shared" si="2"/>
        <v>2930.5</v>
      </c>
      <c r="K15" s="63">
        <v>1928733.7599999993</v>
      </c>
      <c r="L15" s="61">
        <v>1925803.2599999993</v>
      </c>
      <c r="M15" s="62">
        <f t="shared" si="3"/>
        <v>4655.5</v>
      </c>
      <c r="N15" s="63">
        <v>1930458.7599999993</v>
      </c>
      <c r="O15" s="61">
        <v>1925803.2599999993</v>
      </c>
      <c r="P15" s="62">
        <f t="shared" si="4"/>
        <v>4655.5</v>
      </c>
      <c r="Q15" s="63">
        <v>1930458.7599999993</v>
      </c>
      <c r="R15" s="61">
        <v>1925803.2599999993</v>
      </c>
      <c r="S15" s="62">
        <f t="shared" si="5"/>
        <v>4655.5</v>
      </c>
      <c r="T15" s="63">
        <v>1930458.7599999993</v>
      </c>
      <c r="U15" s="61">
        <v>155</v>
      </c>
      <c r="V15" s="63">
        <v>34</v>
      </c>
      <c r="W15" s="61">
        <v>1</v>
      </c>
      <c r="X15" s="67">
        <v>1</v>
      </c>
      <c r="Y15" s="63">
        <v>0</v>
      </c>
    </row>
    <row r="16" spans="1:25" x14ac:dyDescent="0.25">
      <c r="A16" t="str">
        <f>INPUT!E28</f>
        <v>1/1/14-12/31/14</v>
      </c>
      <c r="B16" s="60">
        <v>350000</v>
      </c>
      <c r="C16" s="61">
        <v>2126161.8399999994</v>
      </c>
      <c r="D16" s="62">
        <f t="shared" si="0"/>
        <v>44680.640000001062</v>
      </c>
      <c r="E16" s="63">
        <v>2170842.4800000004</v>
      </c>
      <c r="F16" s="61">
        <v>1811366.5999999999</v>
      </c>
      <c r="G16" s="62">
        <f t="shared" si="1"/>
        <v>44680.64000000013</v>
      </c>
      <c r="H16" s="63">
        <v>1856047.24</v>
      </c>
      <c r="I16" s="61">
        <v>1911366.5999999999</v>
      </c>
      <c r="J16" s="62">
        <f t="shared" si="2"/>
        <v>44680.64000000013</v>
      </c>
      <c r="K16" s="63">
        <v>1956047.24</v>
      </c>
      <c r="L16" s="61">
        <v>2061366.5999999999</v>
      </c>
      <c r="M16" s="62">
        <f t="shared" si="3"/>
        <v>44680.639999999898</v>
      </c>
      <c r="N16" s="63">
        <v>2106047.2399999998</v>
      </c>
      <c r="O16" s="61">
        <v>2061366.5999999999</v>
      </c>
      <c r="P16" s="62">
        <f t="shared" si="4"/>
        <v>44680.639999999898</v>
      </c>
      <c r="Q16" s="63">
        <v>2106047.2399999998</v>
      </c>
      <c r="R16" s="61">
        <v>2061366.5999999999</v>
      </c>
      <c r="S16" s="62">
        <f t="shared" si="5"/>
        <v>44680.639999999898</v>
      </c>
      <c r="T16" s="63">
        <v>2106047.2399999998</v>
      </c>
      <c r="U16" s="61">
        <v>211</v>
      </c>
      <c r="V16" s="63">
        <v>47</v>
      </c>
      <c r="W16" s="61">
        <v>2</v>
      </c>
      <c r="X16" s="67">
        <v>2</v>
      </c>
      <c r="Y16" s="63">
        <v>0</v>
      </c>
    </row>
    <row r="17" spans="1:25" x14ac:dyDescent="0.25">
      <c r="A17" t="str">
        <f>INPUT!E29</f>
        <v>1/1/15-12/31/15</v>
      </c>
      <c r="B17" s="60">
        <v>350000</v>
      </c>
      <c r="C17" s="61">
        <v>2342502.8100000005</v>
      </c>
      <c r="D17" s="62">
        <f t="shared" si="0"/>
        <v>0</v>
      </c>
      <c r="E17" s="63">
        <v>2342502.8100000005</v>
      </c>
      <c r="F17" s="61">
        <v>2173195.9299999997</v>
      </c>
      <c r="G17" s="62">
        <f t="shared" si="1"/>
        <v>0</v>
      </c>
      <c r="H17" s="63">
        <v>2173195.9299999997</v>
      </c>
      <c r="I17" s="61">
        <v>2275241.92</v>
      </c>
      <c r="J17" s="62">
        <f t="shared" si="2"/>
        <v>0</v>
      </c>
      <c r="K17" s="63">
        <v>2275241.92</v>
      </c>
      <c r="L17" s="61">
        <v>2342502.8100000005</v>
      </c>
      <c r="M17" s="62">
        <f t="shared" si="3"/>
        <v>0</v>
      </c>
      <c r="N17" s="63">
        <v>2342502.8100000005</v>
      </c>
      <c r="O17" s="61">
        <v>2342502.8100000005</v>
      </c>
      <c r="P17" s="62">
        <f t="shared" si="4"/>
        <v>0</v>
      </c>
      <c r="Q17" s="63">
        <v>2342502.8100000005</v>
      </c>
      <c r="R17" s="61">
        <v>2342502.8100000005</v>
      </c>
      <c r="S17" s="62">
        <f t="shared" si="5"/>
        <v>0</v>
      </c>
      <c r="T17" s="63">
        <v>2342502.8100000005</v>
      </c>
      <c r="U17" s="61">
        <v>227</v>
      </c>
      <c r="V17" s="63">
        <v>43</v>
      </c>
      <c r="W17" s="61">
        <v>0</v>
      </c>
      <c r="X17" s="67">
        <v>0</v>
      </c>
      <c r="Y17" s="63">
        <v>0</v>
      </c>
    </row>
    <row r="18" spans="1:25" x14ac:dyDescent="0.25">
      <c r="A18" t="str">
        <f>INPUT!E30</f>
        <v>1/1/16-12/31/16</v>
      </c>
      <c r="B18" s="60">
        <v>350000</v>
      </c>
      <c r="C18" s="61">
        <v>2810502.1600000011</v>
      </c>
      <c r="D18" s="62">
        <f t="shared" si="0"/>
        <v>441176.08999999985</v>
      </c>
      <c r="E18" s="63">
        <v>3251678.2500000009</v>
      </c>
      <c r="F18" s="61">
        <v>2776114.1900000009</v>
      </c>
      <c r="G18" s="62">
        <f t="shared" si="1"/>
        <v>278892.74000000069</v>
      </c>
      <c r="H18" s="63">
        <v>3055006.9300000016</v>
      </c>
      <c r="I18" s="61">
        <v>2810502.1600000011</v>
      </c>
      <c r="J18" s="62">
        <f t="shared" si="2"/>
        <v>427840.28000000073</v>
      </c>
      <c r="K18" s="63">
        <v>3238342.4400000018</v>
      </c>
      <c r="L18" s="61">
        <v>2810502.1600000011</v>
      </c>
      <c r="M18" s="62">
        <f t="shared" si="3"/>
        <v>441176.08999999985</v>
      </c>
      <c r="N18" s="63">
        <v>3251678.2500000009</v>
      </c>
      <c r="O18" s="61">
        <v>2810502.1600000011</v>
      </c>
      <c r="P18" s="62">
        <f t="shared" si="4"/>
        <v>441176.08999999985</v>
      </c>
      <c r="Q18" s="63">
        <v>3251678.2500000009</v>
      </c>
      <c r="R18" s="61">
        <v>2810502.1600000011</v>
      </c>
      <c r="S18" s="62">
        <f t="shared" si="5"/>
        <v>441176.08999999985</v>
      </c>
      <c r="T18" s="63">
        <v>3251678.2500000009</v>
      </c>
      <c r="U18" s="61">
        <v>148</v>
      </c>
      <c r="V18" s="63">
        <v>38</v>
      </c>
      <c r="W18" s="61">
        <v>4</v>
      </c>
      <c r="X18" s="67">
        <v>4</v>
      </c>
      <c r="Y18" s="63">
        <v>0</v>
      </c>
    </row>
    <row r="19" spans="1:25" x14ac:dyDescent="0.25">
      <c r="A19" t="str">
        <f>INPUT!E31</f>
        <v>1/1/17-12/31/17</v>
      </c>
      <c r="B19" s="60">
        <v>350000</v>
      </c>
      <c r="C19" s="61">
        <v>2449912.0500000017</v>
      </c>
      <c r="D19" s="62">
        <f t="shared" si="0"/>
        <v>178804.94000000041</v>
      </c>
      <c r="E19" s="63">
        <v>2628716.9900000021</v>
      </c>
      <c r="F19" s="61">
        <v>2347544.3600000013</v>
      </c>
      <c r="G19" s="62">
        <f t="shared" si="1"/>
        <v>134136.6400000006</v>
      </c>
      <c r="H19" s="63">
        <v>2481681.0000000019</v>
      </c>
      <c r="I19" s="61">
        <v>2449912.0500000017</v>
      </c>
      <c r="J19" s="62">
        <f t="shared" si="2"/>
        <v>178804.94000000041</v>
      </c>
      <c r="K19" s="63">
        <v>2628716.9900000021</v>
      </c>
      <c r="L19" s="61">
        <v>2449912.0500000017</v>
      </c>
      <c r="M19" s="62">
        <f t="shared" si="3"/>
        <v>178804.94000000041</v>
      </c>
      <c r="N19" s="63">
        <v>2628716.9900000021</v>
      </c>
      <c r="O19" s="61">
        <v>2449912.0500000017</v>
      </c>
      <c r="P19" s="62">
        <f t="shared" si="4"/>
        <v>178804.94000000041</v>
      </c>
      <c r="Q19" s="63">
        <v>2628716.9900000021</v>
      </c>
      <c r="R19" s="61">
        <v>2449912.0500000017</v>
      </c>
      <c r="S19" s="62">
        <f t="shared" si="5"/>
        <v>178804.94000000041</v>
      </c>
      <c r="T19" s="63">
        <v>2628716.9900000021</v>
      </c>
      <c r="U19" s="61">
        <v>215</v>
      </c>
      <c r="V19" s="63">
        <v>35</v>
      </c>
      <c r="W19" s="61">
        <v>8</v>
      </c>
      <c r="X19" s="67">
        <v>7</v>
      </c>
      <c r="Y19" s="63">
        <v>0</v>
      </c>
    </row>
    <row r="20" spans="1:25" x14ac:dyDescent="0.25">
      <c r="A20" t="str">
        <f>INPUT!E32</f>
        <v>1/1/18-12/31/18</v>
      </c>
      <c r="B20" s="60">
        <v>750000</v>
      </c>
      <c r="C20" s="61">
        <v>2258070.4400000018</v>
      </c>
      <c r="D20" s="62">
        <f t="shared" si="0"/>
        <v>327371.00999999978</v>
      </c>
      <c r="E20" s="63">
        <v>2585441.4500000016</v>
      </c>
      <c r="F20" s="61">
        <v>2258070.4400000018</v>
      </c>
      <c r="G20" s="62">
        <f t="shared" si="1"/>
        <v>327371.00999999978</v>
      </c>
      <c r="H20" s="63">
        <v>2585441.4500000016</v>
      </c>
      <c r="I20" s="61">
        <v>2258070.4400000018</v>
      </c>
      <c r="J20" s="62">
        <f t="shared" si="2"/>
        <v>327371.00999999978</v>
      </c>
      <c r="K20" s="63">
        <v>2585441.4500000016</v>
      </c>
      <c r="L20" s="61">
        <v>2258070.4400000018</v>
      </c>
      <c r="M20" s="62">
        <f t="shared" si="3"/>
        <v>327371.00999999978</v>
      </c>
      <c r="N20" s="63">
        <v>2585441.4500000016</v>
      </c>
      <c r="O20" s="61">
        <v>2258070.4400000018</v>
      </c>
      <c r="P20" s="62">
        <f t="shared" si="4"/>
        <v>327371.00999999978</v>
      </c>
      <c r="Q20" s="63">
        <v>2585441.4500000016</v>
      </c>
      <c r="R20" s="61">
        <v>2258070.4400000018</v>
      </c>
      <c r="S20" s="62">
        <f t="shared" si="5"/>
        <v>327371.00999999978</v>
      </c>
      <c r="T20" s="63">
        <v>2585441.4500000016</v>
      </c>
      <c r="U20" s="61">
        <v>214</v>
      </c>
      <c r="V20" s="63">
        <v>46</v>
      </c>
      <c r="W20" s="61">
        <v>9</v>
      </c>
      <c r="X20" s="67">
        <v>6</v>
      </c>
      <c r="Y20" s="63">
        <v>0</v>
      </c>
    </row>
    <row r="21" spans="1:25" x14ac:dyDescent="0.25">
      <c r="A21" t="str">
        <f>INPUT!E33</f>
        <v>1/1/19-12/31/19</v>
      </c>
      <c r="B21" s="60">
        <v>750000</v>
      </c>
      <c r="C21" s="61">
        <v>4199295.1499999976</v>
      </c>
      <c r="D21" s="62">
        <f t="shared" si="0"/>
        <v>1618701.6200000048</v>
      </c>
      <c r="E21" s="63">
        <v>5817996.7700000023</v>
      </c>
      <c r="F21" s="61">
        <v>4199295.1499999976</v>
      </c>
      <c r="G21" s="62">
        <f t="shared" si="1"/>
        <v>1594326.6200000048</v>
      </c>
      <c r="H21" s="63">
        <v>5793621.7700000023</v>
      </c>
      <c r="I21" s="61">
        <v>4199295.1499999976</v>
      </c>
      <c r="J21" s="62">
        <f t="shared" si="2"/>
        <v>1618701.6200000048</v>
      </c>
      <c r="K21" s="63">
        <v>5817996.7700000023</v>
      </c>
      <c r="L21" s="61">
        <v>4199295.1499999976</v>
      </c>
      <c r="M21" s="62">
        <f t="shared" si="3"/>
        <v>1618701.6200000048</v>
      </c>
      <c r="N21" s="63">
        <v>5817996.7700000023</v>
      </c>
      <c r="O21" s="61">
        <v>4199295.1499999976</v>
      </c>
      <c r="P21" s="62">
        <f t="shared" si="4"/>
        <v>1618701.6200000048</v>
      </c>
      <c r="Q21" s="63">
        <v>5817996.7700000023</v>
      </c>
      <c r="R21" s="61">
        <v>4199295.1499999976</v>
      </c>
      <c r="S21" s="62">
        <f t="shared" si="5"/>
        <v>1618701.6200000048</v>
      </c>
      <c r="T21" s="63">
        <v>5817996.7700000023</v>
      </c>
      <c r="U21" s="61">
        <v>630</v>
      </c>
      <c r="V21" s="63">
        <v>125</v>
      </c>
      <c r="W21" s="61">
        <v>61</v>
      </c>
      <c r="X21" s="67">
        <v>38</v>
      </c>
      <c r="Y21" s="63">
        <v>0</v>
      </c>
    </row>
    <row r="22" spans="1:25" x14ac:dyDescent="0.25">
      <c r="A22" t="str">
        <f>INPUT!E34</f>
        <v>1/1/20-12/31/20</v>
      </c>
      <c r="B22" s="60">
        <v>750000</v>
      </c>
      <c r="C22" s="64">
        <v>619309.30000000005</v>
      </c>
      <c r="D22" s="65">
        <f t="shared" si="0"/>
        <v>642501.92000000062</v>
      </c>
      <c r="E22" s="66">
        <v>1261811.2200000007</v>
      </c>
      <c r="F22" s="64">
        <v>619309.30000000005</v>
      </c>
      <c r="G22" s="65">
        <f t="shared" si="1"/>
        <v>642501.92000000062</v>
      </c>
      <c r="H22" s="66">
        <v>1261811.2200000007</v>
      </c>
      <c r="I22" s="64">
        <v>619309.30000000005</v>
      </c>
      <c r="J22" s="65">
        <f t="shared" si="2"/>
        <v>642501.92000000062</v>
      </c>
      <c r="K22" s="66">
        <v>1261811.2200000007</v>
      </c>
      <c r="L22" s="64">
        <v>619309.30000000005</v>
      </c>
      <c r="M22" s="65">
        <f t="shared" si="3"/>
        <v>642501.92000000062</v>
      </c>
      <c r="N22" s="66">
        <v>1261811.2200000007</v>
      </c>
      <c r="O22" s="64">
        <v>619309.30000000005</v>
      </c>
      <c r="P22" s="65">
        <f t="shared" si="4"/>
        <v>642501.92000000062</v>
      </c>
      <c r="Q22" s="66">
        <v>1261811.2200000007</v>
      </c>
      <c r="R22" s="64">
        <v>619309.30000000005</v>
      </c>
      <c r="S22" s="65">
        <f t="shared" si="5"/>
        <v>642501.92000000062</v>
      </c>
      <c r="T22" s="66">
        <v>1261811.2200000007</v>
      </c>
      <c r="U22" s="64">
        <v>334</v>
      </c>
      <c r="V22" s="66">
        <v>46</v>
      </c>
      <c r="W22" s="64">
        <v>114</v>
      </c>
      <c r="X22" s="68">
        <v>30</v>
      </c>
      <c r="Y22" s="66">
        <v>0</v>
      </c>
    </row>
    <row r="25" spans="1:25" x14ac:dyDescent="0.25">
      <c r="A25" s="74">
        <f>EDATE(A2,-12)</f>
        <v>43830</v>
      </c>
    </row>
    <row r="27" spans="1:25" x14ac:dyDescent="0.25">
      <c r="A27" s="6"/>
      <c r="C27" s="56" t="s">
        <v>58</v>
      </c>
      <c r="D27" s="57"/>
      <c r="E27" s="58"/>
      <c r="F27" s="56" t="s">
        <v>60</v>
      </c>
      <c r="G27" s="57"/>
      <c r="H27" s="58"/>
      <c r="I27" s="56" t="s">
        <v>61</v>
      </c>
      <c r="J27" s="57"/>
      <c r="K27" s="58"/>
      <c r="L27" s="56" t="s">
        <v>62</v>
      </c>
      <c r="M27" s="57"/>
      <c r="N27" s="58"/>
      <c r="O27" s="56" t="s">
        <v>63</v>
      </c>
      <c r="P27" s="57"/>
      <c r="Q27" s="58"/>
      <c r="R27" s="57" t="s">
        <v>64</v>
      </c>
      <c r="S27" s="57"/>
      <c r="T27" s="57"/>
      <c r="U27" s="70" t="s">
        <v>67</v>
      </c>
      <c r="V27" s="71"/>
      <c r="W27" s="73" t="s">
        <v>68</v>
      </c>
      <c r="X27" s="57"/>
      <c r="Y27" s="58"/>
    </row>
    <row r="28" spans="1:25" x14ac:dyDescent="0.25">
      <c r="A28" s="59" t="s">
        <v>56</v>
      </c>
      <c r="B28" s="59" t="s">
        <v>57</v>
      </c>
      <c r="C28" s="59" t="s">
        <v>22</v>
      </c>
      <c r="D28" s="59" t="s">
        <v>59</v>
      </c>
      <c r="E28" s="59" t="s">
        <v>17</v>
      </c>
      <c r="F28" s="59" t="s">
        <v>22</v>
      </c>
      <c r="G28" s="59" t="s">
        <v>59</v>
      </c>
      <c r="H28" s="59" t="s">
        <v>17</v>
      </c>
      <c r="I28" s="59" t="s">
        <v>22</v>
      </c>
      <c r="J28" s="59" t="s">
        <v>59</v>
      </c>
      <c r="K28" s="59" t="s">
        <v>17</v>
      </c>
      <c r="L28" s="59" t="s">
        <v>22</v>
      </c>
      <c r="M28" s="59" t="s">
        <v>59</v>
      </c>
      <c r="N28" s="59" t="s">
        <v>17</v>
      </c>
      <c r="O28" s="59" t="s">
        <v>22</v>
      </c>
      <c r="P28" s="59" t="s">
        <v>59</v>
      </c>
      <c r="Q28" s="59" t="s">
        <v>17</v>
      </c>
      <c r="R28" s="59" t="s">
        <v>22</v>
      </c>
      <c r="S28" s="59" t="s">
        <v>59</v>
      </c>
      <c r="T28" s="69" t="s">
        <v>17</v>
      </c>
      <c r="U28" s="72" t="s">
        <v>53</v>
      </c>
      <c r="V28" s="72" t="s">
        <v>65</v>
      </c>
      <c r="W28" s="72" t="s">
        <v>66</v>
      </c>
      <c r="X28" s="72" t="s">
        <v>53</v>
      </c>
      <c r="Y28" s="72" t="s">
        <v>65</v>
      </c>
    </row>
    <row r="29" spans="1:25" x14ac:dyDescent="0.25">
      <c r="A29" t="str">
        <f>A6</f>
        <v>1/1/04-12/31/04</v>
      </c>
      <c r="B29" s="60">
        <f>B6</f>
        <v>250000</v>
      </c>
      <c r="C29" s="61">
        <v>1499605.6200000003</v>
      </c>
      <c r="D29" s="62">
        <f>E29-C29</f>
        <v>0</v>
      </c>
      <c r="E29" s="63">
        <v>1499605.6200000003</v>
      </c>
      <c r="F29" s="61">
        <v>1243025.0200000005</v>
      </c>
      <c r="G29" s="62">
        <f>H29-F29</f>
        <v>0</v>
      </c>
      <c r="H29" s="63">
        <v>1243025.0200000005</v>
      </c>
      <c r="I29" s="61">
        <v>1343025.0200000005</v>
      </c>
      <c r="J29" s="62">
        <f>K29-I29</f>
        <v>0</v>
      </c>
      <c r="K29" s="63">
        <v>1343025.0200000005</v>
      </c>
      <c r="L29" s="61">
        <v>1493025.0200000005</v>
      </c>
      <c r="M29" s="62">
        <f>N29-L29</f>
        <v>0</v>
      </c>
      <c r="N29" s="63">
        <v>1493025.0200000005</v>
      </c>
      <c r="O29" s="61">
        <v>1493025.0200000005</v>
      </c>
      <c r="P29" s="62">
        <f>Q29-O29</f>
        <v>0</v>
      </c>
      <c r="Q29" s="63">
        <v>1493025.0200000005</v>
      </c>
      <c r="R29" s="61">
        <v>1243025.0200000005</v>
      </c>
      <c r="S29" s="62">
        <f>T29-R29</f>
        <v>0</v>
      </c>
      <c r="T29" s="63">
        <v>1243025.0200000005</v>
      </c>
      <c r="U29" s="61">
        <v>182</v>
      </c>
      <c r="V29" s="63">
        <v>38</v>
      </c>
      <c r="W29" s="61">
        <v>0</v>
      </c>
      <c r="X29" s="67">
        <v>0</v>
      </c>
      <c r="Y29" s="63">
        <v>0</v>
      </c>
    </row>
    <row r="30" spans="1:25" x14ac:dyDescent="0.25">
      <c r="A30" t="str">
        <f t="shared" ref="A30:B44" si="6">A7</f>
        <v>1/1/05-12/31/05</v>
      </c>
      <c r="B30" s="60">
        <f t="shared" si="6"/>
        <v>250000</v>
      </c>
      <c r="C30" s="61">
        <v>2598610.1500000004</v>
      </c>
      <c r="D30" s="62">
        <f t="shared" ref="D30:D44" si="7">E30-C30</f>
        <v>140101.39000000013</v>
      </c>
      <c r="E30" s="63">
        <v>2738711.5400000005</v>
      </c>
      <c r="F30" s="61">
        <v>1971339.2299999993</v>
      </c>
      <c r="G30" s="62">
        <f t="shared" ref="G30:G44" si="8">H30-F30</f>
        <v>13866.029999999795</v>
      </c>
      <c r="H30" s="63">
        <v>1985205.2599999991</v>
      </c>
      <c r="I30" s="61">
        <v>2359249.2899999996</v>
      </c>
      <c r="J30" s="62">
        <f t="shared" ref="J30:J44" si="9">K30-I30</f>
        <v>25955.969999999739</v>
      </c>
      <c r="K30" s="63">
        <v>2385205.2599999993</v>
      </c>
      <c r="L30" s="61">
        <v>2598610.1500000004</v>
      </c>
      <c r="M30" s="62">
        <f t="shared" ref="M30:M44" si="10">N30-L30</f>
        <v>140101.39000000013</v>
      </c>
      <c r="N30" s="63">
        <v>2738711.5400000005</v>
      </c>
      <c r="O30" s="61">
        <v>2598610.1500000004</v>
      </c>
      <c r="P30" s="62">
        <f t="shared" ref="P30:P44" si="11">Q30-O30</f>
        <v>140101.39000000013</v>
      </c>
      <c r="Q30" s="63">
        <v>2738711.5400000005</v>
      </c>
      <c r="R30" s="61">
        <v>2359249.2899999996</v>
      </c>
      <c r="S30" s="62">
        <f t="shared" ref="S30:S44" si="12">T30-R30</f>
        <v>25955.969999999739</v>
      </c>
      <c r="T30" s="63">
        <v>2385205.2599999993</v>
      </c>
      <c r="U30" s="61">
        <v>147</v>
      </c>
      <c r="V30" s="63">
        <v>30</v>
      </c>
      <c r="W30" s="61">
        <v>2</v>
      </c>
      <c r="X30" s="67">
        <v>2</v>
      </c>
      <c r="Y30" s="63">
        <v>1</v>
      </c>
    </row>
    <row r="31" spans="1:25" x14ac:dyDescent="0.25">
      <c r="A31" t="str">
        <f t="shared" si="6"/>
        <v>1/1/06-12/31/06</v>
      </c>
      <c r="B31" s="60">
        <f t="shared" si="6"/>
        <v>250000</v>
      </c>
      <c r="C31" s="61">
        <v>699839.89000000025</v>
      </c>
      <c r="D31" s="62">
        <f t="shared" si="7"/>
        <v>0</v>
      </c>
      <c r="E31" s="63">
        <v>699839.89000000025</v>
      </c>
      <c r="F31" s="61">
        <v>699839.89000000025</v>
      </c>
      <c r="G31" s="62">
        <f t="shared" si="8"/>
        <v>0</v>
      </c>
      <c r="H31" s="63">
        <v>699839.89000000025</v>
      </c>
      <c r="I31" s="61">
        <v>699839.89000000025</v>
      </c>
      <c r="J31" s="62">
        <f t="shared" si="9"/>
        <v>0</v>
      </c>
      <c r="K31" s="63">
        <v>699839.89</v>
      </c>
      <c r="L31" s="61">
        <v>699839.89000000025</v>
      </c>
      <c r="M31" s="62">
        <f t="shared" si="10"/>
        <v>0</v>
      </c>
      <c r="N31" s="63">
        <v>699839.89000000025</v>
      </c>
      <c r="O31" s="61">
        <v>699839.89000000025</v>
      </c>
      <c r="P31" s="62">
        <f t="shared" si="11"/>
        <v>0</v>
      </c>
      <c r="Q31" s="63">
        <v>699839.89000000025</v>
      </c>
      <c r="R31" s="61">
        <v>699839.89000000025</v>
      </c>
      <c r="S31" s="62">
        <f t="shared" si="12"/>
        <v>0</v>
      </c>
      <c r="T31" s="63">
        <v>699839.89000000025</v>
      </c>
      <c r="U31" s="61">
        <v>140</v>
      </c>
      <c r="V31" s="63">
        <v>26</v>
      </c>
      <c r="W31" s="61">
        <v>0</v>
      </c>
      <c r="X31" s="67">
        <v>0</v>
      </c>
      <c r="Y31" s="63">
        <v>0</v>
      </c>
    </row>
    <row r="32" spans="1:25" x14ac:dyDescent="0.25">
      <c r="A32" t="str">
        <f t="shared" si="6"/>
        <v>1/1/07-12/31/07</v>
      </c>
      <c r="B32" s="60">
        <f t="shared" si="6"/>
        <v>250000</v>
      </c>
      <c r="C32" s="61">
        <v>2316148.9500000007</v>
      </c>
      <c r="D32" s="62">
        <f t="shared" si="7"/>
        <v>0</v>
      </c>
      <c r="E32" s="63">
        <v>2316148.9500000007</v>
      </c>
      <c r="F32" s="61">
        <v>1775477.7400000007</v>
      </c>
      <c r="G32" s="62">
        <f t="shared" si="8"/>
        <v>0</v>
      </c>
      <c r="H32" s="63">
        <v>1775477.7400000007</v>
      </c>
      <c r="I32" s="61">
        <v>2005481.3700000008</v>
      </c>
      <c r="J32" s="62">
        <f t="shared" si="9"/>
        <v>0</v>
      </c>
      <c r="K32" s="63">
        <v>2005481.3700000008</v>
      </c>
      <c r="L32" s="61">
        <v>2229103.2700000005</v>
      </c>
      <c r="M32" s="62">
        <f t="shared" si="10"/>
        <v>0</v>
      </c>
      <c r="N32" s="63">
        <v>2229103.2700000005</v>
      </c>
      <c r="O32" s="61">
        <v>2229103.2700000005</v>
      </c>
      <c r="P32" s="62">
        <f t="shared" si="11"/>
        <v>0</v>
      </c>
      <c r="Q32" s="63">
        <v>2229103.2700000005</v>
      </c>
      <c r="R32" s="61">
        <v>2005481.3700000008</v>
      </c>
      <c r="S32" s="62">
        <f t="shared" si="12"/>
        <v>0</v>
      </c>
      <c r="T32" s="63">
        <v>2005481.3700000008</v>
      </c>
      <c r="U32" s="61">
        <v>143</v>
      </c>
      <c r="V32" s="63">
        <v>31</v>
      </c>
      <c r="W32" s="61">
        <v>0</v>
      </c>
      <c r="X32" s="67">
        <v>0</v>
      </c>
      <c r="Y32" s="63">
        <v>0</v>
      </c>
    </row>
    <row r="33" spans="1:25" x14ac:dyDescent="0.25">
      <c r="A33" t="str">
        <f t="shared" si="6"/>
        <v>1/1/08-12/31/08</v>
      </c>
      <c r="B33" s="60">
        <f t="shared" si="6"/>
        <v>250000</v>
      </c>
      <c r="C33" s="61">
        <v>1099670.4199999997</v>
      </c>
      <c r="D33" s="62">
        <f t="shared" si="7"/>
        <v>0</v>
      </c>
      <c r="E33" s="63">
        <v>1099670.4199999997</v>
      </c>
      <c r="F33" s="61">
        <v>1099670.4199999997</v>
      </c>
      <c r="G33" s="62">
        <f t="shared" si="8"/>
        <v>0</v>
      </c>
      <c r="H33" s="63">
        <v>1099670.4199999997</v>
      </c>
      <c r="I33" s="61">
        <v>1099670.4199999997</v>
      </c>
      <c r="J33" s="62">
        <f t="shared" si="9"/>
        <v>0</v>
      </c>
      <c r="K33" s="63">
        <v>1099670.4199999997</v>
      </c>
      <c r="L33" s="61">
        <v>1099670.4199999997</v>
      </c>
      <c r="M33" s="62">
        <f t="shared" si="10"/>
        <v>0</v>
      </c>
      <c r="N33" s="63">
        <v>1099670.4199999997</v>
      </c>
      <c r="O33" s="61">
        <v>1099670.4199999997</v>
      </c>
      <c r="P33" s="62">
        <f t="shared" si="11"/>
        <v>0</v>
      </c>
      <c r="Q33" s="63">
        <v>1099670.4199999997</v>
      </c>
      <c r="R33" s="61">
        <v>1099670.4199999997</v>
      </c>
      <c r="S33" s="62">
        <f t="shared" si="12"/>
        <v>0</v>
      </c>
      <c r="T33" s="63">
        <v>1099670.4199999997</v>
      </c>
      <c r="U33" s="61">
        <v>144</v>
      </c>
      <c r="V33" s="63">
        <v>34</v>
      </c>
      <c r="W33" s="61">
        <v>0</v>
      </c>
      <c r="X33" s="67">
        <v>0</v>
      </c>
      <c r="Y33" s="63">
        <v>0</v>
      </c>
    </row>
    <row r="34" spans="1:25" x14ac:dyDescent="0.25">
      <c r="A34" t="str">
        <f t="shared" si="6"/>
        <v>1/1/09-12/31/09</v>
      </c>
      <c r="B34" s="60">
        <f t="shared" si="6"/>
        <v>250000</v>
      </c>
      <c r="C34" s="61">
        <v>766269.99000000011</v>
      </c>
      <c r="D34" s="62">
        <f t="shared" si="7"/>
        <v>0</v>
      </c>
      <c r="E34" s="63">
        <v>766269.99000000011</v>
      </c>
      <c r="F34" s="61">
        <v>766269.99000000011</v>
      </c>
      <c r="G34" s="62">
        <f t="shared" si="8"/>
        <v>0</v>
      </c>
      <c r="H34" s="63">
        <v>766269.99000000011</v>
      </c>
      <c r="I34" s="61">
        <v>766269.99000000011</v>
      </c>
      <c r="J34" s="62">
        <f t="shared" si="9"/>
        <v>0</v>
      </c>
      <c r="K34" s="63">
        <v>766269.99000000011</v>
      </c>
      <c r="L34" s="61">
        <v>766269.99000000011</v>
      </c>
      <c r="M34" s="62">
        <f t="shared" si="10"/>
        <v>0</v>
      </c>
      <c r="N34" s="63">
        <v>766269.99000000011</v>
      </c>
      <c r="O34" s="61">
        <v>766269.99000000011</v>
      </c>
      <c r="P34" s="62">
        <f t="shared" si="11"/>
        <v>0</v>
      </c>
      <c r="Q34" s="63">
        <v>766269.99000000011</v>
      </c>
      <c r="R34" s="61">
        <v>766269.99000000011</v>
      </c>
      <c r="S34" s="62">
        <f t="shared" si="12"/>
        <v>0</v>
      </c>
      <c r="T34" s="63">
        <v>766269.99000000011</v>
      </c>
      <c r="U34" s="61">
        <v>117</v>
      </c>
      <c r="V34" s="63">
        <v>24</v>
      </c>
      <c r="W34" s="61">
        <v>0</v>
      </c>
      <c r="X34" s="67">
        <v>0</v>
      </c>
      <c r="Y34" s="63">
        <v>0</v>
      </c>
    </row>
    <row r="35" spans="1:25" x14ac:dyDescent="0.25">
      <c r="A35" t="str">
        <f t="shared" si="6"/>
        <v>1/1/10-12/31/10</v>
      </c>
      <c r="B35" s="60">
        <f t="shared" si="6"/>
        <v>350000</v>
      </c>
      <c r="C35" s="61">
        <v>1848124.9500000004</v>
      </c>
      <c r="D35" s="62">
        <f t="shared" si="7"/>
        <v>117912.80000000005</v>
      </c>
      <c r="E35" s="63">
        <v>1966037.7500000005</v>
      </c>
      <c r="F35" s="61">
        <v>1514381.6700000002</v>
      </c>
      <c r="G35" s="62">
        <f t="shared" si="8"/>
        <v>75839.800000000047</v>
      </c>
      <c r="H35" s="63">
        <v>1590221.4700000002</v>
      </c>
      <c r="I35" s="61">
        <v>1614381.6700000004</v>
      </c>
      <c r="J35" s="62">
        <f t="shared" si="9"/>
        <v>117912.80000000005</v>
      </c>
      <c r="K35" s="63">
        <v>1732294.4700000004</v>
      </c>
      <c r="L35" s="61">
        <v>1764381.6700000004</v>
      </c>
      <c r="M35" s="62">
        <f t="shared" si="10"/>
        <v>117912.80000000005</v>
      </c>
      <c r="N35" s="63">
        <v>1882294.4700000004</v>
      </c>
      <c r="O35" s="61">
        <v>1764381.6700000004</v>
      </c>
      <c r="P35" s="62">
        <f t="shared" si="11"/>
        <v>117912.80000000005</v>
      </c>
      <c r="Q35" s="63">
        <v>1882294.4700000004</v>
      </c>
      <c r="R35" s="61">
        <v>1764381.6700000004</v>
      </c>
      <c r="S35" s="62">
        <f t="shared" si="12"/>
        <v>117912.80000000005</v>
      </c>
      <c r="T35" s="63">
        <v>1882294.4700000004</v>
      </c>
      <c r="U35" s="61">
        <v>124</v>
      </c>
      <c r="V35" s="63">
        <v>31</v>
      </c>
      <c r="W35" s="61">
        <v>1</v>
      </c>
      <c r="X35" s="67">
        <v>1</v>
      </c>
      <c r="Y35" s="63">
        <v>0</v>
      </c>
    </row>
    <row r="36" spans="1:25" x14ac:dyDescent="0.25">
      <c r="A36" t="str">
        <f t="shared" si="6"/>
        <v>1/1/11-12/31/11</v>
      </c>
      <c r="B36" s="60">
        <f t="shared" si="6"/>
        <v>350000</v>
      </c>
      <c r="C36" s="61">
        <v>1183179.1900000002</v>
      </c>
      <c r="D36" s="62">
        <f t="shared" si="7"/>
        <v>17136.330000000075</v>
      </c>
      <c r="E36" s="63">
        <v>1200315.5200000003</v>
      </c>
      <c r="F36" s="61">
        <v>1183179.1900000002</v>
      </c>
      <c r="G36" s="62">
        <f t="shared" si="8"/>
        <v>17136.330000000075</v>
      </c>
      <c r="H36" s="63">
        <v>1200315.5200000003</v>
      </c>
      <c r="I36" s="61">
        <v>1183179.1900000002</v>
      </c>
      <c r="J36" s="62">
        <f t="shared" si="9"/>
        <v>17136.330000000075</v>
      </c>
      <c r="K36" s="63">
        <v>1200315.5200000003</v>
      </c>
      <c r="L36" s="61">
        <v>1183179.1900000002</v>
      </c>
      <c r="M36" s="62">
        <f t="shared" si="10"/>
        <v>17136.330000000075</v>
      </c>
      <c r="N36" s="63">
        <v>1200315.5200000003</v>
      </c>
      <c r="O36" s="61">
        <v>1183179.1900000002</v>
      </c>
      <c r="P36" s="62">
        <f t="shared" si="11"/>
        <v>17136.330000000075</v>
      </c>
      <c r="Q36" s="63">
        <v>1200315.5200000003</v>
      </c>
      <c r="R36" s="61">
        <v>1183179.1900000002</v>
      </c>
      <c r="S36" s="62">
        <f t="shared" si="12"/>
        <v>17136.330000000075</v>
      </c>
      <c r="T36" s="63">
        <v>1200315.5200000003</v>
      </c>
      <c r="U36" s="61">
        <v>138</v>
      </c>
      <c r="V36" s="63">
        <v>34</v>
      </c>
      <c r="W36" s="61">
        <v>1</v>
      </c>
      <c r="X36" s="67">
        <v>1</v>
      </c>
      <c r="Y36" s="63">
        <v>0</v>
      </c>
    </row>
    <row r="37" spans="1:25" x14ac:dyDescent="0.25">
      <c r="A37" t="str">
        <f t="shared" si="6"/>
        <v>1/1/12-12/31/12</v>
      </c>
      <c r="B37" s="60">
        <f t="shared" si="6"/>
        <v>350000</v>
      </c>
      <c r="C37" s="61">
        <v>1212882.8100000003</v>
      </c>
      <c r="D37" s="62">
        <f t="shared" si="7"/>
        <v>0</v>
      </c>
      <c r="E37" s="63">
        <v>1212882.8100000003</v>
      </c>
      <c r="F37" s="61">
        <v>1212882.8100000003</v>
      </c>
      <c r="G37" s="62">
        <f t="shared" si="8"/>
        <v>0</v>
      </c>
      <c r="H37" s="63">
        <v>1212882.8100000003</v>
      </c>
      <c r="I37" s="61">
        <v>1212882.8100000003</v>
      </c>
      <c r="J37" s="62">
        <f t="shared" si="9"/>
        <v>0</v>
      </c>
      <c r="K37" s="63">
        <v>1212882.8100000003</v>
      </c>
      <c r="L37" s="61">
        <v>1212882.8100000003</v>
      </c>
      <c r="M37" s="62">
        <f t="shared" si="10"/>
        <v>0</v>
      </c>
      <c r="N37" s="63">
        <v>1212882.8100000003</v>
      </c>
      <c r="O37" s="61">
        <v>1212882.8100000003</v>
      </c>
      <c r="P37" s="62">
        <f t="shared" si="11"/>
        <v>0</v>
      </c>
      <c r="Q37" s="63">
        <v>1212882.8100000003</v>
      </c>
      <c r="R37" s="61">
        <v>1212882.8100000003</v>
      </c>
      <c r="S37" s="62">
        <f t="shared" si="12"/>
        <v>0</v>
      </c>
      <c r="T37" s="63">
        <v>1212882.8100000003</v>
      </c>
      <c r="U37" s="61">
        <v>150</v>
      </c>
      <c r="V37" s="63">
        <v>30</v>
      </c>
      <c r="W37" s="61">
        <v>0</v>
      </c>
      <c r="X37" s="67">
        <v>0</v>
      </c>
      <c r="Y37" s="63">
        <v>0</v>
      </c>
    </row>
    <row r="38" spans="1:25" x14ac:dyDescent="0.25">
      <c r="A38" t="str">
        <f t="shared" si="6"/>
        <v>1/1/13-12/31/13</v>
      </c>
      <c r="B38" s="60">
        <f t="shared" si="6"/>
        <v>350000</v>
      </c>
      <c r="C38" s="61">
        <v>1925803.2599999993</v>
      </c>
      <c r="D38" s="62">
        <f t="shared" si="7"/>
        <v>4655.5</v>
      </c>
      <c r="E38" s="63">
        <v>1930458.7599999993</v>
      </c>
      <c r="F38" s="61">
        <v>1828733.7599999993</v>
      </c>
      <c r="G38" s="62">
        <f t="shared" si="8"/>
        <v>0</v>
      </c>
      <c r="H38" s="63">
        <v>1828733.7599999993</v>
      </c>
      <c r="I38" s="61">
        <v>1925803.2599999993</v>
      </c>
      <c r="J38" s="62">
        <f t="shared" si="9"/>
        <v>2930.5</v>
      </c>
      <c r="K38" s="63">
        <v>1928733.7599999993</v>
      </c>
      <c r="L38" s="61">
        <v>1925803.2599999993</v>
      </c>
      <c r="M38" s="62">
        <f t="shared" si="10"/>
        <v>4655.5</v>
      </c>
      <c r="N38" s="63">
        <v>1930458.7599999993</v>
      </c>
      <c r="O38" s="61">
        <v>1925803.2599999993</v>
      </c>
      <c r="P38" s="62">
        <f t="shared" si="11"/>
        <v>4655.5</v>
      </c>
      <c r="Q38" s="63">
        <v>1930458.7599999993</v>
      </c>
      <c r="R38" s="61">
        <v>1925803.2599999993</v>
      </c>
      <c r="S38" s="62">
        <f t="shared" si="12"/>
        <v>4655.5</v>
      </c>
      <c r="T38" s="63">
        <v>1930458.7599999993</v>
      </c>
      <c r="U38" s="61">
        <v>155</v>
      </c>
      <c r="V38" s="63">
        <v>34</v>
      </c>
      <c r="W38" s="61">
        <v>1</v>
      </c>
      <c r="X38" s="67">
        <v>1</v>
      </c>
      <c r="Y38" s="63">
        <v>0</v>
      </c>
    </row>
    <row r="39" spans="1:25" x14ac:dyDescent="0.25">
      <c r="A39" t="str">
        <f t="shared" si="6"/>
        <v>1/1/14-12/31/14</v>
      </c>
      <c r="B39" s="60">
        <f t="shared" si="6"/>
        <v>350000</v>
      </c>
      <c r="C39" s="61">
        <v>2126161.8399999994</v>
      </c>
      <c r="D39" s="62">
        <f t="shared" si="7"/>
        <v>44680.640000001062</v>
      </c>
      <c r="E39" s="63">
        <v>2170842.4800000004</v>
      </c>
      <c r="F39" s="61">
        <v>1811366.5999999999</v>
      </c>
      <c r="G39" s="62">
        <f t="shared" si="8"/>
        <v>44680.64000000013</v>
      </c>
      <c r="H39" s="63">
        <v>1856047.24</v>
      </c>
      <c r="I39" s="61">
        <v>1911366.5999999999</v>
      </c>
      <c r="J39" s="62">
        <f t="shared" si="9"/>
        <v>44680.64000000013</v>
      </c>
      <c r="K39" s="63">
        <v>1956047.24</v>
      </c>
      <c r="L39" s="61">
        <v>2061366.5999999999</v>
      </c>
      <c r="M39" s="62">
        <f t="shared" si="10"/>
        <v>44680.639999999898</v>
      </c>
      <c r="N39" s="63">
        <v>2106047.2399999998</v>
      </c>
      <c r="O39" s="61">
        <v>2061366.5999999999</v>
      </c>
      <c r="P39" s="62">
        <f t="shared" si="11"/>
        <v>44680.639999999898</v>
      </c>
      <c r="Q39" s="63">
        <v>2106047.2399999998</v>
      </c>
      <c r="R39" s="61">
        <v>2061366.5999999999</v>
      </c>
      <c r="S39" s="62">
        <f t="shared" si="12"/>
        <v>44680.639999999898</v>
      </c>
      <c r="T39" s="63">
        <v>2106047.2399999998</v>
      </c>
      <c r="U39" s="61">
        <v>211</v>
      </c>
      <c r="V39" s="63">
        <v>47</v>
      </c>
      <c r="W39" s="61">
        <v>2</v>
      </c>
      <c r="X39" s="67">
        <v>2</v>
      </c>
      <c r="Y39" s="63">
        <v>0</v>
      </c>
    </row>
    <row r="40" spans="1:25" x14ac:dyDescent="0.25">
      <c r="A40" t="str">
        <f t="shared" si="6"/>
        <v>1/1/15-12/31/15</v>
      </c>
      <c r="B40" s="60">
        <f t="shared" si="6"/>
        <v>350000</v>
      </c>
      <c r="C40" s="61">
        <v>2342502.8100000005</v>
      </c>
      <c r="D40" s="62">
        <f t="shared" si="7"/>
        <v>0</v>
      </c>
      <c r="E40" s="63">
        <v>2342502.8100000005</v>
      </c>
      <c r="F40" s="61">
        <v>2173195.9299999997</v>
      </c>
      <c r="G40" s="62">
        <f t="shared" si="8"/>
        <v>0</v>
      </c>
      <c r="H40" s="63">
        <v>2173195.9299999997</v>
      </c>
      <c r="I40" s="61">
        <v>2275241.92</v>
      </c>
      <c r="J40" s="62">
        <f t="shared" si="9"/>
        <v>0</v>
      </c>
      <c r="K40" s="63">
        <v>2275241.92</v>
      </c>
      <c r="L40" s="61">
        <v>2342502.8100000005</v>
      </c>
      <c r="M40" s="62">
        <f t="shared" si="10"/>
        <v>0</v>
      </c>
      <c r="N40" s="63">
        <v>2342502.8100000005</v>
      </c>
      <c r="O40" s="61">
        <v>2342502.8100000005</v>
      </c>
      <c r="P40" s="62">
        <f t="shared" si="11"/>
        <v>0</v>
      </c>
      <c r="Q40" s="63">
        <v>2342502.8100000005</v>
      </c>
      <c r="R40" s="61">
        <v>2342502.8100000005</v>
      </c>
      <c r="S40" s="62">
        <f t="shared" si="12"/>
        <v>0</v>
      </c>
      <c r="T40" s="63">
        <v>2342502.8100000005</v>
      </c>
      <c r="U40" s="61">
        <v>227</v>
      </c>
      <c r="V40" s="63">
        <v>43</v>
      </c>
      <c r="W40" s="61">
        <v>0</v>
      </c>
      <c r="X40" s="67">
        <v>0</v>
      </c>
      <c r="Y40" s="63">
        <v>0</v>
      </c>
    </row>
    <row r="41" spans="1:25" x14ac:dyDescent="0.25">
      <c r="A41" t="str">
        <f t="shared" si="6"/>
        <v>1/1/16-12/31/16</v>
      </c>
      <c r="B41" s="60">
        <f t="shared" si="6"/>
        <v>350000</v>
      </c>
      <c r="C41" s="61">
        <v>2810502.1600000011</v>
      </c>
      <c r="D41" s="62">
        <f t="shared" si="7"/>
        <v>441176.08999999985</v>
      </c>
      <c r="E41" s="63">
        <v>3251678.2500000009</v>
      </c>
      <c r="F41" s="61">
        <v>2776114.1900000009</v>
      </c>
      <c r="G41" s="62">
        <f t="shared" si="8"/>
        <v>278892.74000000069</v>
      </c>
      <c r="H41" s="63">
        <v>3055006.9300000016</v>
      </c>
      <c r="I41" s="61">
        <v>2810502.1600000011</v>
      </c>
      <c r="J41" s="62">
        <f t="shared" si="9"/>
        <v>427840.28000000073</v>
      </c>
      <c r="K41" s="63">
        <v>3238342.4400000018</v>
      </c>
      <c r="L41" s="61">
        <v>2810502.1600000011</v>
      </c>
      <c r="M41" s="62">
        <f t="shared" si="10"/>
        <v>441176.08999999985</v>
      </c>
      <c r="N41" s="63">
        <v>3251678.2500000009</v>
      </c>
      <c r="O41" s="61">
        <v>2810502.1600000011</v>
      </c>
      <c r="P41" s="62">
        <f t="shared" si="11"/>
        <v>441176.08999999985</v>
      </c>
      <c r="Q41" s="63">
        <v>3251678.2500000009</v>
      </c>
      <c r="R41" s="61">
        <v>2810502.1600000011</v>
      </c>
      <c r="S41" s="62">
        <f t="shared" si="12"/>
        <v>441176.08999999985</v>
      </c>
      <c r="T41" s="63">
        <v>3251678.2500000009</v>
      </c>
      <c r="U41" s="61">
        <v>148</v>
      </c>
      <c r="V41" s="63">
        <v>38</v>
      </c>
      <c r="W41" s="61">
        <v>4</v>
      </c>
      <c r="X41" s="67">
        <v>4</v>
      </c>
      <c r="Y41" s="63">
        <v>0</v>
      </c>
    </row>
    <row r="42" spans="1:25" x14ac:dyDescent="0.25">
      <c r="A42" t="str">
        <f t="shared" si="6"/>
        <v>1/1/17-12/31/17</v>
      </c>
      <c r="B42" s="60">
        <f t="shared" si="6"/>
        <v>350000</v>
      </c>
      <c r="C42" s="61">
        <v>2449912.0500000017</v>
      </c>
      <c r="D42" s="62">
        <f t="shared" si="7"/>
        <v>178804.94000000041</v>
      </c>
      <c r="E42" s="63">
        <v>2628716.9900000021</v>
      </c>
      <c r="F42" s="61">
        <v>2347544.3600000013</v>
      </c>
      <c r="G42" s="62">
        <f t="shared" si="8"/>
        <v>134136.6400000006</v>
      </c>
      <c r="H42" s="63">
        <v>2481681.0000000019</v>
      </c>
      <c r="I42" s="61">
        <v>2449912.0500000017</v>
      </c>
      <c r="J42" s="62">
        <f t="shared" si="9"/>
        <v>178804.94000000041</v>
      </c>
      <c r="K42" s="63">
        <v>2628716.9900000021</v>
      </c>
      <c r="L42" s="61">
        <v>2449912.0500000017</v>
      </c>
      <c r="M42" s="62">
        <f t="shared" si="10"/>
        <v>178804.94000000041</v>
      </c>
      <c r="N42" s="63">
        <v>2628716.9900000021</v>
      </c>
      <c r="O42" s="61">
        <v>2449912.0500000017</v>
      </c>
      <c r="P42" s="62">
        <f t="shared" si="11"/>
        <v>178804.94000000041</v>
      </c>
      <c r="Q42" s="63">
        <v>2628716.9900000021</v>
      </c>
      <c r="R42" s="61">
        <v>2449912.0500000017</v>
      </c>
      <c r="S42" s="62">
        <f t="shared" si="12"/>
        <v>178804.94000000041</v>
      </c>
      <c r="T42" s="63">
        <v>2628716.9900000021</v>
      </c>
      <c r="U42" s="61">
        <v>215</v>
      </c>
      <c r="V42" s="63">
        <v>35</v>
      </c>
      <c r="W42" s="61">
        <v>8</v>
      </c>
      <c r="X42" s="67">
        <v>7</v>
      </c>
      <c r="Y42" s="63">
        <v>0</v>
      </c>
    </row>
    <row r="43" spans="1:25" x14ac:dyDescent="0.25">
      <c r="A43" t="str">
        <f t="shared" si="6"/>
        <v>1/1/18-12/31/18</v>
      </c>
      <c r="B43" s="60">
        <f t="shared" si="6"/>
        <v>750000</v>
      </c>
      <c r="C43" s="61">
        <v>2258070.4400000018</v>
      </c>
      <c r="D43" s="62">
        <f t="shared" si="7"/>
        <v>327371.00999999978</v>
      </c>
      <c r="E43" s="63">
        <v>2585441.4500000016</v>
      </c>
      <c r="F43" s="61">
        <v>2258070.4400000018</v>
      </c>
      <c r="G43" s="62">
        <f t="shared" si="8"/>
        <v>327371.00999999978</v>
      </c>
      <c r="H43" s="63">
        <v>2585441.4500000016</v>
      </c>
      <c r="I43" s="61">
        <v>2258070.4400000018</v>
      </c>
      <c r="J43" s="62">
        <f t="shared" si="9"/>
        <v>327371.00999999978</v>
      </c>
      <c r="K43" s="63">
        <v>2585441.4500000016</v>
      </c>
      <c r="L43" s="61">
        <v>2258070.4400000018</v>
      </c>
      <c r="M43" s="62">
        <f t="shared" si="10"/>
        <v>327371.00999999978</v>
      </c>
      <c r="N43" s="63">
        <v>2585441.4500000016</v>
      </c>
      <c r="O43" s="61">
        <v>2258070.4400000018</v>
      </c>
      <c r="P43" s="62">
        <f t="shared" si="11"/>
        <v>327371.00999999978</v>
      </c>
      <c r="Q43" s="63">
        <v>2585441.4500000016</v>
      </c>
      <c r="R43" s="61">
        <v>2258070.4400000018</v>
      </c>
      <c r="S43" s="62">
        <f t="shared" si="12"/>
        <v>327371.00999999978</v>
      </c>
      <c r="T43" s="63">
        <v>2585441.4500000016</v>
      </c>
      <c r="U43" s="61">
        <v>214</v>
      </c>
      <c r="V43" s="63">
        <v>46</v>
      </c>
      <c r="W43" s="61">
        <v>9</v>
      </c>
      <c r="X43" s="67">
        <v>6</v>
      </c>
      <c r="Y43" s="63">
        <v>0</v>
      </c>
    </row>
    <row r="44" spans="1:25" x14ac:dyDescent="0.25">
      <c r="A44" t="str">
        <f t="shared" si="6"/>
        <v>1/1/19-12/31/19</v>
      </c>
      <c r="B44" s="60">
        <f t="shared" si="6"/>
        <v>750000</v>
      </c>
      <c r="C44" s="61">
        <v>4199295.1499999976</v>
      </c>
      <c r="D44" s="62">
        <f t="shared" si="7"/>
        <v>1618701.6200000048</v>
      </c>
      <c r="E44" s="63">
        <v>5817996.7700000023</v>
      </c>
      <c r="F44" s="61">
        <v>4199295.1499999976</v>
      </c>
      <c r="G44" s="62">
        <f t="shared" si="8"/>
        <v>1594326.6200000048</v>
      </c>
      <c r="H44" s="63">
        <v>5793621.7700000023</v>
      </c>
      <c r="I44" s="61">
        <v>4199295.1499999976</v>
      </c>
      <c r="J44" s="62">
        <f t="shared" si="9"/>
        <v>1618701.6200000048</v>
      </c>
      <c r="K44" s="63">
        <v>5817996.7700000023</v>
      </c>
      <c r="L44" s="61">
        <v>4199295.1499999976</v>
      </c>
      <c r="M44" s="62">
        <f t="shared" si="10"/>
        <v>1618701.6200000048</v>
      </c>
      <c r="N44" s="63">
        <v>5817996.7700000023</v>
      </c>
      <c r="O44" s="61">
        <v>4199295.1499999976</v>
      </c>
      <c r="P44" s="62">
        <f t="shared" si="11"/>
        <v>1618701.6200000048</v>
      </c>
      <c r="Q44" s="63">
        <v>5817996.7700000023</v>
      </c>
      <c r="R44" s="61">
        <v>4199295.1499999976</v>
      </c>
      <c r="S44" s="62">
        <f t="shared" si="12"/>
        <v>1618701.6200000048</v>
      </c>
      <c r="T44" s="63">
        <v>5817996.7700000023</v>
      </c>
      <c r="U44" s="61">
        <v>630</v>
      </c>
      <c r="V44" s="63">
        <v>125</v>
      </c>
      <c r="W44" s="61">
        <v>61</v>
      </c>
      <c r="X44" s="67">
        <v>38</v>
      </c>
      <c r="Y44" s="63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C78F4-0ABE-40FB-A2BA-DEAA2BB9CF3C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12AB-FA11-4D19-981B-E6FEDF0DE9D5}">
  <dimension ref="A2:AI64"/>
  <sheetViews>
    <sheetView workbookViewId="0">
      <selection sqref="A1:XFD1048576"/>
    </sheetView>
  </sheetViews>
  <sheetFormatPr defaultColWidth="10.28515625" defaultRowHeight="15" x14ac:dyDescent="0.2"/>
  <cols>
    <col min="1" max="1" width="25.28515625" style="1" bestFit="1" customWidth="1"/>
    <col min="2" max="2" width="3" style="1" customWidth="1"/>
    <col min="3" max="17" width="11.7109375" style="1" customWidth="1"/>
    <col min="18" max="18" width="3" style="1" customWidth="1"/>
    <col min="19" max="33" width="10.5703125" style="1" bestFit="1" customWidth="1"/>
    <col min="34" max="16384" width="10.28515625" style="1"/>
  </cols>
  <sheetData>
    <row r="2" spans="1:35" customFormat="1" ht="22.5" x14ac:dyDescent="0.45">
      <c r="A2" s="2" t="s">
        <v>33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35" customFormat="1" ht="15.75" x14ac:dyDescent="0.25">
      <c r="A3" s="4" t="s">
        <v>54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35" customFormat="1" ht="15.75" x14ac:dyDescent="0.25">
      <c r="A4" s="4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35" customFormat="1" ht="15.75" x14ac:dyDescent="0.25">
      <c r="A5" s="4" t="s">
        <v>39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35" ht="12.75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35" ht="12.75" x14ac:dyDescent="0.2">
      <c r="A7" s="5" t="s">
        <v>88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10" spans="1:35" ht="12.75" x14ac:dyDescent="0.2">
      <c r="A10" s="6" t="str">
        <f>[1]Intro!$M$9</f>
        <v>Policy</v>
      </c>
      <c r="C10" s="1" t="s">
        <v>0</v>
      </c>
      <c r="S10" s="6">
        <v>1</v>
      </c>
      <c r="T10" s="6">
        <f>S10+1</f>
        <v>2</v>
      </c>
      <c r="U10" s="6">
        <f t="shared" ref="U10:AG10" si="0">T10+1</f>
        <v>3</v>
      </c>
      <c r="V10" s="6">
        <f t="shared" si="0"/>
        <v>4</v>
      </c>
      <c r="W10" s="6">
        <f t="shared" si="0"/>
        <v>5</v>
      </c>
      <c r="X10" s="6">
        <f t="shared" si="0"/>
        <v>6</v>
      </c>
      <c r="Y10" s="6">
        <f t="shared" si="0"/>
        <v>7</v>
      </c>
      <c r="Z10" s="6">
        <f t="shared" si="0"/>
        <v>8</v>
      </c>
      <c r="AA10" s="6">
        <f t="shared" si="0"/>
        <v>9</v>
      </c>
      <c r="AB10" s="6">
        <f t="shared" si="0"/>
        <v>10</v>
      </c>
      <c r="AC10" s="6">
        <f t="shared" si="0"/>
        <v>11</v>
      </c>
      <c r="AD10" s="6">
        <f t="shared" si="0"/>
        <v>12</v>
      </c>
      <c r="AE10" s="6">
        <f t="shared" si="0"/>
        <v>13</v>
      </c>
      <c r="AF10" s="6">
        <f t="shared" si="0"/>
        <v>14</v>
      </c>
      <c r="AG10" s="6">
        <f t="shared" si="0"/>
        <v>15</v>
      </c>
    </row>
    <row r="11" spans="1:35" ht="12.75" x14ac:dyDescent="0.2">
      <c r="A11" s="7" t="str">
        <f>[1]Intro!$M$10</f>
        <v>Period</v>
      </c>
      <c r="C11" s="8">
        <f>[1]Intro!$U$1</f>
        <v>12</v>
      </c>
      <c r="D11" s="8">
        <f>C11+[1]Intro!$U$2</f>
        <v>24</v>
      </c>
      <c r="E11" s="8">
        <f>D11+[1]Intro!$U$2</f>
        <v>36</v>
      </c>
      <c r="F11" s="8">
        <f>E11+[1]Intro!$U$2</f>
        <v>48</v>
      </c>
      <c r="G11" s="8">
        <f>F11+[1]Intro!$U$2</f>
        <v>60</v>
      </c>
      <c r="H11" s="8">
        <f>G11+[1]Intro!$U$2</f>
        <v>72</v>
      </c>
      <c r="I11" s="8">
        <f>H11+[1]Intro!$U$2</f>
        <v>84</v>
      </c>
      <c r="J11" s="8">
        <f>I11+[1]Intro!$U$2</f>
        <v>96</v>
      </c>
      <c r="K11" s="8">
        <f>J11+[1]Intro!$U$2</f>
        <v>108</v>
      </c>
      <c r="L11" s="8">
        <f>K11+[1]Intro!$U$2</f>
        <v>120</v>
      </c>
      <c r="M11" s="8">
        <f>L11+[1]Intro!$U$2</f>
        <v>132</v>
      </c>
      <c r="N11" s="8">
        <f>M11+[1]Intro!$U$2</f>
        <v>144</v>
      </c>
      <c r="O11" s="8">
        <f>N11+[1]Intro!$U$2</f>
        <v>156</v>
      </c>
      <c r="P11" s="8">
        <f>O11+[1]Intro!$U$2</f>
        <v>168</v>
      </c>
      <c r="Q11" s="8">
        <f>P11+[1]Intro!$U$2</f>
        <v>180</v>
      </c>
      <c r="S11" s="75">
        <v>44196</v>
      </c>
      <c r="T11" s="75">
        <f>EDATE(S11,-12)</f>
        <v>43830</v>
      </c>
      <c r="U11" s="75">
        <f t="shared" ref="U11:AG11" si="1">EDATE(T11,-12)</f>
        <v>43465</v>
      </c>
      <c r="V11" s="75">
        <f t="shared" si="1"/>
        <v>43100</v>
      </c>
      <c r="W11" s="75">
        <f t="shared" si="1"/>
        <v>42735</v>
      </c>
      <c r="X11" s="75">
        <f t="shared" si="1"/>
        <v>42369</v>
      </c>
      <c r="Y11" s="75">
        <f t="shared" si="1"/>
        <v>42004</v>
      </c>
      <c r="Z11" s="75">
        <f t="shared" si="1"/>
        <v>41639</v>
      </c>
      <c r="AA11" s="75">
        <f t="shared" si="1"/>
        <v>41274</v>
      </c>
      <c r="AB11" s="75">
        <f t="shared" si="1"/>
        <v>40908</v>
      </c>
      <c r="AC11" s="75">
        <f t="shared" si="1"/>
        <v>40543</v>
      </c>
      <c r="AD11" s="75">
        <f t="shared" si="1"/>
        <v>40178</v>
      </c>
      <c r="AE11" s="75">
        <f t="shared" si="1"/>
        <v>39813</v>
      </c>
      <c r="AF11" s="75">
        <f t="shared" si="1"/>
        <v>39447</v>
      </c>
      <c r="AG11" s="75">
        <f t="shared" si="1"/>
        <v>39082</v>
      </c>
    </row>
    <row r="12" spans="1:35" ht="12.75" customHeight="1" x14ac:dyDescent="0.2"/>
    <row r="13" spans="1:35" ht="12.75" customHeight="1" x14ac:dyDescent="0.2">
      <c r="A13" s="6" t="str">
        <f>INPUT!E20</f>
        <v>1/1/06-12/31/06</v>
      </c>
      <c r="C13" s="10">
        <v>400689</v>
      </c>
      <c r="D13" s="13">
        <v>585124</v>
      </c>
      <c r="E13" s="13">
        <v>720306</v>
      </c>
      <c r="F13" s="13">
        <v>687459</v>
      </c>
      <c r="G13" s="13">
        <v>803494</v>
      </c>
      <c r="H13" s="13">
        <v>805477</v>
      </c>
      <c r="I13" s="13">
        <v>699724.86000000034</v>
      </c>
      <c r="J13" s="13">
        <v>699724.86000000034</v>
      </c>
      <c r="K13" s="13">
        <v>699724.86000000034</v>
      </c>
      <c r="L13" s="13">
        <v>699724.86000000034</v>
      </c>
      <c r="M13" s="13">
        <v>699839.89000000025</v>
      </c>
      <c r="N13" s="13">
        <v>699839.89000000025</v>
      </c>
      <c r="O13" s="13">
        <v>699839.89000000025</v>
      </c>
      <c r="P13" s="13">
        <v>699839.89000000025</v>
      </c>
      <c r="Q13" s="12">
        <v>699839.89000000025</v>
      </c>
      <c r="S13" s="12">
        <f>DATA!F8</f>
        <v>699839.89000000025</v>
      </c>
      <c r="T13" s="13" cm="1">
        <f t="array" ref="T13">[2]!GetNthToLast($C13:$Q13,T$10)</f>
        <v>699839.89000000025</v>
      </c>
      <c r="U13" s="13" cm="1">
        <f t="array" ref="U13">[2]!GetNthToLast($C13:$Q13,U$10)</f>
        <v>699839.89000000025</v>
      </c>
      <c r="V13" s="13" cm="1">
        <f t="array" ref="V13">[2]!GetNthToLast($C13:$Q13,V$10)</f>
        <v>699839.89000000025</v>
      </c>
      <c r="W13" s="13" cm="1">
        <f t="array" ref="W13">[2]!GetNthToLast($C13:$Q13,W$10)</f>
        <v>699839.89000000025</v>
      </c>
      <c r="X13" s="13" cm="1">
        <f t="array" ref="X13">[2]!GetNthToLast($C13:$Q13,X$10)</f>
        <v>699724.86000000034</v>
      </c>
      <c r="Y13" s="13" cm="1">
        <f t="array" ref="Y13">[2]!GetNthToLast($C13:$Q13,Y$10)</f>
        <v>699724.86000000034</v>
      </c>
      <c r="Z13" s="13" cm="1">
        <f t="array" ref="Z13">[2]!GetNthToLast($C13:$Q13,Z$10)</f>
        <v>699724.86000000034</v>
      </c>
      <c r="AA13" s="13" cm="1">
        <f t="array" ref="AA13">[2]!GetNthToLast($C13:$Q13,AA$10)</f>
        <v>699724.86000000034</v>
      </c>
      <c r="AB13" s="13" cm="1">
        <f t="array" ref="AB13">[2]!GetNthToLast($C13:$Q13,AB$10)</f>
        <v>805477</v>
      </c>
      <c r="AC13" s="13" cm="1">
        <f t="array" ref="AC13">[2]!GetNthToLast($C13:$Q13,AC$10)</f>
        <v>803494</v>
      </c>
      <c r="AD13" s="13" cm="1">
        <f t="array" ref="AD13">[2]!GetNthToLast($C13:$Q13,AD$10)</f>
        <v>687459</v>
      </c>
      <c r="AE13" s="13" cm="1">
        <f t="array" ref="AE13">[2]!GetNthToLast($C13:$Q13,AE$10)</f>
        <v>720306</v>
      </c>
      <c r="AF13" s="13" cm="1">
        <f t="array" ref="AF13">[2]!GetNthToLast($C13:$Q13,AF$10)</f>
        <v>585124</v>
      </c>
      <c r="AG13" s="13" cm="1">
        <f t="array" ref="AG13">[2]!GetNthToLast($C13:$Q13,AG$10)</f>
        <v>400689</v>
      </c>
      <c r="AI13" s="1" t="str">
        <f>A13</f>
        <v>1/1/06-12/31/06</v>
      </c>
    </row>
    <row r="14" spans="1:35" ht="12.75" customHeight="1" x14ac:dyDescent="0.2">
      <c r="A14" s="6" t="str">
        <f>INPUT!E21</f>
        <v>1/1/07-12/31/07</v>
      </c>
      <c r="C14" s="13">
        <v>783622</v>
      </c>
      <c r="D14" s="13">
        <v>2136076.4500000002</v>
      </c>
      <c r="E14" s="13">
        <v>2142519.04</v>
      </c>
      <c r="F14" s="13">
        <v>2292259.12</v>
      </c>
      <c r="G14" s="13">
        <v>2346026.7200000007</v>
      </c>
      <c r="H14" s="13">
        <v>2342727</v>
      </c>
      <c r="I14" s="13">
        <v>2501696.9899999998</v>
      </c>
      <c r="J14" s="13">
        <v>2346911.6700000009</v>
      </c>
      <c r="K14" s="13">
        <v>2316172.0200000009</v>
      </c>
      <c r="L14" s="13">
        <v>2316148.9500000016</v>
      </c>
      <c r="M14" s="13">
        <v>2316148.9500000011</v>
      </c>
      <c r="N14" s="13">
        <v>2316148.9500000007</v>
      </c>
      <c r="O14" s="13">
        <v>2316148.9500000007</v>
      </c>
      <c r="P14" s="12">
        <v>2316148.9500000007</v>
      </c>
      <c r="Q14" s="13"/>
      <c r="S14" s="12">
        <f>DATA!F9</f>
        <v>1775477.7400000007</v>
      </c>
      <c r="T14" s="13" cm="1">
        <f t="array" ref="T14">[2]!GetNthToLast($C14:$Q14,T$10)</f>
        <v>2316148.9500000007</v>
      </c>
      <c r="U14" s="13" cm="1">
        <f t="array" ref="U14">[2]!GetNthToLast($C14:$Q14,U$10)</f>
        <v>2316148.9500000007</v>
      </c>
      <c r="V14" s="13" cm="1">
        <f t="array" ref="V14">[2]!GetNthToLast($C14:$Q14,V$10)</f>
        <v>2316148.9500000011</v>
      </c>
      <c r="W14" s="13" cm="1">
        <f t="array" ref="W14">[2]!GetNthToLast($C14:$Q14,W$10)</f>
        <v>2316148.9500000016</v>
      </c>
      <c r="X14" s="13" cm="1">
        <f t="array" ref="X14">[2]!GetNthToLast($C14:$Q14,X$10)</f>
        <v>2316172.0200000009</v>
      </c>
      <c r="Y14" s="13" cm="1">
        <f t="array" ref="Y14">[2]!GetNthToLast($C14:$Q14,Y$10)</f>
        <v>2346911.6700000009</v>
      </c>
      <c r="Z14" s="13" cm="1">
        <f t="array" ref="Z14">[2]!GetNthToLast($C14:$Q14,Z$10)</f>
        <v>2501696.9899999998</v>
      </c>
      <c r="AA14" s="13" cm="1">
        <f t="array" ref="AA14">[2]!GetNthToLast($C14:$Q14,AA$10)</f>
        <v>2342727</v>
      </c>
      <c r="AB14" s="13" cm="1">
        <f t="array" ref="AB14">[2]!GetNthToLast($C14:$Q14,AB$10)</f>
        <v>2346026.7200000007</v>
      </c>
      <c r="AC14" s="13" cm="1">
        <f t="array" ref="AC14">[2]!GetNthToLast($C14:$Q14,AC$10)</f>
        <v>2292259.12</v>
      </c>
      <c r="AD14" s="13" cm="1">
        <f t="array" ref="AD14">[2]!GetNthToLast($C14:$Q14,AD$10)</f>
        <v>2142519.04</v>
      </c>
      <c r="AE14" s="13" cm="1">
        <f t="array" ref="AE14">[2]!GetNthToLast($C14:$Q14,AE$10)</f>
        <v>2136076.4500000002</v>
      </c>
      <c r="AF14" s="13" cm="1">
        <f t="array" ref="AF14">[2]!GetNthToLast($C14:$Q14,AF$10)</f>
        <v>783622</v>
      </c>
      <c r="AG14" s="13" t="str" cm="1">
        <f t="array" ref="AG14">[2]!GetNthToLast($C14:$Q14,AG$10)</f>
        <v/>
      </c>
      <c r="AI14" s="1" t="str">
        <f t="shared" ref="AI14:AI27" si="2">A14</f>
        <v>1/1/07-12/31/07</v>
      </c>
    </row>
    <row r="15" spans="1:35" ht="12.75" customHeight="1" x14ac:dyDescent="0.2">
      <c r="A15" s="6" t="str">
        <f>INPUT!E22</f>
        <v>1/1/08-12/31/08</v>
      </c>
      <c r="C15" s="13">
        <v>688159.9</v>
      </c>
      <c r="D15" s="13">
        <v>1082819.05</v>
      </c>
      <c r="E15" s="13">
        <v>1113970.23</v>
      </c>
      <c r="F15" s="13">
        <v>1099997.5399999998</v>
      </c>
      <c r="G15" s="13">
        <v>1100029</v>
      </c>
      <c r="H15" s="13">
        <v>1100049.21</v>
      </c>
      <c r="I15" s="13">
        <v>1100049.2099999997</v>
      </c>
      <c r="J15" s="13">
        <v>1100049.21</v>
      </c>
      <c r="K15" s="13">
        <v>1099670.42</v>
      </c>
      <c r="L15" s="13">
        <v>1099670.4200000002</v>
      </c>
      <c r="M15" s="13">
        <v>1099670.4199999997</v>
      </c>
      <c r="N15" s="13">
        <v>1099670.4199999997</v>
      </c>
      <c r="O15" s="12">
        <v>1099670.4199999997</v>
      </c>
      <c r="P15" s="13"/>
      <c r="Q15" s="13"/>
      <c r="S15" s="12">
        <f>DATA!F10</f>
        <v>1099670.4199999997</v>
      </c>
      <c r="T15" s="13" cm="1">
        <f t="array" ref="T15">[2]!GetNthToLast($C15:$Q15,T$10)</f>
        <v>1099670.4199999997</v>
      </c>
      <c r="U15" s="13" cm="1">
        <f t="array" ref="U15">[2]!GetNthToLast($C15:$Q15,U$10)</f>
        <v>1099670.4199999997</v>
      </c>
      <c r="V15" s="13" cm="1">
        <f t="array" ref="V15">[2]!GetNthToLast($C15:$Q15,V$10)</f>
        <v>1099670.4200000002</v>
      </c>
      <c r="W15" s="13" cm="1">
        <f t="array" ref="W15">[2]!GetNthToLast($C15:$Q15,W$10)</f>
        <v>1099670.42</v>
      </c>
      <c r="X15" s="13" cm="1">
        <f t="array" ref="X15">[2]!GetNthToLast($C15:$Q15,X$10)</f>
        <v>1100049.21</v>
      </c>
      <c r="Y15" s="13" cm="1">
        <f t="array" ref="Y15">[2]!GetNthToLast($C15:$Q15,Y$10)</f>
        <v>1100049.2099999997</v>
      </c>
      <c r="Z15" s="13" cm="1">
        <f t="array" ref="Z15">[2]!GetNthToLast($C15:$Q15,Z$10)</f>
        <v>1100049.21</v>
      </c>
      <c r="AA15" s="13" cm="1">
        <f t="array" ref="AA15">[2]!GetNthToLast($C15:$Q15,AA$10)</f>
        <v>1100029</v>
      </c>
      <c r="AB15" s="13" cm="1">
        <f t="array" ref="AB15">[2]!GetNthToLast($C15:$Q15,AB$10)</f>
        <v>1099997.5399999998</v>
      </c>
      <c r="AC15" s="13" cm="1">
        <f t="array" ref="AC15">[2]!GetNthToLast($C15:$Q15,AC$10)</f>
        <v>1113970.23</v>
      </c>
      <c r="AD15" s="13" cm="1">
        <f t="array" ref="AD15">[2]!GetNthToLast($C15:$Q15,AD$10)</f>
        <v>1082819.05</v>
      </c>
      <c r="AE15" s="13" cm="1">
        <f t="array" ref="AE15">[2]!GetNthToLast($C15:$Q15,AE$10)</f>
        <v>688159.9</v>
      </c>
      <c r="AF15" s="13" t="str" cm="1">
        <f t="array" ref="AF15">[2]!GetNthToLast($C15:$Q15,AF$10)</f>
        <v/>
      </c>
      <c r="AG15" s="13" t="str" cm="1">
        <f t="array" ref="AG15">[2]!GetNthToLast($C15:$Q15,AG$10)</f>
        <v/>
      </c>
      <c r="AI15" s="1" t="str">
        <f t="shared" si="2"/>
        <v>1/1/08-12/31/08</v>
      </c>
    </row>
    <row r="16" spans="1:35" ht="12.75" customHeight="1" x14ac:dyDescent="0.2">
      <c r="A16" s="6" t="str">
        <f>INPUT!E23</f>
        <v>1/1/09-12/31/09</v>
      </c>
      <c r="C16" s="13">
        <v>644636.94999999995</v>
      </c>
      <c r="D16" s="13">
        <v>635297.81999999995</v>
      </c>
      <c r="E16" s="13">
        <v>660688.12999999989</v>
      </c>
      <c r="F16" s="13">
        <v>676922</v>
      </c>
      <c r="G16" s="13">
        <v>696806.18</v>
      </c>
      <c r="H16" s="13">
        <v>741352.17999999982</v>
      </c>
      <c r="I16" s="13">
        <v>766285.18</v>
      </c>
      <c r="J16" s="13">
        <v>766269.98999999976</v>
      </c>
      <c r="K16" s="13">
        <v>766269.99000000011</v>
      </c>
      <c r="L16" s="13">
        <v>766269.99000000011</v>
      </c>
      <c r="M16" s="13">
        <v>766269.99000000011</v>
      </c>
      <c r="N16" s="12">
        <v>766269.99000000011</v>
      </c>
      <c r="O16" s="13"/>
      <c r="P16" s="13"/>
      <c r="Q16" s="13"/>
      <c r="S16" s="12">
        <f>DATA!F11</f>
        <v>766269.99000000011</v>
      </c>
      <c r="T16" s="13" cm="1">
        <f t="array" ref="T16">[2]!GetNthToLast($C16:$Q16,T$10)</f>
        <v>766269.99000000011</v>
      </c>
      <c r="U16" s="13" cm="1">
        <f t="array" ref="U16">[2]!GetNthToLast($C16:$Q16,U$10)</f>
        <v>766269.99000000011</v>
      </c>
      <c r="V16" s="13" cm="1">
        <f t="array" ref="V16">[2]!GetNthToLast($C16:$Q16,V$10)</f>
        <v>766269.99000000011</v>
      </c>
      <c r="W16" s="13" cm="1">
        <f t="array" ref="W16">[2]!GetNthToLast($C16:$Q16,W$10)</f>
        <v>766269.98999999976</v>
      </c>
      <c r="X16" s="13" cm="1">
        <f t="array" ref="X16">[2]!GetNthToLast($C16:$Q16,X$10)</f>
        <v>766285.18</v>
      </c>
      <c r="Y16" s="13" cm="1">
        <f t="array" ref="Y16">[2]!GetNthToLast($C16:$Q16,Y$10)</f>
        <v>741352.17999999982</v>
      </c>
      <c r="Z16" s="13" cm="1">
        <f t="array" ref="Z16">[2]!GetNthToLast($C16:$Q16,Z$10)</f>
        <v>696806.18</v>
      </c>
      <c r="AA16" s="13" cm="1">
        <f t="array" ref="AA16">[2]!GetNthToLast($C16:$Q16,AA$10)</f>
        <v>676922</v>
      </c>
      <c r="AB16" s="13" cm="1">
        <f t="array" ref="AB16">[2]!GetNthToLast($C16:$Q16,AB$10)</f>
        <v>660688.12999999989</v>
      </c>
      <c r="AC16" s="13" cm="1">
        <f t="array" ref="AC16">[2]!GetNthToLast($C16:$Q16,AC$10)</f>
        <v>635297.81999999995</v>
      </c>
      <c r="AD16" s="13" cm="1">
        <f t="array" ref="AD16">[2]!GetNthToLast($C16:$Q16,AD$10)</f>
        <v>644636.94999999995</v>
      </c>
      <c r="AE16" s="13" t="str" cm="1">
        <f t="array" ref="AE16">[2]!GetNthToLast($C16:$Q16,AE$10)</f>
        <v/>
      </c>
      <c r="AF16" s="13" t="str" cm="1">
        <f t="array" ref="AF16">[2]!GetNthToLast($C16:$Q16,AF$10)</f>
        <v/>
      </c>
      <c r="AG16" s="13" t="str" cm="1">
        <f t="array" ref="AG16">[2]!GetNthToLast($C16:$Q16,AG$10)</f>
        <v/>
      </c>
      <c r="AI16" s="1" t="str">
        <f t="shared" si="2"/>
        <v>1/1/09-12/31/09</v>
      </c>
    </row>
    <row r="17" spans="1:35" ht="12.75" customHeight="1" x14ac:dyDescent="0.2">
      <c r="A17" s="6" t="str">
        <f>INPUT!E24</f>
        <v>1/1/10-12/31/10</v>
      </c>
      <c r="C17" s="13">
        <v>894685.16</v>
      </c>
      <c r="D17" s="13">
        <v>1435747.8599999999</v>
      </c>
      <c r="E17" s="13">
        <v>1728195</v>
      </c>
      <c r="F17" s="13">
        <v>1753477.0300000005</v>
      </c>
      <c r="G17" s="13">
        <v>1773049.5599999996</v>
      </c>
      <c r="H17" s="13">
        <v>1759270.7600000005</v>
      </c>
      <c r="I17" s="13">
        <v>1775205.8799999994</v>
      </c>
      <c r="J17" s="13">
        <v>1788378.5200000005</v>
      </c>
      <c r="K17" s="13">
        <v>1806473.5200000005</v>
      </c>
      <c r="L17" s="13">
        <v>1948738.7500000005</v>
      </c>
      <c r="M17" s="12">
        <v>1966037.7500000005</v>
      </c>
      <c r="N17" s="13"/>
      <c r="O17" s="13"/>
      <c r="P17" s="13"/>
      <c r="Q17" s="13"/>
      <c r="S17" s="12">
        <f>DATA!F12</f>
        <v>1514381.6700000002</v>
      </c>
      <c r="T17" s="13" cm="1">
        <f t="array" ref="T17">[2]!GetNthToLast($C17:$Q17,T$10)</f>
        <v>1948738.7500000005</v>
      </c>
      <c r="U17" s="13" cm="1">
        <f t="array" ref="U17">[2]!GetNthToLast($C17:$Q17,U$10)</f>
        <v>1806473.5200000005</v>
      </c>
      <c r="V17" s="13" cm="1">
        <f t="array" ref="V17">[2]!GetNthToLast($C17:$Q17,V$10)</f>
        <v>1788378.5200000005</v>
      </c>
      <c r="W17" s="13" cm="1">
        <f t="array" ref="W17">[2]!GetNthToLast($C17:$Q17,W$10)</f>
        <v>1775205.8799999994</v>
      </c>
      <c r="X17" s="13" cm="1">
        <f t="array" ref="X17">[2]!GetNthToLast($C17:$Q17,X$10)</f>
        <v>1759270.7600000005</v>
      </c>
      <c r="Y17" s="13" cm="1">
        <f t="array" ref="Y17">[2]!GetNthToLast($C17:$Q17,Y$10)</f>
        <v>1773049.5599999996</v>
      </c>
      <c r="Z17" s="13" cm="1">
        <f t="array" ref="Z17">[2]!GetNthToLast($C17:$Q17,Z$10)</f>
        <v>1753477.0300000005</v>
      </c>
      <c r="AA17" s="13" cm="1">
        <f t="array" ref="AA17">[2]!GetNthToLast($C17:$Q17,AA$10)</f>
        <v>1728195</v>
      </c>
      <c r="AB17" s="13" cm="1">
        <f t="array" ref="AB17">[2]!GetNthToLast($C17:$Q17,AB$10)</f>
        <v>1435747.8599999999</v>
      </c>
      <c r="AC17" s="13" cm="1">
        <f t="array" ref="AC17">[2]!GetNthToLast($C17:$Q17,AC$10)</f>
        <v>894685.16</v>
      </c>
      <c r="AD17" s="13" t="str" cm="1">
        <f t="array" ref="AD17">[2]!GetNthToLast($C17:$Q17,AD$10)</f>
        <v/>
      </c>
      <c r="AE17" s="13" t="str" cm="1">
        <f t="array" ref="AE17">[2]!GetNthToLast($C17:$Q17,AE$10)</f>
        <v/>
      </c>
      <c r="AF17" s="13" t="str" cm="1">
        <f t="array" ref="AF17">[2]!GetNthToLast($C17:$Q17,AF$10)</f>
        <v/>
      </c>
      <c r="AG17" s="13" t="str" cm="1">
        <f t="array" ref="AG17">[2]!GetNthToLast($C17:$Q17,AG$10)</f>
        <v/>
      </c>
      <c r="AI17" s="1" t="str">
        <f t="shared" si="2"/>
        <v>1/1/10-12/31/10</v>
      </c>
    </row>
    <row r="18" spans="1:35" ht="12.75" customHeight="1" x14ac:dyDescent="0.2">
      <c r="A18" s="6" t="str">
        <f>INPUT!E25</f>
        <v>1/1/11-12/31/11</v>
      </c>
      <c r="C18" s="13">
        <v>742783.04000000015</v>
      </c>
      <c r="D18" s="13">
        <v>1082561</v>
      </c>
      <c r="E18" s="13">
        <v>1155731.3700000001</v>
      </c>
      <c r="F18" s="13">
        <v>1133434.4900000002</v>
      </c>
      <c r="G18" s="13">
        <v>1166253.0500000003</v>
      </c>
      <c r="H18" s="13">
        <v>1318396.33</v>
      </c>
      <c r="I18" s="13">
        <v>1325981.0399999993</v>
      </c>
      <c r="J18" s="13">
        <v>1325981.0400000003</v>
      </c>
      <c r="K18" s="13">
        <v>1187635.5200000003</v>
      </c>
      <c r="L18" s="12">
        <v>1200315.5200000003</v>
      </c>
      <c r="M18" s="13"/>
      <c r="N18" s="13"/>
      <c r="O18" s="13"/>
      <c r="P18" s="13"/>
      <c r="Q18" s="13"/>
      <c r="S18" s="12">
        <f>DATA!F13</f>
        <v>1183179.1900000002</v>
      </c>
      <c r="T18" s="13" cm="1">
        <f t="array" ref="T18">[2]!GetNthToLast($C18:$Q18,T$10)</f>
        <v>1187635.5200000003</v>
      </c>
      <c r="U18" s="13" cm="1">
        <f t="array" ref="U18">[2]!GetNthToLast($C18:$Q18,U$10)</f>
        <v>1325981.0400000003</v>
      </c>
      <c r="V18" s="13" cm="1">
        <f t="array" ref="V18">[2]!GetNthToLast($C18:$Q18,V$10)</f>
        <v>1325981.0399999993</v>
      </c>
      <c r="W18" s="13" cm="1">
        <f t="array" ref="W18">[2]!GetNthToLast($C18:$Q18,W$10)</f>
        <v>1318396.33</v>
      </c>
      <c r="X18" s="13" cm="1">
        <f t="array" ref="X18">[2]!GetNthToLast($C18:$Q18,X$10)</f>
        <v>1166253.0500000003</v>
      </c>
      <c r="Y18" s="13" cm="1">
        <f t="array" ref="Y18">[2]!GetNthToLast($C18:$Q18,Y$10)</f>
        <v>1133434.4900000002</v>
      </c>
      <c r="Z18" s="13" cm="1">
        <f t="array" ref="Z18">[2]!GetNthToLast($C18:$Q18,Z$10)</f>
        <v>1155731.3700000001</v>
      </c>
      <c r="AA18" s="13" cm="1">
        <f t="array" ref="AA18">[2]!GetNthToLast($C18:$Q18,AA$10)</f>
        <v>1082561</v>
      </c>
      <c r="AB18" s="13" cm="1">
        <f t="array" ref="AB18">[2]!GetNthToLast($C18:$Q18,AB$10)</f>
        <v>742783.04000000015</v>
      </c>
      <c r="AC18" s="13" t="str" cm="1">
        <f t="array" ref="AC18">[2]!GetNthToLast($C18:$Q18,AC$10)</f>
        <v/>
      </c>
      <c r="AD18" s="13" t="str" cm="1">
        <f t="array" ref="AD18">[2]!GetNthToLast($C18:$Q18,AD$10)</f>
        <v/>
      </c>
      <c r="AE18" s="13" t="str" cm="1">
        <f t="array" ref="AE18">[2]!GetNthToLast($C18:$Q18,AE$10)</f>
        <v/>
      </c>
      <c r="AF18" s="13" t="str" cm="1">
        <f t="array" ref="AF18">[2]!GetNthToLast($C18:$Q18,AF$10)</f>
        <v/>
      </c>
      <c r="AG18" s="13" t="str" cm="1">
        <f t="array" ref="AG18">[2]!GetNthToLast($C18:$Q18,AG$10)</f>
        <v/>
      </c>
      <c r="AI18" s="1" t="str">
        <f t="shared" si="2"/>
        <v>1/1/11-12/31/11</v>
      </c>
    </row>
    <row r="19" spans="1:35" ht="12.75" customHeight="1" x14ac:dyDescent="0.2">
      <c r="A19" s="6" t="str">
        <f>INPUT!E26</f>
        <v>1/1/12-12/31/12</v>
      </c>
      <c r="C19" s="13">
        <v>458521.01</v>
      </c>
      <c r="D19" s="13">
        <v>880038.00999999989</v>
      </c>
      <c r="E19" s="13">
        <v>1126810.5599999996</v>
      </c>
      <c r="F19" s="13">
        <v>1167572.6599999999</v>
      </c>
      <c r="G19" s="13">
        <v>1210972.6399999997</v>
      </c>
      <c r="H19" s="13">
        <v>1212167.7099999997</v>
      </c>
      <c r="I19" s="13">
        <v>1212815.8099999998</v>
      </c>
      <c r="J19" s="13">
        <v>1212815.81</v>
      </c>
      <c r="K19" s="12">
        <v>1212882.8100000003</v>
      </c>
      <c r="L19" s="13"/>
      <c r="M19" s="13"/>
      <c r="N19" s="13"/>
      <c r="O19" s="13"/>
      <c r="P19" s="13"/>
      <c r="Q19" s="13"/>
      <c r="S19" s="12">
        <f>DATA!F14</f>
        <v>1212882.8100000003</v>
      </c>
      <c r="T19" s="13" cm="1">
        <f t="array" ref="T19">[2]!GetNthToLast($C19:$Q19,T$10)</f>
        <v>1212815.81</v>
      </c>
      <c r="U19" s="13" cm="1">
        <f t="array" ref="U19">[2]!GetNthToLast($C19:$Q19,U$10)</f>
        <v>1212815.8099999998</v>
      </c>
      <c r="V19" s="13" cm="1">
        <f t="array" ref="V19">[2]!GetNthToLast($C19:$Q19,V$10)</f>
        <v>1212167.7099999997</v>
      </c>
      <c r="W19" s="13" cm="1">
        <f t="array" ref="W19">[2]!GetNthToLast($C19:$Q19,W$10)</f>
        <v>1210972.6399999997</v>
      </c>
      <c r="X19" s="13" cm="1">
        <f t="array" ref="X19">[2]!GetNthToLast($C19:$Q19,X$10)</f>
        <v>1167572.6599999999</v>
      </c>
      <c r="Y19" s="13" cm="1">
        <f t="array" ref="Y19">[2]!GetNthToLast($C19:$Q19,Y$10)</f>
        <v>1126810.5599999996</v>
      </c>
      <c r="Z19" s="13" cm="1">
        <f t="array" ref="Z19">[2]!GetNthToLast($C19:$Q19,Z$10)</f>
        <v>880038.00999999989</v>
      </c>
      <c r="AA19" s="13" cm="1">
        <f t="array" ref="AA19">[2]!GetNthToLast($C19:$Q19,AA$10)</f>
        <v>458521.01</v>
      </c>
      <c r="AB19" s="13" t="str" cm="1">
        <f t="array" ref="AB19">[2]!GetNthToLast($C19:$Q19,AB$10)</f>
        <v/>
      </c>
      <c r="AC19" s="13" t="str" cm="1">
        <f t="array" ref="AC19">[2]!GetNthToLast($C19:$Q19,AC$10)</f>
        <v/>
      </c>
      <c r="AD19" s="13" t="str" cm="1">
        <f t="array" ref="AD19">[2]!GetNthToLast($C19:$Q19,AD$10)</f>
        <v/>
      </c>
      <c r="AE19" s="13" t="str" cm="1">
        <f t="array" ref="AE19">[2]!GetNthToLast($C19:$Q19,AE$10)</f>
        <v/>
      </c>
      <c r="AF19" s="13" t="str" cm="1">
        <f t="array" ref="AF19">[2]!GetNthToLast($C19:$Q19,AF$10)</f>
        <v/>
      </c>
      <c r="AG19" s="13" t="str" cm="1">
        <f t="array" ref="AG19">[2]!GetNthToLast($C19:$Q19,AG$10)</f>
        <v/>
      </c>
      <c r="AI19" s="1" t="str">
        <f t="shared" si="2"/>
        <v>1/1/12-12/31/12</v>
      </c>
    </row>
    <row r="20" spans="1:35" ht="12.75" customHeight="1" x14ac:dyDescent="0.2">
      <c r="A20" s="6" t="str">
        <f>INPUT!E27</f>
        <v>1/1/13-12/31/13</v>
      </c>
      <c r="C20" s="13">
        <v>685785.19000000006</v>
      </c>
      <c r="D20" s="13">
        <v>1376198.1099999999</v>
      </c>
      <c r="E20" s="13">
        <v>1673596.5400000003</v>
      </c>
      <c r="F20" s="13">
        <v>1812180.21</v>
      </c>
      <c r="G20" s="13">
        <v>1853694.2199999997</v>
      </c>
      <c r="H20" s="13">
        <v>1893132.9099999985</v>
      </c>
      <c r="I20" s="13">
        <v>1926182.29</v>
      </c>
      <c r="J20" s="12">
        <v>1930458.7599999993</v>
      </c>
      <c r="K20" s="13"/>
      <c r="L20" s="13"/>
      <c r="M20" s="13"/>
      <c r="N20" s="13"/>
      <c r="O20" s="13"/>
      <c r="P20" s="13"/>
      <c r="Q20" s="13"/>
      <c r="S20" s="12">
        <f>DATA!F15</f>
        <v>1828733.7599999993</v>
      </c>
      <c r="T20" s="13" cm="1">
        <f t="array" ref="T20">[2]!GetNthToLast($C20:$Q20,T$10)</f>
        <v>1926182.29</v>
      </c>
      <c r="U20" s="13" cm="1">
        <f t="array" ref="U20">[2]!GetNthToLast($C20:$Q20,U$10)</f>
        <v>1893132.9099999985</v>
      </c>
      <c r="V20" s="13" cm="1">
        <f t="array" ref="V20">[2]!GetNthToLast($C20:$Q20,V$10)</f>
        <v>1853694.2199999997</v>
      </c>
      <c r="W20" s="13" cm="1">
        <f t="array" ref="W20">[2]!GetNthToLast($C20:$Q20,W$10)</f>
        <v>1812180.21</v>
      </c>
      <c r="X20" s="13" cm="1">
        <f t="array" ref="X20">[2]!GetNthToLast($C20:$Q20,X$10)</f>
        <v>1673596.5400000003</v>
      </c>
      <c r="Y20" s="13" cm="1">
        <f t="array" ref="Y20">[2]!GetNthToLast($C20:$Q20,Y$10)</f>
        <v>1376198.1099999999</v>
      </c>
      <c r="Z20" s="13" cm="1">
        <f t="array" ref="Z20">[2]!GetNthToLast($C20:$Q20,Z$10)</f>
        <v>685785.19000000006</v>
      </c>
      <c r="AA20" s="13" t="str" cm="1">
        <f t="array" ref="AA20">[2]!GetNthToLast($C20:$Q20,AA$10)</f>
        <v/>
      </c>
      <c r="AB20" s="13" t="str" cm="1">
        <f t="array" ref="AB20">[2]!GetNthToLast($C20:$Q20,AB$10)</f>
        <v/>
      </c>
      <c r="AC20" s="13" t="str" cm="1">
        <f t="array" ref="AC20">[2]!GetNthToLast($C20:$Q20,AC$10)</f>
        <v/>
      </c>
      <c r="AD20" s="13" t="str" cm="1">
        <f t="array" ref="AD20">[2]!GetNthToLast($C20:$Q20,AD$10)</f>
        <v/>
      </c>
      <c r="AE20" s="13" t="str" cm="1">
        <f t="array" ref="AE20">[2]!GetNthToLast($C20:$Q20,AE$10)</f>
        <v/>
      </c>
      <c r="AF20" s="13" t="str" cm="1">
        <f t="array" ref="AF20">[2]!GetNthToLast($C20:$Q20,AF$10)</f>
        <v/>
      </c>
      <c r="AG20" s="13" t="str" cm="1">
        <f t="array" ref="AG20">[2]!GetNthToLast($C20:$Q20,AG$10)</f>
        <v/>
      </c>
      <c r="AI20" s="1" t="str">
        <f t="shared" si="2"/>
        <v>1/1/13-12/31/13</v>
      </c>
    </row>
    <row r="21" spans="1:35" ht="12.75" customHeight="1" x14ac:dyDescent="0.2">
      <c r="A21" s="6" t="str">
        <f>INPUT!E28</f>
        <v>1/1/14-12/31/14</v>
      </c>
      <c r="C21" s="13">
        <v>766763.04000000039</v>
      </c>
      <c r="D21" s="13">
        <v>1420541.2300000002</v>
      </c>
      <c r="E21" s="13">
        <v>1693465.93</v>
      </c>
      <c r="F21" s="13">
        <v>1802508.0899999999</v>
      </c>
      <c r="G21" s="13">
        <v>1929563.5999999996</v>
      </c>
      <c r="H21" s="13">
        <v>2161387.5499999998</v>
      </c>
      <c r="I21" s="12">
        <v>2170842.4800000004</v>
      </c>
      <c r="J21" s="13"/>
      <c r="K21" s="13"/>
      <c r="L21" s="13"/>
      <c r="M21" s="13"/>
      <c r="N21" s="13"/>
      <c r="O21" s="13"/>
      <c r="P21" s="13"/>
      <c r="Q21" s="13"/>
      <c r="S21" s="12">
        <f>DATA!F16</f>
        <v>1811366.5999999999</v>
      </c>
      <c r="T21" s="13" cm="1">
        <f t="array" ref="T21">[2]!GetNthToLast($C21:$Q21,T$10)</f>
        <v>2161387.5499999998</v>
      </c>
      <c r="U21" s="13" cm="1">
        <f t="array" ref="U21">[2]!GetNthToLast($C21:$Q21,U$10)</f>
        <v>1929563.5999999996</v>
      </c>
      <c r="V21" s="13" cm="1">
        <f t="array" ref="V21">[2]!GetNthToLast($C21:$Q21,V$10)</f>
        <v>1802508.0899999999</v>
      </c>
      <c r="W21" s="13" cm="1">
        <f t="array" ref="W21">[2]!GetNthToLast($C21:$Q21,W$10)</f>
        <v>1693465.93</v>
      </c>
      <c r="X21" s="13" cm="1">
        <f t="array" ref="X21">[2]!GetNthToLast($C21:$Q21,X$10)</f>
        <v>1420541.2300000002</v>
      </c>
      <c r="Y21" s="13" cm="1">
        <f t="array" ref="Y21">[2]!GetNthToLast($C21:$Q21,Y$10)</f>
        <v>766763.04000000039</v>
      </c>
      <c r="Z21" s="13" t="str" cm="1">
        <f t="array" ref="Z21">[2]!GetNthToLast($C21:$Q21,Z$10)</f>
        <v/>
      </c>
      <c r="AA21" s="13" t="str" cm="1">
        <f t="array" ref="AA21">[2]!GetNthToLast($C21:$Q21,AA$10)</f>
        <v/>
      </c>
      <c r="AB21" s="13" t="str" cm="1">
        <f t="array" ref="AB21">[2]!GetNthToLast($C21:$Q21,AB$10)</f>
        <v/>
      </c>
      <c r="AC21" s="13" t="str" cm="1">
        <f t="array" ref="AC21">[2]!GetNthToLast($C21:$Q21,AC$10)</f>
        <v/>
      </c>
      <c r="AD21" s="13" t="str" cm="1">
        <f t="array" ref="AD21">[2]!GetNthToLast($C21:$Q21,AD$10)</f>
        <v/>
      </c>
      <c r="AE21" s="13" t="str" cm="1">
        <f t="array" ref="AE21">[2]!GetNthToLast($C21:$Q21,AE$10)</f>
        <v/>
      </c>
      <c r="AF21" s="13" t="str" cm="1">
        <f t="array" ref="AF21">[2]!GetNthToLast($C21:$Q21,AF$10)</f>
        <v/>
      </c>
      <c r="AG21" s="13" t="str" cm="1">
        <f t="array" ref="AG21">[2]!GetNthToLast($C21:$Q21,AG$10)</f>
        <v/>
      </c>
      <c r="AI21" s="1" t="str">
        <f t="shared" si="2"/>
        <v>1/1/14-12/31/14</v>
      </c>
    </row>
    <row r="22" spans="1:35" ht="12.75" customHeight="1" x14ac:dyDescent="0.2">
      <c r="A22" s="6" t="str">
        <f>INPUT!E29</f>
        <v>1/1/15-12/31/15</v>
      </c>
      <c r="C22" s="13">
        <v>1299979.4700000002</v>
      </c>
      <c r="D22" s="13">
        <v>1835988.2100000009</v>
      </c>
      <c r="E22" s="13">
        <v>2302280.5499999998</v>
      </c>
      <c r="F22" s="13">
        <v>2394145.5599999987</v>
      </c>
      <c r="G22" s="13">
        <v>2342329.11</v>
      </c>
      <c r="H22" s="12">
        <v>2342502.8100000005</v>
      </c>
      <c r="I22" s="13"/>
      <c r="J22" s="13"/>
      <c r="K22" s="13"/>
      <c r="L22" s="13"/>
      <c r="M22" s="13"/>
      <c r="N22" s="13"/>
      <c r="O22" s="13"/>
      <c r="P22" s="13"/>
      <c r="Q22" s="13"/>
      <c r="S22" s="12">
        <f>DATA!F17</f>
        <v>2173195.9299999997</v>
      </c>
      <c r="T22" s="13" cm="1">
        <f t="array" ref="T22">[2]!GetNthToLast($C22:$Q22,T$10)</f>
        <v>2342329.11</v>
      </c>
      <c r="U22" s="13" cm="1">
        <f t="array" ref="U22">[2]!GetNthToLast($C22:$Q22,U$10)</f>
        <v>2394145.5599999987</v>
      </c>
      <c r="V22" s="13" cm="1">
        <f t="array" ref="V22">[2]!GetNthToLast($C22:$Q22,V$10)</f>
        <v>2302280.5499999998</v>
      </c>
      <c r="W22" s="13" cm="1">
        <f t="array" ref="W22">[2]!GetNthToLast($C22:$Q22,W$10)</f>
        <v>1835988.2100000009</v>
      </c>
      <c r="X22" s="13" cm="1">
        <f t="array" ref="X22">[2]!GetNthToLast($C22:$Q22,X$10)</f>
        <v>1299979.4700000002</v>
      </c>
      <c r="Y22" s="13" t="str" cm="1">
        <f t="array" ref="Y22">[2]!GetNthToLast($C22:$Q22,Y$10)</f>
        <v/>
      </c>
      <c r="Z22" s="13" t="str" cm="1">
        <f t="array" ref="Z22">[2]!GetNthToLast($C22:$Q22,Z$10)</f>
        <v/>
      </c>
      <c r="AA22" s="13" t="str" cm="1">
        <f t="array" ref="AA22">[2]!GetNthToLast($C22:$Q22,AA$10)</f>
        <v/>
      </c>
      <c r="AB22" s="13" t="str" cm="1">
        <f t="array" ref="AB22">[2]!GetNthToLast($C22:$Q22,AB$10)</f>
        <v/>
      </c>
      <c r="AC22" s="13" t="str" cm="1">
        <f t="array" ref="AC22">[2]!GetNthToLast($C22:$Q22,AC$10)</f>
        <v/>
      </c>
      <c r="AD22" s="13" t="str" cm="1">
        <f t="array" ref="AD22">[2]!GetNthToLast($C22:$Q22,AD$10)</f>
        <v/>
      </c>
      <c r="AE22" s="13" t="str" cm="1">
        <f t="array" ref="AE22">[2]!GetNthToLast($C22:$Q22,AE$10)</f>
        <v/>
      </c>
      <c r="AF22" s="13" t="str" cm="1">
        <f t="array" ref="AF22">[2]!GetNthToLast($C22:$Q22,AF$10)</f>
        <v/>
      </c>
      <c r="AG22" s="13" t="str" cm="1">
        <f t="array" ref="AG22">[2]!GetNthToLast($C22:$Q22,AG$10)</f>
        <v/>
      </c>
      <c r="AI22" s="1" t="str">
        <f t="shared" si="2"/>
        <v>1/1/15-12/31/15</v>
      </c>
    </row>
    <row r="23" spans="1:35" ht="12.75" customHeight="1" x14ac:dyDescent="0.2">
      <c r="A23" s="6" t="str">
        <f>INPUT!E30</f>
        <v>1/1/16-12/31/16</v>
      </c>
      <c r="C23" s="13">
        <v>1326440.2600000012</v>
      </c>
      <c r="D23" s="13">
        <v>2989793.0899999994</v>
      </c>
      <c r="E23" s="13">
        <v>3443405.1</v>
      </c>
      <c r="F23" s="13">
        <v>3276954.1399999997</v>
      </c>
      <c r="G23" s="12">
        <v>3251678.2500000009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S23" s="12">
        <f>DATA!F18</f>
        <v>2776114.1900000009</v>
      </c>
      <c r="T23" s="13" cm="1">
        <f t="array" ref="T23">[2]!GetNthToLast($C23:$Q23,T$10)</f>
        <v>3276954.1399999997</v>
      </c>
      <c r="U23" s="13" cm="1">
        <f t="array" ref="U23">[2]!GetNthToLast($C23:$Q23,U$10)</f>
        <v>3443405.1</v>
      </c>
      <c r="V23" s="13" cm="1">
        <f t="array" ref="V23">[2]!GetNthToLast($C23:$Q23,V$10)</f>
        <v>2989793.0899999994</v>
      </c>
      <c r="W23" s="13" cm="1">
        <f t="array" ref="W23">[2]!GetNthToLast($C23:$Q23,W$10)</f>
        <v>1326440.2600000012</v>
      </c>
      <c r="X23" s="13" t="str" cm="1">
        <f t="array" ref="X23">[2]!GetNthToLast($C23:$Q23,X$10)</f>
        <v/>
      </c>
      <c r="Y23" s="13" t="str" cm="1">
        <f t="array" ref="Y23">[2]!GetNthToLast($C23:$Q23,Y$10)</f>
        <v/>
      </c>
      <c r="Z23" s="13" t="str" cm="1">
        <f t="array" ref="Z23">[2]!GetNthToLast($C23:$Q23,Z$10)</f>
        <v/>
      </c>
      <c r="AA23" s="13" t="str" cm="1">
        <f t="array" ref="AA23">[2]!GetNthToLast($C23:$Q23,AA$10)</f>
        <v/>
      </c>
      <c r="AB23" s="13" t="str" cm="1">
        <f t="array" ref="AB23">[2]!GetNthToLast($C23:$Q23,AB$10)</f>
        <v/>
      </c>
      <c r="AC23" s="13" t="str" cm="1">
        <f t="array" ref="AC23">[2]!GetNthToLast($C23:$Q23,AC$10)</f>
        <v/>
      </c>
      <c r="AD23" s="13" t="str" cm="1">
        <f t="array" ref="AD23">[2]!GetNthToLast($C23:$Q23,AD$10)</f>
        <v/>
      </c>
      <c r="AE23" s="13" t="str" cm="1">
        <f t="array" ref="AE23">[2]!GetNthToLast($C23:$Q23,AE$10)</f>
        <v/>
      </c>
      <c r="AF23" s="13" t="str" cm="1">
        <f t="array" ref="AF23">[2]!GetNthToLast($C23:$Q23,AF$10)</f>
        <v/>
      </c>
      <c r="AG23" s="13" t="str" cm="1">
        <f t="array" ref="AG23">[2]!GetNthToLast($C23:$Q23,AG$10)</f>
        <v/>
      </c>
      <c r="AI23" s="1" t="str">
        <f t="shared" si="2"/>
        <v>1/1/16-12/31/16</v>
      </c>
    </row>
    <row r="24" spans="1:35" ht="12.75" customHeight="1" x14ac:dyDescent="0.2">
      <c r="A24" s="6" t="str">
        <f>INPUT!E31</f>
        <v>1/1/17-12/31/17</v>
      </c>
      <c r="C24" s="13">
        <v>1273406.9200000006</v>
      </c>
      <c r="D24" s="13">
        <v>2127545.5500000012</v>
      </c>
      <c r="E24" s="13">
        <v>2444111.0400000019</v>
      </c>
      <c r="F24" s="12">
        <v>2628716.9900000021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S24" s="12">
        <f>DATA!F19</f>
        <v>2347544.3600000013</v>
      </c>
      <c r="T24" s="13" cm="1">
        <f t="array" ref="T24">[2]!GetNthToLast($C24:$Q24,T$10)</f>
        <v>2444111.0400000019</v>
      </c>
      <c r="U24" s="13" cm="1">
        <f t="array" ref="U24">[2]!GetNthToLast($C24:$Q24,U$10)</f>
        <v>2127545.5500000012</v>
      </c>
      <c r="V24" s="13" cm="1">
        <f t="array" ref="V24">[2]!GetNthToLast($C24:$Q24,V$10)</f>
        <v>1273406.9200000006</v>
      </c>
      <c r="W24" s="13" t="str" cm="1">
        <f t="array" ref="W24">[2]!GetNthToLast($C24:$Q24,W$10)</f>
        <v/>
      </c>
      <c r="X24" s="13" t="str" cm="1">
        <f t="array" ref="X24">[2]!GetNthToLast($C24:$Q24,X$10)</f>
        <v/>
      </c>
      <c r="Y24" s="13" t="str" cm="1">
        <f t="array" ref="Y24">[2]!GetNthToLast($C24:$Q24,Y$10)</f>
        <v/>
      </c>
      <c r="Z24" s="13" t="str" cm="1">
        <f t="array" ref="Z24">[2]!GetNthToLast($C24:$Q24,Z$10)</f>
        <v/>
      </c>
      <c r="AA24" s="13" t="str" cm="1">
        <f t="array" ref="AA24">[2]!GetNthToLast($C24:$Q24,AA$10)</f>
        <v/>
      </c>
      <c r="AB24" s="13" t="str" cm="1">
        <f t="array" ref="AB24">[2]!GetNthToLast($C24:$Q24,AB$10)</f>
        <v/>
      </c>
      <c r="AC24" s="13" t="str" cm="1">
        <f t="array" ref="AC24">[2]!GetNthToLast($C24:$Q24,AC$10)</f>
        <v/>
      </c>
      <c r="AD24" s="13" t="str" cm="1">
        <f t="array" ref="AD24">[2]!GetNthToLast($C24:$Q24,AD$10)</f>
        <v/>
      </c>
      <c r="AE24" s="13" t="str" cm="1">
        <f t="array" ref="AE24">[2]!GetNthToLast($C24:$Q24,AE$10)</f>
        <v/>
      </c>
      <c r="AF24" s="13" t="str" cm="1">
        <f t="array" ref="AF24">[2]!GetNthToLast($C24:$Q24,AF$10)</f>
        <v/>
      </c>
      <c r="AG24" s="13" t="str" cm="1">
        <f t="array" ref="AG24">[2]!GetNthToLast($C24:$Q24,AG$10)</f>
        <v/>
      </c>
      <c r="AI24" s="1" t="str">
        <f t="shared" si="2"/>
        <v>1/1/17-12/31/17</v>
      </c>
    </row>
    <row r="25" spans="1:35" ht="12.75" customHeight="1" x14ac:dyDescent="0.2">
      <c r="A25" s="6" t="str">
        <f>INPUT!E32</f>
        <v>1/1/18-12/31/18</v>
      </c>
      <c r="C25" s="13">
        <v>1415374.3399999989</v>
      </c>
      <c r="D25" s="13">
        <v>2264112.3000000003</v>
      </c>
      <c r="E25" s="12">
        <v>2585441.4500000016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S25" s="12">
        <f>DATA!F20</f>
        <v>2258070.4400000018</v>
      </c>
      <c r="T25" s="13" cm="1">
        <f t="array" ref="T25">[2]!GetNthToLast($C25:$Q25,T$10)</f>
        <v>2264112.3000000003</v>
      </c>
      <c r="U25" s="13" cm="1">
        <f t="array" ref="U25">[2]!GetNthToLast($C25:$Q25,U$10)</f>
        <v>1415374.3399999989</v>
      </c>
      <c r="V25" s="13" t="str" cm="1">
        <f t="array" ref="V25">[2]!GetNthToLast($C25:$Q25,V$10)</f>
        <v/>
      </c>
      <c r="W25" s="13" t="str" cm="1">
        <f t="array" ref="W25">[2]!GetNthToLast($C25:$Q25,W$10)</f>
        <v/>
      </c>
      <c r="X25" s="13" t="str" cm="1">
        <f t="array" ref="X25">[2]!GetNthToLast($C25:$Q25,X$10)</f>
        <v/>
      </c>
      <c r="Y25" s="13" t="str" cm="1">
        <f t="array" ref="Y25">[2]!GetNthToLast($C25:$Q25,Y$10)</f>
        <v/>
      </c>
      <c r="Z25" s="13" t="str" cm="1">
        <f t="array" ref="Z25">[2]!GetNthToLast($C25:$Q25,Z$10)</f>
        <v/>
      </c>
      <c r="AA25" s="13" t="str" cm="1">
        <f t="array" ref="AA25">[2]!GetNthToLast($C25:$Q25,AA$10)</f>
        <v/>
      </c>
      <c r="AB25" s="13" t="str" cm="1">
        <f t="array" ref="AB25">[2]!GetNthToLast($C25:$Q25,AB$10)</f>
        <v/>
      </c>
      <c r="AC25" s="13" t="str" cm="1">
        <f t="array" ref="AC25">[2]!GetNthToLast($C25:$Q25,AC$10)</f>
        <v/>
      </c>
      <c r="AD25" s="13" t="str" cm="1">
        <f t="array" ref="AD25">[2]!GetNthToLast($C25:$Q25,AD$10)</f>
        <v/>
      </c>
      <c r="AE25" s="13" t="str" cm="1">
        <f t="array" ref="AE25">[2]!GetNthToLast($C25:$Q25,AE$10)</f>
        <v/>
      </c>
      <c r="AF25" s="13" t="str" cm="1">
        <f t="array" ref="AF25">[2]!GetNthToLast($C25:$Q25,AF$10)</f>
        <v/>
      </c>
      <c r="AG25" s="13" t="str" cm="1">
        <f t="array" ref="AG25">[2]!GetNthToLast($C25:$Q25,AG$10)</f>
        <v/>
      </c>
      <c r="AI25" s="1" t="str">
        <f t="shared" si="2"/>
        <v>1/1/18-12/31/18</v>
      </c>
    </row>
    <row r="26" spans="1:35" ht="12.75" customHeight="1" x14ac:dyDescent="0.2">
      <c r="A26" s="6" t="str">
        <f>INPUT!E33</f>
        <v>1/1/19-12/31/19</v>
      </c>
      <c r="B26" s="14"/>
      <c r="C26" s="13">
        <v>4706747.6700000055</v>
      </c>
      <c r="D26" s="12">
        <v>5817996.7700000023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S26" s="12">
        <f>DATA!F21</f>
        <v>4199295.1499999976</v>
      </c>
      <c r="T26" s="13" cm="1">
        <f t="array" ref="T26">[2]!GetNthToLast($C26:$Q26,T$10)</f>
        <v>4706747.6700000055</v>
      </c>
      <c r="U26" s="13" t="str" cm="1">
        <f t="array" ref="U26">[2]!GetNthToLast($C26:$Q26,U$10)</f>
        <v/>
      </c>
      <c r="V26" s="13" t="str" cm="1">
        <f t="array" ref="V26">[2]!GetNthToLast($C26:$Q26,V$10)</f>
        <v/>
      </c>
      <c r="W26" s="13" t="str" cm="1">
        <f t="array" ref="W26">[2]!GetNthToLast($C26:$Q26,W$10)</f>
        <v/>
      </c>
      <c r="X26" s="13" t="str" cm="1">
        <f t="array" ref="X26">[2]!GetNthToLast($C26:$Q26,X$10)</f>
        <v/>
      </c>
      <c r="Y26" s="13" t="str" cm="1">
        <f t="array" ref="Y26">[2]!GetNthToLast($C26:$Q26,Y$10)</f>
        <v/>
      </c>
      <c r="Z26" s="13" t="str" cm="1">
        <f t="array" ref="Z26">[2]!GetNthToLast($C26:$Q26,Z$10)</f>
        <v/>
      </c>
      <c r="AA26" s="13" t="str" cm="1">
        <f t="array" ref="AA26">[2]!GetNthToLast($C26:$Q26,AA$10)</f>
        <v/>
      </c>
      <c r="AB26" s="13" t="str" cm="1">
        <f t="array" ref="AB26">[2]!GetNthToLast($C26:$Q26,AB$10)</f>
        <v/>
      </c>
      <c r="AC26" s="13" t="str" cm="1">
        <f t="array" ref="AC26">[2]!GetNthToLast($C26:$Q26,AC$10)</f>
        <v/>
      </c>
      <c r="AD26" s="13" t="str" cm="1">
        <f t="array" ref="AD26">[2]!GetNthToLast($C26:$Q26,AD$10)</f>
        <v/>
      </c>
      <c r="AE26" s="13" t="str" cm="1">
        <f t="array" ref="AE26">[2]!GetNthToLast($C26:$Q26,AE$10)</f>
        <v/>
      </c>
      <c r="AF26" s="13" t="str" cm="1">
        <f t="array" ref="AF26">[2]!GetNthToLast($C26:$Q26,AF$10)</f>
        <v/>
      </c>
      <c r="AG26" s="13" t="str" cm="1">
        <f t="array" ref="AG26">[2]!GetNthToLast($C26:$Q26,AG$10)</f>
        <v/>
      </c>
      <c r="AI26" s="1" t="str">
        <f t="shared" si="2"/>
        <v>1/1/19-12/31/19</v>
      </c>
    </row>
    <row r="27" spans="1:35" ht="12.75" customHeight="1" x14ac:dyDescent="0.2">
      <c r="A27" s="6" t="str">
        <f>INPUT!E34</f>
        <v>1/1/20-12/31/20</v>
      </c>
      <c r="B27" s="14"/>
      <c r="C27" s="12">
        <v>1261811.2200000007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S27" s="12">
        <f>DATA!F22</f>
        <v>619309.30000000005</v>
      </c>
      <c r="T27" s="13" t="str" cm="1">
        <f t="array" ref="T27">[2]!GetNthToLast($C27:$Q27,T$10)</f>
        <v/>
      </c>
      <c r="U27" s="13" t="str" cm="1">
        <f t="array" ref="U27">[2]!GetNthToLast($C27:$Q27,U$10)</f>
        <v/>
      </c>
      <c r="V27" s="13" t="str" cm="1">
        <f t="array" ref="V27">[2]!GetNthToLast($C27:$Q27,V$10)</f>
        <v/>
      </c>
      <c r="W27" s="13" t="str" cm="1">
        <f t="array" ref="W27">[2]!GetNthToLast($C27:$Q27,W$10)</f>
        <v/>
      </c>
      <c r="X27" s="13" t="str" cm="1">
        <f t="array" ref="X27">[2]!GetNthToLast($C27:$Q27,X$10)</f>
        <v/>
      </c>
      <c r="Y27" s="13" t="str" cm="1">
        <f t="array" ref="Y27">[2]!GetNthToLast($C27:$Q27,Y$10)</f>
        <v/>
      </c>
      <c r="Z27" s="13" t="str" cm="1">
        <f t="array" ref="Z27">[2]!GetNthToLast($C27:$Q27,Z$10)</f>
        <v/>
      </c>
      <c r="AA27" s="13" t="str" cm="1">
        <f t="array" ref="AA27">[2]!GetNthToLast($C27:$Q27,AA$10)</f>
        <v/>
      </c>
      <c r="AB27" s="13" t="str" cm="1">
        <f t="array" ref="AB27">[2]!GetNthToLast($C27:$Q27,AB$10)</f>
        <v/>
      </c>
      <c r="AC27" s="13" t="str" cm="1">
        <f t="array" ref="AC27">[2]!GetNthToLast($C27:$Q27,AC$10)</f>
        <v/>
      </c>
      <c r="AD27" s="13" t="str" cm="1">
        <f t="array" ref="AD27">[2]!GetNthToLast($C27:$Q27,AD$10)</f>
        <v/>
      </c>
      <c r="AE27" s="13" t="str" cm="1">
        <f t="array" ref="AE27">[2]!GetNthToLast($C27:$Q27,AE$10)</f>
        <v/>
      </c>
      <c r="AF27" s="13" t="str" cm="1">
        <f t="array" ref="AF27">[2]!GetNthToLast($C27:$Q27,AF$10)</f>
        <v/>
      </c>
      <c r="AG27" s="13" t="str" cm="1">
        <f t="array" ref="AG27">[2]!GetNthToLast($C27:$Q27,AG$10)</f>
        <v/>
      </c>
      <c r="AI27" s="1" t="str">
        <f t="shared" si="2"/>
        <v>1/1/20-12/31/20</v>
      </c>
    </row>
    <row r="28" spans="1:35" ht="12.75" x14ac:dyDescent="0.2">
      <c r="A28" s="6"/>
    </row>
    <row r="29" spans="1:35" ht="12.75" x14ac:dyDescent="0.2">
      <c r="A29" s="6" t="str">
        <f>[1]Intro!$M$9</f>
        <v>Policy</v>
      </c>
      <c r="C29" s="1" t="s">
        <v>3</v>
      </c>
    </row>
    <row r="30" spans="1:35" ht="12.75" x14ac:dyDescent="0.2">
      <c r="A30" s="7" t="str">
        <f>[1]Intro!$M$10</f>
        <v>Period</v>
      </c>
      <c r="C30" s="8" t="str">
        <f>C11&amp;" - "&amp;IF(ISBLANK(D11), "ULT", D11)</f>
        <v>12 - 24</v>
      </c>
      <c r="D30" s="8" t="str">
        <f>D11&amp;" - "&amp;IF(ISBLANK(E11), "ULT", E11)</f>
        <v>24 - 36</v>
      </c>
      <c r="E30" s="8" t="str">
        <f>E11&amp;" - "&amp;IF(ISBLANK(F11), "ULT", F11)</f>
        <v>36 - 48</v>
      </c>
      <c r="F30" s="8" t="str">
        <f>F11&amp;" - "&amp;IF(ISBLANK(G11), "ULT", G11)</f>
        <v>48 - 60</v>
      </c>
      <c r="G30" s="8" t="str">
        <f>G11&amp;" - "&amp;IF(ISBLANK(H11), "ULT", H11)</f>
        <v>60 - 72</v>
      </c>
      <c r="H30" s="8" t="str">
        <f>H11&amp;" - "&amp;IF(ISBLANK(I11), "ULT", I11)</f>
        <v>72 - 84</v>
      </c>
      <c r="I30" s="8" t="str">
        <f>I11&amp;" - "&amp;IF(ISBLANK(J11), "ULT", J11)</f>
        <v>84 - 96</v>
      </c>
      <c r="J30" s="8" t="str">
        <f>J11&amp;" - "&amp;IF(ISBLANK(K11), "ULT", K11)</f>
        <v>96 - 108</v>
      </c>
      <c r="K30" s="8" t="str">
        <f>K11&amp;" - "&amp;IF(ISBLANK(L11), "ULT", L11)</f>
        <v>108 - 120</v>
      </c>
      <c r="L30" s="8" t="str">
        <f>L11&amp;" - "&amp;IF(ISBLANK(M11), "ULT", M11)</f>
        <v>120 - 132</v>
      </c>
      <c r="M30" s="8" t="str">
        <f>M11&amp;" - "&amp;IF(ISBLANK(N11), "ULT", N11)</f>
        <v>132 - 144</v>
      </c>
      <c r="N30" s="8" t="str">
        <f>N11&amp;" - "&amp;IF(ISBLANK(O11), "ULT", O11)</f>
        <v>144 - 156</v>
      </c>
      <c r="O30" s="8" t="str">
        <f>O11&amp;" - "&amp;IF(ISBLANK(P11), "ULT", P11)</f>
        <v>156 - 168</v>
      </c>
      <c r="P30" s="8" t="str">
        <f>P11&amp;" - "&amp;IF(ISBLANK(Q11), "ULT", Q11)</f>
        <v>168 - 180</v>
      </c>
      <c r="Q30" s="8" t="str">
        <f>Q11&amp;" - "&amp;IF(ISBLANK(R11), "ULT", R11)</f>
        <v>180 - ULT</v>
      </c>
    </row>
    <row r="31" spans="1:35" ht="12.75" x14ac:dyDescent="0.2">
      <c r="A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35" ht="12.75" x14ac:dyDescent="0.2">
      <c r="A32" s="6" t="str">
        <f>A13</f>
        <v>1/1/06-12/31/06</v>
      </c>
      <c r="C32" s="15">
        <f>IFERROR(IF(OR(D13="", ISBLANK(D13)), "", D13/C13), "")</f>
        <v>1.4602946424783312</v>
      </c>
      <c r="D32" s="15">
        <f>IFERROR(IF(OR(E13="", ISBLANK(E13)), "", E13/D13), "")</f>
        <v>1.2310313711281711</v>
      </c>
      <c r="E32" s="15">
        <f>IFERROR(IF(OR(F13="", ISBLANK(F13)), "", F13/E13), "")</f>
        <v>0.95439854728407092</v>
      </c>
      <c r="F32" s="15">
        <f>IFERROR(IF(OR(G13="", ISBLANK(G13)), "", G13/F13), "")</f>
        <v>1.1687882477355014</v>
      </c>
      <c r="G32" s="15">
        <f>IFERROR(IF(OR(H13="", ISBLANK(H13)), "", H13/G13), "")</f>
        <v>1.0024679711360633</v>
      </c>
      <c r="H32" s="15">
        <f>IFERROR(IF(OR(I13="", ISBLANK(I13)), "", I13/H13), "")</f>
        <v>0.86870867821179298</v>
      </c>
      <c r="I32" s="15">
        <f>IFERROR(IF(OR(J13="", ISBLANK(J13)), "", J13/I13), "")</f>
        <v>1</v>
      </c>
      <c r="J32" s="15">
        <f>IFERROR(IF(OR(K13="", ISBLANK(K13)), "", K13/J13), "")</f>
        <v>1</v>
      </c>
      <c r="K32" s="15">
        <f>IFERROR(IF(OR(L13="", ISBLANK(L13)), "", L13/K13), "")</f>
        <v>1</v>
      </c>
      <c r="L32" s="15">
        <f>IFERROR(IF(OR(M13="", ISBLANK(M13)), "", M13/L13), "")</f>
        <v>1.000164393187345</v>
      </c>
      <c r="M32" s="15">
        <f>IFERROR(IF(OR(N13="", ISBLANK(N13)), "", N13/M13), "")</f>
        <v>1</v>
      </c>
      <c r="N32" s="15">
        <f>IFERROR(IF(OR(O13="", ISBLANK(O13)), "", O13/N13), "")</f>
        <v>1</v>
      </c>
      <c r="O32" s="15">
        <f>IFERROR(IF(OR(P13="", ISBLANK(P13)), "", P13/O13), "")</f>
        <v>1</v>
      </c>
      <c r="P32" s="15">
        <f>IFERROR(IF(OR(Q13="", ISBLANK(Q13)), "", Q13/P13), "")</f>
        <v>1</v>
      </c>
      <c r="Q32" s="15" t="str">
        <f>IFERROR(IF(OR(#REF!="", ISBLANK(#REF!)), "",#REF!/ Q13), "")</f>
        <v/>
      </c>
    </row>
    <row r="33" spans="1:17" ht="12.75" x14ac:dyDescent="0.2">
      <c r="A33" s="6" t="str">
        <f>A14</f>
        <v>1/1/07-12/31/07</v>
      </c>
      <c r="C33" s="15">
        <f>IFERROR(IF(OR(D14="", ISBLANK(D14)), "", D14/C14), "")</f>
        <v>2.7259015826508191</v>
      </c>
      <c r="D33" s="15">
        <f>IFERROR(IF(OR(E14="", ISBLANK(E14)), "", E14/D14), "")</f>
        <v>1.0030160858708965</v>
      </c>
      <c r="E33" s="15">
        <f>IFERROR(IF(OR(F14="", ISBLANK(F14)), "", F14/E14), "")</f>
        <v>1.06988973129499</v>
      </c>
      <c r="F33" s="15">
        <f>IFERROR(IF(OR(G14="", ISBLANK(G14)), "", G14/F14), "")</f>
        <v>1.0234561614482749</v>
      </c>
      <c r="G33" s="15">
        <f>IFERROR(IF(OR(H14="", ISBLANK(H14)), "", H14/G14), "")</f>
        <v>0.99859348575535378</v>
      </c>
      <c r="H33" s="15">
        <f>IFERROR(IF(OR(I14="", ISBLANK(I14)), "", I14/H14), "")</f>
        <v>1.0678568138754536</v>
      </c>
      <c r="I33" s="15">
        <f>IFERROR(IF(OR(J14="", ISBLANK(J14)), "", J14/I14), "")</f>
        <v>0.93812787055397984</v>
      </c>
      <c r="J33" s="15">
        <f>IFERROR(IF(OR(K14="", ISBLANK(K14)), "", K14/J14), "")</f>
        <v>0.98690208481514774</v>
      </c>
      <c r="K33" s="15">
        <f>IFERROR(IF(OR(L14="", ISBLANK(L14)), "", L14/K14), "")</f>
        <v>0.99999003959990873</v>
      </c>
      <c r="L33" s="15">
        <f>IFERROR(IF(OR(M14="", ISBLANK(M14)), "", M14/L14), "")</f>
        <v>0.99999999999999978</v>
      </c>
      <c r="M33" s="15">
        <f>IFERROR(IF(OR(N14="", ISBLANK(N14)), "", N14/M14), "")</f>
        <v>0.99999999999999978</v>
      </c>
      <c r="N33" s="15">
        <f>IFERROR(IF(OR(O14="", ISBLANK(O14)), "", O14/N14), "")</f>
        <v>1</v>
      </c>
      <c r="O33" s="15">
        <f>IFERROR(IF(OR(P14="", ISBLANK(P14)), "", P14/O14), "")</f>
        <v>1</v>
      </c>
      <c r="P33" s="15" t="str">
        <f>IFERROR(IF(OR(Q14="", ISBLANK(Q14)), "", Q14/P14), "")</f>
        <v/>
      </c>
      <c r="Q33" s="15" t="str">
        <f>IFERROR(IF(OR(#REF!="", ISBLANK(#REF!)), "",#REF!/ Q14), "")</f>
        <v/>
      </c>
    </row>
    <row r="34" spans="1:17" ht="12.75" x14ac:dyDescent="0.2">
      <c r="A34" s="6" t="str">
        <f>A15</f>
        <v>1/1/08-12/31/08</v>
      </c>
      <c r="C34" s="15">
        <f>IFERROR(IF(OR(D15="", ISBLANK(D15)), "", D15/C15), "")</f>
        <v>1.5734991969162981</v>
      </c>
      <c r="D34" s="15">
        <f>IFERROR(IF(OR(E15="", ISBLANK(E15)), "", E15/D15), "")</f>
        <v>1.0287685924993655</v>
      </c>
      <c r="E34" s="15">
        <f>IFERROR(IF(OR(F15="", ISBLANK(F15)), "", F15/E15), "")</f>
        <v>0.98745685510823733</v>
      </c>
      <c r="F34" s="15">
        <f>IFERROR(IF(OR(G15="", ISBLANK(G15)), "", G15/F15), "")</f>
        <v>1.0000286000639602</v>
      </c>
      <c r="G34" s="15">
        <f>IFERROR(IF(OR(H15="", ISBLANK(H15)), "", H15/G15), "")</f>
        <v>1.0000183722429135</v>
      </c>
      <c r="H34" s="15">
        <f>IFERROR(IF(OR(I15="", ISBLANK(I15)), "", I15/H15), "")</f>
        <v>0.99999999999999978</v>
      </c>
      <c r="I34" s="15">
        <f>IFERROR(IF(OR(J15="", ISBLANK(J15)), "", J15/I15), "")</f>
        <v>1.0000000000000002</v>
      </c>
      <c r="J34" s="15">
        <f>IFERROR(IF(OR(K15="", ISBLANK(K15)), "", K15/J15), "")</f>
        <v>0.99965566085902646</v>
      </c>
      <c r="K34" s="15">
        <f>IFERROR(IF(OR(L15="", ISBLANK(L15)), "", L15/K15), "")</f>
        <v>1.0000000000000002</v>
      </c>
      <c r="L34" s="15">
        <f>IFERROR(IF(OR(M15="", ISBLANK(M15)), "", M15/L15), "")</f>
        <v>0.99999999999999956</v>
      </c>
      <c r="M34" s="15">
        <f>IFERROR(IF(OR(N15="", ISBLANK(N15)), "", N15/M15), "")</f>
        <v>1</v>
      </c>
      <c r="N34" s="15">
        <f>IFERROR(IF(OR(O15="", ISBLANK(O15)), "", O15/N15), "")</f>
        <v>1</v>
      </c>
      <c r="O34" s="15" t="str">
        <f>IFERROR(IF(OR(P15="", ISBLANK(P15)), "", P15/O15), "")</f>
        <v/>
      </c>
      <c r="P34" s="15" t="str">
        <f>IFERROR(IF(OR(Q15="", ISBLANK(Q15)), "", Q15/P15), "")</f>
        <v/>
      </c>
      <c r="Q34" s="15" t="str">
        <f>IFERROR(IF(OR(#REF!="", ISBLANK(#REF!)), "",#REF!/ Q15), "")</f>
        <v/>
      </c>
    </row>
    <row r="35" spans="1:17" ht="12.75" x14ac:dyDescent="0.2">
      <c r="A35" s="6" t="str">
        <f>A16</f>
        <v>1/1/09-12/31/09</v>
      </c>
      <c r="C35" s="15">
        <f>IFERROR(IF(OR(D16="", ISBLANK(D16)), "", D16/C16), "")</f>
        <v>0.98551257417062421</v>
      </c>
      <c r="D35" s="15">
        <f>IFERROR(IF(OR(E16="", ISBLANK(E16)), "", E16/D16), "")</f>
        <v>1.0399659957907614</v>
      </c>
      <c r="E35" s="15">
        <f>IFERROR(IF(OR(F16="", ISBLANK(F16)), "", F16/E16), "")</f>
        <v>1.024571154320572</v>
      </c>
      <c r="F35" s="15">
        <f>IFERROR(IF(OR(G16="", ISBLANK(G16)), "", G16/F16), "")</f>
        <v>1.0293744035501875</v>
      </c>
      <c r="G35" s="15">
        <f>IFERROR(IF(OR(H16="", ISBLANK(H16)), "", H16/G16), "")</f>
        <v>1.0639288245118603</v>
      </c>
      <c r="H35" s="15">
        <f>IFERROR(IF(OR(I16="", ISBLANK(I16)), "", I16/H16), "")</f>
        <v>1.0336317888752957</v>
      </c>
      <c r="I35" s="15">
        <f>IFERROR(IF(OR(J16="", ISBLANK(J16)), "", J16/I16), "")</f>
        <v>0.99998017709281506</v>
      </c>
      <c r="J35" s="15">
        <f>IFERROR(IF(OR(K16="", ISBLANK(K16)), "", K16/J16), "")</f>
        <v>1.0000000000000004</v>
      </c>
      <c r="K35" s="15">
        <f>IFERROR(IF(OR(L16="", ISBLANK(L16)), "", L16/K16), "")</f>
        <v>1</v>
      </c>
      <c r="L35" s="15">
        <f>IFERROR(IF(OR(M16="", ISBLANK(M16)), "", M16/L16), "")</f>
        <v>1</v>
      </c>
      <c r="M35" s="15">
        <f>IFERROR(IF(OR(N16="", ISBLANK(N16)), "", N16/M16), "")</f>
        <v>1</v>
      </c>
      <c r="N35" s="15" t="str">
        <f>IFERROR(IF(OR(O16="", ISBLANK(O16)), "", O16/N16), "")</f>
        <v/>
      </c>
      <c r="O35" s="15" t="str">
        <f>IFERROR(IF(OR(P16="", ISBLANK(P16)), "", P16/O16), "")</f>
        <v/>
      </c>
      <c r="P35" s="15" t="str">
        <f>IFERROR(IF(OR(Q16="", ISBLANK(Q16)), "", Q16/P16), "")</f>
        <v/>
      </c>
      <c r="Q35" s="15" t="str">
        <f>IFERROR(IF(OR(#REF!="", ISBLANK(#REF!)), "",#REF!/ Q16), "")</f>
        <v/>
      </c>
    </row>
    <row r="36" spans="1:17" ht="12.75" x14ac:dyDescent="0.2">
      <c r="A36" s="6" t="str">
        <f>A17</f>
        <v>1/1/10-12/31/10</v>
      </c>
      <c r="C36" s="15">
        <f>IFERROR(IF(OR(D17="", ISBLANK(D17)), "", D17/C17), "")</f>
        <v>1.6047520671964648</v>
      </c>
      <c r="D36" s="15">
        <f>IFERROR(IF(OR(E17="", ISBLANK(E17)), "", E17/D17), "")</f>
        <v>1.2036897620728477</v>
      </c>
      <c r="E36" s="15">
        <f>IFERROR(IF(OR(F17="", ISBLANK(F17)), "", F17/E17), "")</f>
        <v>1.0146291535388081</v>
      </c>
      <c r="F36" s="15">
        <f>IFERROR(IF(OR(G17="", ISBLANK(G17)), "", G17/F17), "")</f>
        <v>1.0111621251177718</v>
      </c>
      <c r="G36" s="15">
        <f>IFERROR(IF(OR(H17="", ISBLANK(H17)), "", H17/G17), "")</f>
        <v>0.99222875642573738</v>
      </c>
      <c r="H36" s="15">
        <f>IFERROR(IF(OR(I17="", ISBLANK(I17)), "", I17/H17), "")</f>
        <v>1.0090577984709976</v>
      </c>
      <c r="I36" s="15">
        <f>IFERROR(IF(OR(J17="", ISBLANK(J17)), "", J17/I17), "")</f>
        <v>1.007420344957398</v>
      </c>
      <c r="J36" s="15">
        <f>IFERROR(IF(OR(K17="", ISBLANK(K17)), "", K17/J17), "")</f>
        <v>1.0101181040801139</v>
      </c>
      <c r="K36" s="15">
        <f>IFERROR(IF(OR(L17="", ISBLANK(L17)), "", L17/K17), "")</f>
        <v>1.0787530115581212</v>
      </c>
      <c r="L36" s="15">
        <f>IFERROR(IF(OR(M17="", ISBLANK(M17)), "", M17/L17), "")</f>
        <v>1.0088770236646651</v>
      </c>
      <c r="M36" s="15" t="str">
        <f>IFERROR(IF(OR(N17="", ISBLANK(N17)), "", N17/M17), "")</f>
        <v/>
      </c>
      <c r="N36" s="15" t="str">
        <f>IFERROR(IF(OR(O17="", ISBLANK(O17)), "", O17/N17), "")</f>
        <v/>
      </c>
      <c r="O36" s="15" t="str">
        <f>IFERROR(IF(OR(P17="", ISBLANK(P17)), "", P17/O17), "")</f>
        <v/>
      </c>
      <c r="P36" s="15" t="str">
        <f>IFERROR(IF(OR(Q17="", ISBLANK(Q17)), "", Q17/P17), "")</f>
        <v/>
      </c>
      <c r="Q36" s="15" t="str">
        <f>IFERROR(IF(OR(#REF!="", ISBLANK(#REF!)), "",#REF!/ Q17), "")</f>
        <v/>
      </c>
    </row>
    <row r="37" spans="1:17" ht="12.75" x14ac:dyDescent="0.2">
      <c r="A37" s="6" t="str">
        <f>A18</f>
        <v>1/1/11-12/31/11</v>
      </c>
      <c r="C37" s="15">
        <f>IFERROR(IF(OR(D18="", ISBLANK(D18)), "", D18/C18), "")</f>
        <v>1.4574390389958281</v>
      </c>
      <c r="D37" s="15">
        <f>IFERROR(IF(OR(E18="", ISBLANK(E18)), "", E18/D18), "")</f>
        <v>1.0675900665181917</v>
      </c>
      <c r="E37" s="15">
        <f>IFERROR(IF(OR(F18="", ISBLANK(F18)), "", F18/E18), "")</f>
        <v>0.98070755836626644</v>
      </c>
      <c r="F37" s="15">
        <f>IFERROR(IF(OR(G18="", ISBLANK(G18)), "", G18/F18), "")</f>
        <v>1.0289549685399111</v>
      </c>
      <c r="G37" s="15">
        <f>IFERROR(IF(OR(H18="", ISBLANK(H18)), "", H18/G18), "")</f>
        <v>1.1304547756595362</v>
      </c>
      <c r="H37" s="15">
        <f>IFERROR(IF(OR(I18="", ISBLANK(I18)), "", I18/H18), "")</f>
        <v>1.0057529817304629</v>
      </c>
      <c r="I37" s="15">
        <f>IFERROR(IF(OR(J18="", ISBLANK(J18)), "", J18/I18), "")</f>
        <v>1.0000000000000007</v>
      </c>
      <c r="J37" s="15">
        <f>IFERROR(IF(OR(K18="", ISBLANK(K18)), "", K18/J18), "")</f>
        <v>0.89566553681642391</v>
      </c>
      <c r="K37" s="15">
        <f>IFERROR(IF(OR(L18="", ISBLANK(L18)), "", L18/K18), "")</f>
        <v>1.0106766762920665</v>
      </c>
      <c r="L37" s="15" t="str">
        <f>IFERROR(IF(OR(M18="", ISBLANK(M18)), "", M18/L18), "")</f>
        <v/>
      </c>
      <c r="M37" s="15" t="str">
        <f>IFERROR(IF(OR(N18="", ISBLANK(N18)), "", N18/M18), "")</f>
        <v/>
      </c>
      <c r="N37" s="15" t="str">
        <f>IFERROR(IF(OR(O18="", ISBLANK(O18)), "", O18/N18), "")</f>
        <v/>
      </c>
      <c r="O37" s="15" t="str">
        <f>IFERROR(IF(OR(P18="", ISBLANK(P18)), "", P18/O18), "")</f>
        <v/>
      </c>
      <c r="P37" s="15" t="str">
        <f>IFERROR(IF(OR(Q18="", ISBLANK(Q18)), "", Q18/P18), "")</f>
        <v/>
      </c>
      <c r="Q37" s="15" t="str">
        <f>IFERROR(IF(OR(#REF!="", ISBLANK(#REF!)), "",#REF!/ Q18), "")</f>
        <v/>
      </c>
    </row>
    <row r="38" spans="1:17" ht="12.75" x14ac:dyDescent="0.2">
      <c r="A38" s="6" t="str">
        <f>A19</f>
        <v>1/1/12-12/31/12</v>
      </c>
      <c r="C38" s="15">
        <f>IFERROR(IF(OR(D19="", ISBLANK(D19)), "", D19/C19), "")</f>
        <v>1.9192970241429066</v>
      </c>
      <c r="D38" s="15">
        <f>IFERROR(IF(OR(E19="", ISBLANK(E19)), "", E19/D19), "")</f>
        <v>1.2804112404190358</v>
      </c>
      <c r="E38" s="15">
        <f>IFERROR(IF(OR(F19="", ISBLANK(F19)), "", F19/E19), "")</f>
        <v>1.0361747586036116</v>
      </c>
      <c r="F38" s="15">
        <f>IFERROR(IF(OR(G19="", ISBLANK(G19)), "", G19/F19), "")</f>
        <v>1.0371711170420861</v>
      </c>
      <c r="G38" s="15">
        <f>IFERROR(IF(OR(H19="", ISBLANK(H19)), "", H19/G19), "")</f>
        <v>1.0009868678783693</v>
      </c>
      <c r="H38" s="15">
        <f>IFERROR(IF(OR(I19="", ISBLANK(I19)), "", I19/H19), "")</f>
        <v>1.0005346619899651</v>
      </c>
      <c r="I38" s="15">
        <f>IFERROR(IF(OR(J19="", ISBLANK(J19)), "", J19/I19), "")</f>
        <v>1.0000000000000002</v>
      </c>
      <c r="J38" s="15">
        <f>IFERROR(IF(OR(K19="", ISBLANK(K19)), "", K19/J19), "")</f>
        <v>1.0000552433431753</v>
      </c>
      <c r="K38" s="15" t="str">
        <f>IFERROR(IF(OR(L19="", ISBLANK(L19)), "", L19/K19), "")</f>
        <v/>
      </c>
      <c r="L38" s="15" t="str">
        <f>IFERROR(IF(OR(M19="", ISBLANK(M19)), "", M19/L19), "")</f>
        <v/>
      </c>
      <c r="M38" s="15" t="str">
        <f>IFERROR(IF(OR(N19="", ISBLANK(N19)), "", N19/M19), "")</f>
        <v/>
      </c>
      <c r="N38" s="15" t="str">
        <f>IFERROR(IF(OR(O19="", ISBLANK(O19)), "", O19/N19), "")</f>
        <v/>
      </c>
      <c r="O38" s="15" t="str">
        <f>IFERROR(IF(OR(P19="", ISBLANK(P19)), "", P19/O19), "")</f>
        <v/>
      </c>
      <c r="P38" s="15" t="str">
        <f>IFERROR(IF(OR(Q19="", ISBLANK(Q19)), "", Q19/P19), "")</f>
        <v/>
      </c>
      <c r="Q38" s="15" t="str">
        <f>IFERROR(IF(OR(#REF!="", ISBLANK(#REF!)), "",#REF!/ Q19), "")</f>
        <v/>
      </c>
    </row>
    <row r="39" spans="1:17" ht="12.75" x14ac:dyDescent="0.2">
      <c r="A39" s="6" t="str">
        <f>A20</f>
        <v>1/1/13-12/31/13</v>
      </c>
      <c r="C39" s="15">
        <f>IFERROR(IF(OR(D20="", ISBLANK(D20)), "", D20/C20), "")</f>
        <v>2.0067480751516373</v>
      </c>
      <c r="D39" s="15">
        <f>IFERROR(IF(OR(E20="", ISBLANK(E20)), "", E20/D20), "")</f>
        <v>1.2161014666703767</v>
      </c>
      <c r="E39" s="15">
        <f>IFERROR(IF(OR(F20="", ISBLANK(F20)), "", F20/E20), "")</f>
        <v>1.0828059013554125</v>
      </c>
      <c r="F39" s="15">
        <f>IFERROR(IF(OR(G20="", ISBLANK(G20)), "", G20/F20), "")</f>
        <v>1.0229083232290677</v>
      </c>
      <c r="G39" s="15">
        <f>IFERROR(IF(OR(H20="", ISBLANK(H20)), "", H20/G20), "")</f>
        <v>1.0212757258314151</v>
      </c>
      <c r="H39" s="15">
        <f>IFERROR(IF(OR(I20="", ISBLANK(I20)), "", I20/H20), "")</f>
        <v>1.0174575064568507</v>
      </c>
      <c r="I39" s="15">
        <f>IFERROR(IF(OR(J20="", ISBLANK(J20)), "", J20/I20), "")</f>
        <v>1.0022201792749321</v>
      </c>
      <c r="J39" s="15" t="str">
        <f>IFERROR(IF(OR(K20="", ISBLANK(K20)), "", K20/J20), "")</f>
        <v/>
      </c>
      <c r="K39" s="15" t="str">
        <f>IFERROR(IF(OR(L20="", ISBLANK(L20)), "", L20/K20), "")</f>
        <v/>
      </c>
      <c r="L39" s="15" t="str">
        <f>IFERROR(IF(OR(M20="", ISBLANK(M20)), "", M20/L20), "")</f>
        <v/>
      </c>
      <c r="M39" s="15" t="str">
        <f>IFERROR(IF(OR(N20="", ISBLANK(N20)), "", N20/M20), "")</f>
        <v/>
      </c>
      <c r="N39" s="15" t="str">
        <f>IFERROR(IF(OR(O20="", ISBLANK(O20)), "", O20/N20), "")</f>
        <v/>
      </c>
      <c r="O39" s="15" t="str">
        <f>IFERROR(IF(OR(P20="", ISBLANK(P20)), "", P20/O20), "")</f>
        <v/>
      </c>
      <c r="P39" s="15" t="str">
        <f>IFERROR(IF(OR(Q20="", ISBLANK(Q20)), "", Q20/P20), "")</f>
        <v/>
      </c>
      <c r="Q39" s="15" t="str">
        <f>IFERROR(IF(OR(#REF!="", ISBLANK(#REF!)), "",#REF!/ Q20), "")</f>
        <v/>
      </c>
    </row>
    <row r="40" spans="1:17" ht="12.75" x14ac:dyDescent="0.2">
      <c r="A40" s="6" t="str">
        <f>A21</f>
        <v>1/1/14-12/31/14</v>
      </c>
      <c r="C40" s="15">
        <f>IFERROR(IF(OR(D21="", ISBLANK(D21)), "", D21/C21), "")</f>
        <v>1.8526469794370886</v>
      </c>
      <c r="D40" s="15">
        <f>IFERROR(IF(OR(E21="", ISBLANK(E21)), "", E21/D21), "")</f>
        <v>1.1921272640569536</v>
      </c>
      <c r="E40" s="15">
        <f>IFERROR(IF(OR(F21="", ISBLANK(F21)), "", F21/E21), "")</f>
        <v>1.0643899343165408</v>
      </c>
      <c r="F40" s="15">
        <f>IFERROR(IF(OR(G21="", ISBLANK(G21)), "", G21/F21), "")</f>
        <v>1.0704881773928681</v>
      </c>
      <c r="G40" s="15">
        <f>IFERROR(IF(OR(H21="", ISBLANK(H21)), "", H21/G21), "")</f>
        <v>1.1201432023282365</v>
      </c>
      <c r="H40" s="15">
        <f>IFERROR(IF(OR(I21="", ISBLANK(I21)), "", I21/H21), "")</f>
        <v>1.0043744723152499</v>
      </c>
      <c r="I40" s="15" t="str">
        <f>IFERROR(IF(OR(J21="", ISBLANK(J21)), "", J21/I21), "")</f>
        <v/>
      </c>
      <c r="J40" s="15" t="str">
        <f>IFERROR(IF(OR(K21="", ISBLANK(K21)), "", K21/J21), "")</f>
        <v/>
      </c>
      <c r="K40" s="15" t="str">
        <f>IFERROR(IF(OR(L21="", ISBLANK(L21)), "", L21/K21), "")</f>
        <v/>
      </c>
      <c r="L40" s="15" t="str">
        <f>IFERROR(IF(OR(M21="", ISBLANK(M21)), "", M21/L21), "")</f>
        <v/>
      </c>
      <c r="M40" s="15" t="str">
        <f>IFERROR(IF(OR(N21="", ISBLANK(N21)), "", N21/M21), "")</f>
        <v/>
      </c>
      <c r="N40" s="15" t="str">
        <f>IFERROR(IF(OR(O21="", ISBLANK(O21)), "", O21/N21), "")</f>
        <v/>
      </c>
      <c r="O40" s="15" t="str">
        <f>IFERROR(IF(OR(P21="", ISBLANK(P21)), "", P21/O21), "")</f>
        <v/>
      </c>
      <c r="P40" s="15" t="str">
        <f>IFERROR(IF(OR(Q21="", ISBLANK(Q21)), "", Q21/P21), "")</f>
        <v/>
      </c>
      <c r="Q40" s="15" t="str">
        <f>IFERROR(IF(OR(#REF!="", ISBLANK(#REF!)), "",#REF!/ Q21), "")</f>
        <v/>
      </c>
    </row>
    <row r="41" spans="1:17" ht="12.75" x14ac:dyDescent="0.2">
      <c r="A41" s="6" t="str">
        <f>A22</f>
        <v>1/1/15-12/31/15</v>
      </c>
      <c r="C41" s="15">
        <f>IFERROR(IF(OR(D22="", ISBLANK(D22)), "", D22/C22), "")</f>
        <v>1.4123209268835613</v>
      </c>
      <c r="D41" s="15">
        <f>IFERROR(IF(OR(E22="", ISBLANK(E22)), "", E22/D22), "")</f>
        <v>1.2539734936533165</v>
      </c>
      <c r="E41" s="15">
        <f>IFERROR(IF(OR(F22="", ISBLANK(F22)), "", F22/E22), "")</f>
        <v>1.0399017443812393</v>
      </c>
      <c r="F41" s="15">
        <f>IFERROR(IF(OR(G22="", ISBLANK(G22)), "", G22/F22), "")</f>
        <v>0.97835701769110528</v>
      </c>
      <c r="G41" s="15">
        <f>IFERROR(IF(OR(H22="", ISBLANK(H22)), "", H22/G22), "")</f>
        <v>1.0000741569573888</v>
      </c>
      <c r="H41" s="15" t="str">
        <f>IFERROR(IF(OR(I22="", ISBLANK(I22)), "", I22/H22), "")</f>
        <v/>
      </c>
      <c r="I41" s="15" t="str">
        <f>IFERROR(IF(OR(J22="", ISBLANK(J22)), "", J22/I22), "")</f>
        <v/>
      </c>
      <c r="J41" s="15" t="str">
        <f>IFERROR(IF(OR(K22="", ISBLANK(K22)), "", K22/J22), "")</f>
        <v/>
      </c>
      <c r="K41" s="15" t="str">
        <f>IFERROR(IF(OR(L22="", ISBLANK(L22)), "", L22/K22), "")</f>
        <v/>
      </c>
      <c r="L41" s="15" t="str">
        <f>IFERROR(IF(OR(M22="", ISBLANK(M22)), "", M22/L22), "")</f>
        <v/>
      </c>
      <c r="M41" s="15" t="str">
        <f>IFERROR(IF(OR(N22="", ISBLANK(N22)), "", N22/M22), "")</f>
        <v/>
      </c>
      <c r="N41" s="15" t="str">
        <f>IFERROR(IF(OR(O22="", ISBLANK(O22)), "", O22/N22), "")</f>
        <v/>
      </c>
      <c r="O41" s="15" t="str">
        <f>IFERROR(IF(OR(P22="", ISBLANK(P22)), "", P22/O22), "")</f>
        <v/>
      </c>
      <c r="P41" s="15" t="str">
        <f>IFERROR(IF(OR(Q22="", ISBLANK(Q22)), "", Q22/P22), "")</f>
        <v/>
      </c>
      <c r="Q41" s="15" t="str">
        <f>IFERROR(IF(OR(#REF!="", ISBLANK(#REF!)), "",#REF!/ Q22), "")</f>
        <v/>
      </c>
    </row>
    <row r="42" spans="1:17" ht="12.75" x14ac:dyDescent="0.2">
      <c r="A42" s="6" t="str">
        <f>A23</f>
        <v>1/1/16-12/31/16</v>
      </c>
      <c r="C42" s="15">
        <f>IFERROR(IF(OR(D23="", ISBLANK(D23)), "", D23/C23), "")</f>
        <v>2.2539975452795717</v>
      </c>
      <c r="D42" s="15">
        <f>IFERROR(IF(OR(E23="", ISBLANK(E23)), "", E23/D23), "")</f>
        <v>1.151720201480565</v>
      </c>
      <c r="E42" s="15">
        <f>IFERROR(IF(OR(F23="", ISBLANK(F23)), "", F23/E23), "")</f>
        <v>0.95166094166498139</v>
      </c>
      <c r="F42" s="15">
        <f>IFERROR(IF(OR(G23="", ISBLANK(G23)), "", G23/F23), "")</f>
        <v>0.99228677335106108</v>
      </c>
      <c r="G42" s="15" t="str">
        <f>IFERROR(IF(OR(H23="", ISBLANK(H23)), "", H23/G23), "")</f>
        <v/>
      </c>
      <c r="H42" s="15" t="str">
        <f>IFERROR(IF(OR(I23="", ISBLANK(I23)), "", I23/H23), "")</f>
        <v/>
      </c>
      <c r="I42" s="15" t="str">
        <f>IFERROR(IF(OR(J23="", ISBLANK(J23)), "", J23/I23), "")</f>
        <v/>
      </c>
      <c r="J42" s="15" t="str">
        <f>IFERROR(IF(OR(K23="", ISBLANK(K23)), "", K23/J23), "")</f>
        <v/>
      </c>
      <c r="K42" s="15" t="str">
        <f>IFERROR(IF(OR(L23="", ISBLANK(L23)), "", L23/K23), "")</f>
        <v/>
      </c>
      <c r="L42" s="15" t="str">
        <f>IFERROR(IF(OR(M23="", ISBLANK(M23)), "", M23/L23), "")</f>
        <v/>
      </c>
      <c r="M42" s="15" t="str">
        <f>IFERROR(IF(OR(N23="", ISBLANK(N23)), "", N23/M23), "")</f>
        <v/>
      </c>
      <c r="N42" s="15" t="str">
        <f>IFERROR(IF(OR(O23="", ISBLANK(O23)), "", O23/N23), "")</f>
        <v/>
      </c>
      <c r="O42" s="15" t="str">
        <f>IFERROR(IF(OR(P23="", ISBLANK(P23)), "", P23/O23), "")</f>
        <v/>
      </c>
      <c r="P42" s="15" t="str">
        <f>IFERROR(IF(OR(Q23="", ISBLANK(Q23)), "", Q23/P23), "")</f>
        <v/>
      </c>
      <c r="Q42" s="15" t="str">
        <f>IFERROR(IF(OR(#REF!="", ISBLANK(#REF!)), "",#REF!/ Q23), "")</f>
        <v/>
      </c>
    </row>
    <row r="43" spans="1:17" ht="12.75" x14ac:dyDescent="0.2">
      <c r="A43" s="6" t="str">
        <f>A24</f>
        <v>1/1/17-12/31/17</v>
      </c>
      <c r="C43" s="15">
        <f>IFERROR(IF(OR(D24="", ISBLANK(D24)), "", D24/C24), "")</f>
        <v>1.6707507369286168</v>
      </c>
      <c r="D43" s="15">
        <f>IFERROR(IF(OR(E24="", ISBLANK(E24)), "", E24/D24), "")</f>
        <v>1.148793754380488</v>
      </c>
      <c r="E43" s="15">
        <f>IFERROR(IF(OR(F24="", ISBLANK(F24)), "", F24/E24), "")</f>
        <v>1.0755309177769599</v>
      </c>
      <c r="F43" s="15" t="str">
        <f>IFERROR(IF(OR(G24="", ISBLANK(G24)), "", G24/F24), "")</f>
        <v/>
      </c>
      <c r="G43" s="15" t="str">
        <f>IFERROR(IF(OR(H24="", ISBLANK(H24)), "", H24/G24), "")</f>
        <v/>
      </c>
      <c r="H43" s="15" t="str">
        <f>IFERROR(IF(OR(I24="", ISBLANK(I24)), "", I24/H24), "")</f>
        <v/>
      </c>
      <c r="I43" s="15" t="str">
        <f>IFERROR(IF(OR(J24="", ISBLANK(J24)), "", J24/I24), "")</f>
        <v/>
      </c>
      <c r="J43" s="15" t="str">
        <f>IFERROR(IF(OR(K24="", ISBLANK(K24)), "", K24/J24), "")</f>
        <v/>
      </c>
      <c r="K43" s="15" t="str">
        <f>IFERROR(IF(OR(L24="", ISBLANK(L24)), "", L24/K24), "")</f>
        <v/>
      </c>
      <c r="L43" s="15" t="str">
        <f>IFERROR(IF(OR(M24="", ISBLANK(M24)), "", M24/L24), "")</f>
        <v/>
      </c>
      <c r="M43" s="15" t="str">
        <f>IFERROR(IF(OR(N24="", ISBLANK(N24)), "", N24/M24), "")</f>
        <v/>
      </c>
      <c r="N43" s="15" t="str">
        <f>IFERROR(IF(OR(O24="", ISBLANK(O24)), "", O24/N24), "")</f>
        <v/>
      </c>
      <c r="O43" s="15" t="str">
        <f>IFERROR(IF(OR(P24="", ISBLANK(P24)), "", P24/O24), "")</f>
        <v/>
      </c>
      <c r="P43" s="15" t="str">
        <f>IFERROR(IF(OR(Q24="", ISBLANK(Q24)), "", Q24/P24), "")</f>
        <v/>
      </c>
      <c r="Q43" s="15" t="str">
        <f>IFERROR(IF(OR(#REF!="", ISBLANK(#REF!)), "",#REF!/ Q24), "")</f>
        <v/>
      </c>
    </row>
    <row r="44" spans="1:17" ht="12.75" x14ac:dyDescent="0.2">
      <c r="A44" s="6" t="str">
        <f>A25</f>
        <v>1/1/18-12/31/18</v>
      </c>
      <c r="C44" s="15">
        <f>IFERROR(IF(OR(D25="", ISBLANK(D25)), "", D25/C25), "")</f>
        <v>1.5996561729386742</v>
      </c>
      <c r="D44" s="15">
        <f>IFERROR(IF(OR(E25="", ISBLANK(E25)), "", E25/D25), "")</f>
        <v>1.1419227968506691</v>
      </c>
      <c r="E44" s="15" t="str">
        <f>IFERROR(IF(OR(F25="", ISBLANK(F25)), "", F25/E25), "")</f>
        <v/>
      </c>
      <c r="F44" s="15" t="str">
        <f>IFERROR(IF(OR(G25="", ISBLANK(G25)), "", G25/F25), "")</f>
        <v/>
      </c>
      <c r="G44" s="15" t="str">
        <f>IFERROR(IF(OR(H25="", ISBLANK(H25)), "", H25/G25), "")</f>
        <v/>
      </c>
      <c r="H44" s="15" t="str">
        <f>IFERROR(IF(OR(I25="", ISBLANK(I25)), "", I25/H25), "")</f>
        <v/>
      </c>
      <c r="I44" s="15" t="str">
        <f>IFERROR(IF(OR(J25="", ISBLANK(J25)), "", J25/I25), "")</f>
        <v/>
      </c>
      <c r="J44" s="15" t="str">
        <f>IFERROR(IF(OR(K25="", ISBLANK(K25)), "", K25/J25), "")</f>
        <v/>
      </c>
      <c r="K44" s="15" t="str">
        <f>IFERROR(IF(OR(L25="", ISBLANK(L25)), "", L25/K25), "")</f>
        <v/>
      </c>
      <c r="L44" s="15" t="str">
        <f>IFERROR(IF(OR(M25="", ISBLANK(M25)), "", M25/L25), "")</f>
        <v/>
      </c>
      <c r="M44" s="15" t="str">
        <f>IFERROR(IF(OR(N25="", ISBLANK(N25)), "", N25/M25), "")</f>
        <v/>
      </c>
      <c r="N44" s="15" t="str">
        <f>IFERROR(IF(OR(O25="", ISBLANK(O25)), "", O25/N25), "")</f>
        <v/>
      </c>
      <c r="O44" s="15" t="str">
        <f>IFERROR(IF(OR(P25="", ISBLANK(P25)), "", P25/O25), "")</f>
        <v/>
      </c>
      <c r="P44" s="15" t="str">
        <f>IFERROR(IF(OR(Q25="", ISBLANK(Q25)), "", Q25/P25), "")</f>
        <v/>
      </c>
      <c r="Q44" s="15" t="str">
        <f>IFERROR(IF(OR(#REF!="", ISBLANK(#REF!)), "",#REF!/ Q25), "")</f>
        <v/>
      </c>
    </row>
    <row r="45" spans="1:17" ht="12.75" x14ac:dyDescent="0.2">
      <c r="A45" s="6" t="str">
        <f>A26</f>
        <v>1/1/19-12/31/19</v>
      </c>
      <c r="C45" s="15">
        <f>IFERROR(IF(OR(D26="", ISBLANK(D26)), "", D26/C26), "")</f>
        <v>1.2360970202594259</v>
      </c>
      <c r="D45" s="15" t="str">
        <f>IFERROR(IF(OR(E26="", ISBLANK(E26)), "", E26/D26), "")</f>
        <v/>
      </c>
      <c r="E45" s="15" t="str">
        <f>IFERROR(IF(OR(F26="", ISBLANK(F26)), "", F26/E26), "")</f>
        <v/>
      </c>
      <c r="F45" s="15" t="str">
        <f>IFERROR(IF(OR(G26="", ISBLANK(G26)), "", G26/F26), "")</f>
        <v/>
      </c>
      <c r="G45" s="15" t="str">
        <f>IFERROR(IF(OR(H26="", ISBLANK(H26)), "", H26/G26), "")</f>
        <v/>
      </c>
      <c r="H45" s="15" t="str">
        <f>IFERROR(IF(OR(I26="", ISBLANK(I26)), "", I26/H26), "")</f>
        <v/>
      </c>
      <c r="I45" s="15" t="str">
        <f>IFERROR(IF(OR(J26="", ISBLANK(J26)), "", J26/I26), "")</f>
        <v/>
      </c>
      <c r="J45" s="15" t="str">
        <f>IFERROR(IF(OR(K26="", ISBLANK(K26)), "", K26/J26), "")</f>
        <v/>
      </c>
      <c r="K45" s="15" t="str">
        <f>IFERROR(IF(OR(L26="", ISBLANK(L26)), "", L26/K26), "")</f>
        <v/>
      </c>
      <c r="L45" s="15" t="str">
        <f>IFERROR(IF(OR(M26="", ISBLANK(M26)), "", M26/L26), "")</f>
        <v/>
      </c>
      <c r="M45" s="15" t="str">
        <f>IFERROR(IF(OR(N26="", ISBLANK(N26)), "", N26/M26), "")</f>
        <v/>
      </c>
      <c r="N45" s="15" t="str">
        <f>IFERROR(IF(OR(O26="", ISBLANK(O26)), "", O26/N26), "")</f>
        <v/>
      </c>
      <c r="O45" s="15" t="str">
        <f>IFERROR(IF(OR(P26="", ISBLANK(P26)), "", P26/O26), "")</f>
        <v/>
      </c>
      <c r="P45" s="15" t="str">
        <f>IFERROR(IF(OR(Q26="", ISBLANK(Q26)), "", Q26/P26), "")</f>
        <v/>
      </c>
      <c r="Q45" s="15" t="str">
        <f>IFERROR(IF(OR(#REF!="", ISBLANK(#REF!)), "",#REF!/ Q26), "")</f>
        <v/>
      </c>
    </row>
    <row r="47" spans="1:17" ht="12.75" x14ac:dyDescent="0.2">
      <c r="A47" s="6" t="s">
        <v>4</v>
      </c>
      <c r="C47" s="15">
        <f>AVERAGE(C$32:C$45)</f>
        <v>1.6970652559592747</v>
      </c>
      <c r="D47" s="15">
        <f>AVERAGE(D$32:D$45)</f>
        <v>1.1507009301070492</v>
      </c>
      <c r="E47" s="15">
        <f>AVERAGE(E$32:E$45)</f>
        <v>1.0235097665009742</v>
      </c>
      <c r="F47" s="15">
        <f>AVERAGE(F$32:F$45)</f>
        <v>1.0329978104692541</v>
      </c>
      <c r="G47" s="15">
        <f>AVERAGE(G$32:G$45)</f>
        <v>1.0330172138726874</v>
      </c>
      <c r="H47" s="15">
        <f>AVERAGE(H$32:H$45)</f>
        <v>1.0008194113251188</v>
      </c>
      <c r="I47" s="15">
        <f>AVERAGE(I$32:I$45)</f>
        <v>0.99346857148489065</v>
      </c>
      <c r="J47" s="15">
        <f>AVERAGE(J$32:J$45)</f>
        <v>0.98462808998769835</v>
      </c>
      <c r="K47" s="15">
        <f>AVERAGE(K$32:K$45)</f>
        <v>1.0149032879083493</v>
      </c>
      <c r="L47" s="15">
        <f>AVERAGE(L$32:L$45)</f>
        <v>1.0018082833704018</v>
      </c>
      <c r="M47" s="15">
        <f>AVERAGE(M$32:M$45)</f>
        <v>1</v>
      </c>
      <c r="N47" s="15">
        <f>AVERAGE(N$32:N$45)</f>
        <v>1</v>
      </c>
      <c r="O47" s="15">
        <f>AVERAGE(O$32:O$45)</f>
        <v>1</v>
      </c>
      <c r="P47" s="15">
        <f>AVERAGE(P$32:P$45)</f>
        <v>1</v>
      </c>
      <c r="Q47" s="15"/>
    </row>
    <row r="48" spans="1:17" ht="12.75" x14ac:dyDescent="0.2">
      <c r="A48" s="6" t="s">
        <v>41</v>
      </c>
      <c r="C48" s="15">
        <f>AVERAGE(C$32:C$44)</f>
        <v>1.7325243510131092</v>
      </c>
      <c r="D48" s="15">
        <f>AVERAGE(D$32:D$44)</f>
        <v>1.1507009301070492</v>
      </c>
      <c r="E48" s="15">
        <f>AVERAGE(E$32:E$44)</f>
        <v>1.0235097665009742</v>
      </c>
      <c r="F48" s="15">
        <f>AVERAGE(F$32:F$44)</f>
        <v>1.0329978104692541</v>
      </c>
      <c r="G48" s="15">
        <f>AVERAGE(G$32:G$44)</f>
        <v>1.0330172138726874</v>
      </c>
      <c r="H48" s="15">
        <f>AVERAGE(H$32:H$44)</f>
        <v>1.0008194113251188</v>
      </c>
      <c r="I48" s="15">
        <f>AVERAGE(I$32:I$44)</f>
        <v>0.99346857148489065</v>
      </c>
      <c r="J48" s="15">
        <f>AVERAGE(J$32:J$44)</f>
        <v>0.98462808998769835</v>
      </c>
      <c r="K48" s="15">
        <f>AVERAGE(K$32:K$44)</f>
        <v>1.0149032879083493</v>
      </c>
      <c r="L48" s="15">
        <f>AVERAGE(L$32:L$44)</f>
        <v>1.0018082833704018</v>
      </c>
      <c r="M48" s="15">
        <f>AVERAGE(M$32:M$44)</f>
        <v>1</v>
      </c>
      <c r="N48" s="15">
        <f>AVERAGE(N$32:N$44)</f>
        <v>1</v>
      </c>
      <c r="O48" s="15">
        <f>AVERAGE(O$32:O$44)</f>
        <v>1</v>
      </c>
      <c r="P48" s="15">
        <f>AVERAGE(P$32:P$44)</f>
        <v>1</v>
      </c>
      <c r="Q48" s="15"/>
    </row>
    <row r="49" spans="1:17" ht="12.75" x14ac:dyDescent="0.2">
      <c r="A49" s="6" t="s">
        <v>5</v>
      </c>
      <c r="C49" s="15">
        <v>1.690731257289243</v>
      </c>
      <c r="D49" s="15">
        <v>1.1317696502697512</v>
      </c>
      <c r="E49" s="15">
        <v>1.027847483076286</v>
      </c>
      <c r="F49" s="15">
        <v>1.0332760541641859</v>
      </c>
      <c r="G49" s="15">
        <v>1.0230797959360354</v>
      </c>
      <c r="H49" s="15">
        <v>0.9954607210714389</v>
      </c>
      <c r="I49" s="15">
        <v>1.0017314783036362</v>
      </c>
      <c r="J49" s="15">
        <v>0.99183664624843371</v>
      </c>
      <c r="K49" s="15">
        <v>1.0130834194801899</v>
      </c>
      <c r="L49" s="15">
        <v>0.99268705174540584</v>
      </c>
      <c r="M49" s="15">
        <v>1.0069942731970309</v>
      </c>
      <c r="N49" s="15">
        <v>1.0045984729238642</v>
      </c>
      <c r="O49" s="15">
        <v>0.99013440046902179</v>
      </c>
      <c r="P49" s="15">
        <v>0.99005660896690417</v>
      </c>
      <c r="Q49" s="15">
        <v>0.98839244306093499</v>
      </c>
    </row>
    <row r="50" spans="1:17" ht="12.75" x14ac:dyDescent="0.2">
      <c r="A50" s="6" t="s">
        <v>6</v>
      </c>
      <c r="C50" s="15">
        <v>1.6792695190252811</v>
      </c>
      <c r="D50" s="15">
        <v>1.1227845450959273</v>
      </c>
      <c r="E50" s="15">
        <v>1.0509846729820222</v>
      </c>
      <c r="F50" s="15">
        <v>1.0142948902766209</v>
      </c>
      <c r="G50" s="15">
        <v>1.0064556174105157</v>
      </c>
      <c r="H50" s="15">
        <v>1.0036813365670827</v>
      </c>
      <c r="I50" s="15">
        <v>1.0028132371432286</v>
      </c>
      <c r="J50" s="15">
        <v>0.98884439846442096</v>
      </c>
      <c r="K50" s="15">
        <v>1.0229694418116124</v>
      </c>
      <c r="L50" s="15">
        <v>1.0000264976297104</v>
      </c>
      <c r="M50" s="15">
        <v>1.0024933902638173</v>
      </c>
      <c r="N50" s="15">
        <v>1.0045984729238642</v>
      </c>
      <c r="O50" s="15" t="s">
        <v>2</v>
      </c>
      <c r="P50" s="15" t="s">
        <v>2</v>
      </c>
      <c r="Q50" s="15" t="s">
        <v>2</v>
      </c>
    </row>
    <row r="51" spans="1:17" ht="12.75" x14ac:dyDescent="0.2">
      <c r="A51" s="6" t="s">
        <v>7</v>
      </c>
      <c r="C51" s="15">
        <v>1.7656975498577223</v>
      </c>
      <c r="D51" s="15">
        <v>1.1079975512158806</v>
      </c>
      <c r="E51" s="15">
        <v>1.0431373763709875</v>
      </c>
      <c r="F51" s="15">
        <v>1.0097181104904245</v>
      </c>
      <c r="G51" s="15">
        <v>0.99123458018689359</v>
      </c>
      <c r="H51" s="15">
        <v>1.0021106343954209</v>
      </c>
      <c r="I51" s="15">
        <v>1.0033683642475228</v>
      </c>
      <c r="J51" s="15">
        <v>0.98542425889347263</v>
      </c>
      <c r="K51" s="15">
        <v>1.0351910213126292</v>
      </c>
      <c r="L51" s="15">
        <v>0.99999999999999978</v>
      </c>
      <c r="M51" s="15">
        <v>0.99999999999999978</v>
      </c>
      <c r="N51" s="15">
        <v>1.0045068616599269</v>
      </c>
      <c r="O51" s="15">
        <v>0.99013440046902179</v>
      </c>
      <c r="P51" s="15" t="s">
        <v>2</v>
      </c>
      <c r="Q51" s="15" t="s">
        <v>2</v>
      </c>
    </row>
    <row r="53" spans="1:17" ht="12.75" x14ac:dyDescent="0.2">
      <c r="A53" s="6" t="s">
        <v>8</v>
      </c>
      <c r="C53" s="32">
        <v>1.3665913291434593</v>
      </c>
      <c r="D53" s="32">
        <v>1.1019646431470398</v>
      </c>
      <c r="E53" s="32">
        <v>1.0420306579880874</v>
      </c>
      <c r="F53" s="32">
        <v>1.0204025930542915</v>
      </c>
      <c r="G53" s="32">
        <v>1.0133308321752466</v>
      </c>
      <c r="H53" s="32">
        <v>1.010105325133249</v>
      </c>
      <c r="I53" s="32">
        <v>1.0077244617271266</v>
      </c>
      <c r="J53" s="32">
        <v>1.0060961328325522</v>
      </c>
      <c r="K53" s="32">
        <v>1.0041146460631634</v>
      </c>
      <c r="L53" s="32">
        <v>1.0034476903031091</v>
      </c>
      <c r="M53" s="32">
        <v>1.002889049515524</v>
      </c>
      <c r="N53" s="32">
        <v>1.0024592935352195</v>
      </c>
      <c r="O53" s="32">
        <v>1.0020830197994137</v>
      </c>
      <c r="P53" s="32">
        <v>1.0018552986877232</v>
      </c>
      <c r="Q53" s="32">
        <v>1.0015701397524706</v>
      </c>
    </row>
    <row r="54" spans="1:17" ht="12.75" x14ac:dyDescent="0.2">
      <c r="A54" s="6" t="s">
        <v>9</v>
      </c>
      <c r="C54" s="32">
        <v>1.6000000000000012</v>
      </c>
      <c r="D54" s="32">
        <v>1.1248774460060162</v>
      </c>
      <c r="E54" s="32">
        <v>1.056</v>
      </c>
      <c r="F54" s="32">
        <v>1.0310124230443505</v>
      </c>
      <c r="G54" s="32">
        <v>1.0123282353158187</v>
      </c>
      <c r="H54" s="32">
        <v>1.0094401200256153</v>
      </c>
      <c r="I54" s="32">
        <v>1.0074612415801387</v>
      </c>
      <c r="J54" s="32">
        <v>1.0061316068698185</v>
      </c>
      <c r="K54" s="32">
        <v>1.0042246724644939</v>
      </c>
      <c r="L54" s="32">
        <v>1.0035920949612118</v>
      </c>
      <c r="M54" s="32">
        <v>1.0030703199838065</v>
      </c>
      <c r="N54" s="32">
        <v>1.0026281604113745</v>
      </c>
      <c r="O54" s="32">
        <v>1.0022747364808637</v>
      </c>
      <c r="P54" s="32">
        <v>1.0019774178352179</v>
      </c>
      <c r="Q54" s="32">
        <v>1.0017164809282677</v>
      </c>
    </row>
    <row r="56" spans="1:17" ht="12.75" x14ac:dyDescent="0.2">
      <c r="A56" s="6" t="s">
        <v>10</v>
      </c>
      <c r="C56" s="8" t="str">
        <f t="shared" ref="C56:Q56" si="3">C30</f>
        <v>12 - 24</v>
      </c>
      <c r="D56" s="8" t="str">
        <f t="shared" si="3"/>
        <v>24 - 36</v>
      </c>
      <c r="E56" s="8" t="str">
        <f t="shared" si="3"/>
        <v>36 - 48</v>
      </c>
      <c r="F56" s="8" t="str">
        <f t="shared" si="3"/>
        <v>48 - 60</v>
      </c>
      <c r="G56" s="8" t="str">
        <f t="shared" si="3"/>
        <v>60 - 72</v>
      </c>
      <c r="H56" s="8" t="str">
        <f t="shared" si="3"/>
        <v>72 - 84</v>
      </c>
      <c r="I56" s="8" t="str">
        <f t="shared" si="3"/>
        <v>84 - 96</v>
      </c>
      <c r="J56" s="8" t="str">
        <f t="shared" si="3"/>
        <v>96 - 108</v>
      </c>
      <c r="K56" s="8" t="str">
        <f t="shared" si="3"/>
        <v>108 - 120</v>
      </c>
      <c r="L56" s="8" t="str">
        <f t="shared" si="3"/>
        <v>120 - 132</v>
      </c>
      <c r="M56" s="8" t="str">
        <f t="shared" si="3"/>
        <v>132 - 144</v>
      </c>
      <c r="N56" s="8" t="str">
        <f t="shared" si="3"/>
        <v>144 - 156</v>
      </c>
      <c r="O56" s="8" t="str">
        <f t="shared" si="3"/>
        <v>156 - 168</v>
      </c>
      <c r="P56" s="8" t="str">
        <f t="shared" si="3"/>
        <v>168 - 180</v>
      </c>
      <c r="Q56" s="8" t="str">
        <f t="shared" si="3"/>
        <v>180 - ULT</v>
      </c>
    </row>
    <row r="57" spans="1:17" ht="12.75" x14ac:dyDescent="0.2">
      <c r="A57" s="6" t="s">
        <v>11</v>
      </c>
      <c r="C57" s="15">
        <f>C54</f>
        <v>1.6000000000000012</v>
      </c>
      <c r="D57" s="15">
        <v>1.1399999999999999</v>
      </c>
      <c r="E57" s="15">
        <f t="shared" ref="E57:Q57" si="4">E54</f>
        <v>1.056</v>
      </c>
      <c r="F57" s="15">
        <v>1.0249999999999999</v>
      </c>
      <c r="G57" s="15">
        <f t="shared" si="4"/>
        <v>1.0123282353158187</v>
      </c>
      <c r="H57" s="15">
        <f t="shared" si="4"/>
        <v>1.0094401200256153</v>
      </c>
      <c r="I57" s="15">
        <f t="shared" si="4"/>
        <v>1.0074612415801387</v>
      </c>
      <c r="J57" s="15">
        <f t="shared" si="4"/>
        <v>1.0061316068698185</v>
      </c>
      <c r="K57" s="15">
        <f t="shared" si="4"/>
        <v>1.0042246724644939</v>
      </c>
      <c r="L57" s="15">
        <f t="shared" si="4"/>
        <v>1.0035920949612118</v>
      </c>
      <c r="M57" s="15">
        <f t="shared" si="4"/>
        <v>1.0030703199838065</v>
      </c>
      <c r="N57" s="15">
        <f t="shared" si="4"/>
        <v>1.0026281604113745</v>
      </c>
      <c r="O57" s="15">
        <f t="shared" si="4"/>
        <v>1.0022747364808637</v>
      </c>
      <c r="P57" s="15">
        <f t="shared" si="4"/>
        <v>1.0019774178352179</v>
      </c>
      <c r="Q57" s="15">
        <f t="shared" si="4"/>
        <v>1.0017164809282677</v>
      </c>
    </row>
    <row r="58" spans="1:17" ht="12.75" x14ac:dyDescent="0.2">
      <c r="A58" s="6" t="s">
        <v>12</v>
      </c>
      <c r="C58" s="15">
        <f>PRODUCT(C57:$Q$57)</f>
        <v>2.0851946540906963</v>
      </c>
      <c r="D58" s="15">
        <f>PRODUCT(D57:$Q$57)</f>
        <v>1.3032466588066849</v>
      </c>
      <c r="E58" s="15">
        <f>PRODUCT(E57:$Q$57)</f>
        <v>1.143198823514636</v>
      </c>
      <c r="F58" s="15">
        <f>PRODUCT(F57:$Q$57)</f>
        <v>1.0825746434797692</v>
      </c>
      <c r="G58" s="15">
        <f>PRODUCT(G57:$Q$57)</f>
        <v>1.056170383882701</v>
      </c>
      <c r="H58" s="15">
        <f>PRODUCT(H57:$Q$57)</f>
        <v>1.0433082344613303</v>
      </c>
      <c r="I58" s="15">
        <f>PRODUCT(I57:$Q$57)</f>
        <v>1.0335513853311635</v>
      </c>
      <c r="J58" s="15">
        <f>PRODUCT(J57:$Q$57)</f>
        <v>1.0258969205704669</v>
      </c>
      <c r="K58" s="15">
        <f>PRODUCT(K57:$Q$57)</f>
        <v>1.0196448591473439</v>
      </c>
      <c r="L58" s="15">
        <f>PRODUCT(L57:$Q$57)</f>
        <v>1.0153553155042556</v>
      </c>
      <c r="M58" s="15">
        <f>PRODUCT(M57:$Q$57)</f>
        <v>1.0117211171770921</v>
      </c>
      <c r="N58" s="15">
        <f>PRODUCT(N57:$Q$57)</f>
        <v>1.0086243177780649</v>
      </c>
      <c r="O58" s="15">
        <f>PRODUCT(O57:$Q$57)</f>
        <v>1.0059804398115353</v>
      </c>
      <c r="P58" s="15">
        <f>PRODUCT(P57:$Q$57)</f>
        <v>1.0036972929634869</v>
      </c>
      <c r="Q58" s="15">
        <f>PRODUCT(Q57:$Q$57)</f>
        <v>1.0017164809282677</v>
      </c>
    </row>
    <row r="61" spans="1:17" ht="12.75" x14ac:dyDescent="0.2">
      <c r="A61" s="7" t="s">
        <v>18</v>
      </c>
    </row>
    <row r="62" spans="1:17" ht="12.75" x14ac:dyDescent="0.2">
      <c r="A62" s="6" t="s">
        <v>19</v>
      </c>
      <c r="C62" s="1" t="b">
        <f>C57&gt;=D57</f>
        <v>1</v>
      </c>
      <c r="D62" s="1" t="b">
        <f t="shared" ref="D62:O62" si="5">D57&gt;=E57</f>
        <v>1</v>
      </c>
      <c r="E62" s="1" t="b">
        <f t="shared" si="5"/>
        <v>1</v>
      </c>
      <c r="F62" s="1" t="b">
        <f t="shared" si="5"/>
        <v>1</v>
      </c>
      <c r="G62" s="1" t="b">
        <f t="shared" si="5"/>
        <v>1</v>
      </c>
      <c r="H62" s="1" t="b">
        <f t="shared" si="5"/>
        <v>1</v>
      </c>
      <c r="I62" s="1" t="b">
        <f t="shared" si="5"/>
        <v>1</v>
      </c>
      <c r="J62" s="1" t="b">
        <f t="shared" si="5"/>
        <v>1</v>
      </c>
      <c r="K62" s="1" t="b">
        <f t="shared" si="5"/>
        <v>1</v>
      </c>
      <c r="L62" s="1" t="b">
        <f t="shared" si="5"/>
        <v>1</v>
      </c>
      <c r="M62" s="1" t="b">
        <f t="shared" si="5"/>
        <v>1</v>
      </c>
      <c r="N62" s="1" t="b">
        <f t="shared" si="5"/>
        <v>1</v>
      </c>
      <c r="O62" s="1" t="b">
        <f t="shared" si="5"/>
        <v>1</v>
      </c>
    </row>
    <row r="63" spans="1:17" ht="12.75" x14ac:dyDescent="0.2">
      <c r="A63" s="6" t="s">
        <v>20</v>
      </c>
      <c r="C63" s="1" t="b">
        <f>C57&lt;='e8.2'!C61</f>
        <v>1</v>
      </c>
      <c r="D63" s="1" t="b">
        <f>D57&lt;='e8.2'!D61</f>
        <v>1</v>
      </c>
      <c r="E63" s="1" t="b">
        <f>E57&lt;='e8.2'!E61</f>
        <v>1</v>
      </c>
      <c r="F63" s="1" t="b">
        <f>F57&lt;='e8.2'!F61</f>
        <v>1</v>
      </c>
      <c r="G63" s="1" t="b">
        <f>G57&lt;='e8.2'!G61</f>
        <v>1</v>
      </c>
      <c r="H63" s="1" t="b">
        <f>H57&lt;='e8.2'!H61</f>
        <v>1</v>
      </c>
      <c r="I63" s="1" t="b">
        <f>I57&lt;='e8.2'!I61</f>
        <v>1</v>
      </c>
      <c r="J63" s="1" t="b">
        <f>J57&lt;='e8.2'!J61</f>
        <v>1</v>
      </c>
      <c r="K63" s="1" t="b">
        <f>K57&lt;='e8.2'!K61</f>
        <v>1</v>
      </c>
      <c r="L63" s="1" t="b">
        <f>L57&lt;='e8.2'!L61</f>
        <v>1</v>
      </c>
      <c r="M63" s="1" t="b">
        <f>M57&lt;='e8.2'!M61</f>
        <v>1</v>
      </c>
      <c r="N63" s="1" t="b">
        <f>N57&lt;='e8.2'!N61</f>
        <v>1</v>
      </c>
      <c r="O63" s="1" t="b">
        <f>O57&lt;='e8.2'!O61</f>
        <v>1</v>
      </c>
      <c r="P63" s="1" t="b">
        <f>P57&lt;='e8.2'!P61</f>
        <v>1</v>
      </c>
      <c r="Q63" s="1" t="b">
        <f>Q57&lt;='e8.2'!Q61</f>
        <v>1</v>
      </c>
    </row>
    <row r="64" spans="1:17" ht="12.75" x14ac:dyDescent="0.2">
      <c r="A64" s="6" t="s">
        <v>21</v>
      </c>
      <c r="C64" s="1" t="b">
        <f>C57&lt;='e8.3'!C61</f>
        <v>1</v>
      </c>
      <c r="D64" s="1" t="b">
        <f>D57&lt;='e8.3'!D61</f>
        <v>1</v>
      </c>
      <c r="E64" s="1" t="b">
        <f>E57&lt;='e8.3'!E61</f>
        <v>1</v>
      </c>
      <c r="F64" s="1" t="b">
        <f>F57&lt;='e8.3'!F61</f>
        <v>1</v>
      </c>
      <c r="G64" s="1" t="b">
        <f>G57&lt;='e8.3'!G61</f>
        <v>1</v>
      </c>
      <c r="H64" s="1" t="b">
        <f>H57&lt;='e8.3'!H61</f>
        <v>1</v>
      </c>
      <c r="I64" s="1" t="b">
        <f>I57&lt;='e8.3'!I61</f>
        <v>1</v>
      </c>
      <c r="J64" s="1" t="b">
        <f>J57&lt;='e8.3'!J61</f>
        <v>1</v>
      </c>
      <c r="K64" s="1" t="b">
        <f>K57&lt;='e8.3'!K61</f>
        <v>1</v>
      </c>
      <c r="L64" s="1" t="b">
        <f>L57&lt;='e8.3'!L61</f>
        <v>1</v>
      </c>
      <c r="M64" s="1" t="b">
        <f>M57&lt;='e8.3'!M61</f>
        <v>1</v>
      </c>
      <c r="N64" s="1" t="b">
        <f>N57&lt;='e8.3'!N61</f>
        <v>1</v>
      </c>
      <c r="O64" s="1" t="b">
        <f>O57&lt;='e8.3'!O61</f>
        <v>1</v>
      </c>
      <c r="P64" s="1" t="b">
        <f>P57&lt;='e8.3'!P61</f>
        <v>1</v>
      </c>
      <c r="Q64" s="1" t="b">
        <f>Q57&lt;='e8.3'!Q61</f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88D0-BEB2-4CAF-ADB9-E140A8C3A1A7}">
  <dimension ref="A2:AI66"/>
  <sheetViews>
    <sheetView workbookViewId="0">
      <selection activeCell="C13" sqref="C13"/>
    </sheetView>
  </sheetViews>
  <sheetFormatPr defaultColWidth="10.28515625" defaultRowHeight="15" x14ac:dyDescent="0.2"/>
  <cols>
    <col min="1" max="1" width="25.28515625" style="1" bestFit="1" customWidth="1"/>
    <col min="2" max="2" width="3" style="1" customWidth="1"/>
    <col min="3" max="17" width="11.7109375" style="1" customWidth="1"/>
    <col min="18" max="18" width="3" style="1" customWidth="1"/>
    <col min="19" max="19" width="11.7109375" style="1" customWidth="1"/>
    <col min="20" max="20" width="10.5703125" style="1" bestFit="1" customWidth="1"/>
    <col min="21" max="34" width="10.28515625" style="1"/>
    <col min="35" max="35" width="14.5703125" style="1" bestFit="1" customWidth="1"/>
    <col min="36" max="16384" width="10.28515625" style="1"/>
  </cols>
  <sheetData>
    <row r="2" spans="1:35" customFormat="1" ht="22.5" x14ac:dyDescent="0.45">
      <c r="A2" s="2" t="s">
        <v>33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35" customFormat="1" ht="15.75" x14ac:dyDescent="0.25">
      <c r="A3" s="4" t="s">
        <v>54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35" customFormat="1" ht="15.75" x14ac:dyDescent="0.25">
      <c r="A4" s="4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35" customFormat="1" ht="15.75" x14ac:dyDescent="0.25">
      <c r="A5" s="4" t="s">
        <v>39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35" ht="12.75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35" ht="12.75" x14ac:dyDescent="0.2">
      <c r="A7" s="5" t="s">
        <v>89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10" spans="1:35" ht="12.75" x14ac:dyDescent="0.2">
      <c r="A10" s="6" t="str">
        <f>[1]Intro!$M$9</f>
        <v>Policy</v>
      </c>
      <c r="C10" s="1" t="s">
        <v>0</v>
      </c>
      <c r="S10" s="6">
        <v>1</v>
      </c>
      <c r="T10" s="6">
        <f>S10+1</f>
        <v>2</v>
      </c>
      <c r="U10" s="6">
        <f t="shared" ref="U10:AG10" si="0">T10+1</f>
        <v>3</v>
      </c>
      <c r="V10" s="6">
        <f t="shared" si="0"/>
        <v>4</v>
      </c>
      <c r="W10" s="6">
        <f t="shared" si="0"/>
        <v>5</v>
      </c>
      <c r="X10" s="6">
        <f t="shared" si="0"/>
        <v>6</v>
      </c>
      <c r="Y10" s="6">
        <f t="shared" si="0"/>
        <v>7</v>
      </c>
      <c r="Z10" s="6">
        <f t="shared" si="0"/>
        <v>8</v>
      </c>
      <c r="AA10" s="6">
        <f t="shared" si="0"/>
        <v>9</v>
      </c>
      <c r="AB10" s="6">
        <f t="shared" si="0"/>
        <v>10</v>
      </c>
      <c r="AC10" s="6">
        <f t="shared" si="0"/>
        <v>11</v>
      </c>
      <c r="AD10" s="6">
        <f t="shared" si="0"/>
        <v>12</v>
      </c>
      <c r="AE10" s="6">
        <f t="shared" si="0"/>
        <v>13</v>
      </c>
      <c r="AF10" s="6">
        <f t="shared" si="0"/>
        <v>14</v>
      </c>
      <c r="AG10" s="6">
        <f t="shared" si="0"/>
        <v>15</v>
      </c>
    </row>
    <row r="11" spans="1:35" ht="12.75" x14ac:dyDescent="0.2">
      <c r="A11" s="7" t="str">
        <f>[1]Intro!$M$10</f>
        <v>Period</v>
      </c>
      <c r="C11" s="8">
        <f>[1]Intro!$U$1</f>
        <v>12</v>
      </c>
      <c r="D11" s="8">
        <f>C11+[1]Intro!$U$2</f>
        <v>24</v>
      </c>
      <c r="E11" s="8">
        <f>D11+[1]Intro!$U$2</f>
        <v>36</v>
      </c>
      <c r="F11" s="8">
        <f>E11+[1]Intro!$U$2</f>
        <v>48</v>
      </c>
      <c r="G11" s="8">
        <f>F11+[1]Intro!$U$2</f>
        <v>60</v>
      </c>
      <c r="H11" s="8">
        <f>G11+[1]Intro!$U$2</f>
        <v>72</v>
      </c>
      <c r="I11" s="8">
        <f>H11+[1]Intro!$U$2</f>
        <v>84</v>
      </c>
      <c r="J11" s="8">
        <f>I11+[1]Intro!$U$2</f>
        <v>96</v>
      </c>
      <c r="K11" s="8">
        <f>J11+[1]Intro!$U$2</f>
        <v>108</v>
      </c>
      <c r="L11" s="8">
        <f>K11+[1]Intro!$U$2</f>
        <v>120</v>
      </c>
      <c r="M11" s="8">
        <f>L11+[1]Intro!$U$2</f>
        <v>132</v>
      </c>
      <c r="N11" s="8">
        <f>M11+[1]Intro!$U$2</f>
        <v>144</v>
      </c>
      <c r="O11" s="8">
        <f>N11+[1]Intro!$U$2</f>
        <v>156</v>
      </c>
      <c r="P11" s="8">
        <f>O11+[1]Intro!$U$2</f>
        <v>168</v>
      </c>
      <c r="Q11" s="8">
        <f>P11+[1]Intro!$U$2</f>
        <v>180</v>
      </c>
      <c r="S11" s="75">
        <v>44196</v>
      </c>
      <c r="T11" s="75">
        <f>EDATE(S11,-12)</f>
        <v>43830</v>
      </c>
      <c r="U11" s="75">
        <f t="shared" ref="U11:AG11" si="1">EDATE(T11,-12)</f>
        <v>43465</v>
      </c>
      <c r="V11" s="75">
        <f t="shared" si="1"/>
        <v>43100</v>
      </c>
      <c r="W11" s="75">
        <f t="shared" si="1"/>
        <v>42735</v>
      </c>
      <c r="X11" s="75">
        <f t="shared" si="1"/>
        <v>42369</v>
      </c>
      <c r="Y11" s="75">
        <f t="shared" si="1"/>
        <v>42004</v>
      </c>
      <c r="Z11" s="75">
        <f t="shared" si="1"/>
        <v>41639</v>
      </c>
      <c r="AA11" s="75">
        <f t="shared" si="1"/>
        <v>41274</v>
      </c>
      <c r="AB11" s="75">
        <f t="shared" si="1"/>
        <v>40908</v>
      </c>
      <c r="AC11" s="75">
        <f t="shared" si="1"/>
        <v>40543</v>
      </c>
      <c r="AD11" s="75">
        <f t="shared" si="1"/>
        <v>40178</v>
      </c>
      <c r="AE11" s="75">
        <f t="shared" si="1"/>
        <v>39813</v>
      </c>
      <c r="AF11" s="75">
        <f t="shared" si="1"/>
        <v>39447</v>
      </c>
      <c r="AG11" s="75">
        <f t="shared" si="1"/>
        <v>39082</v>
      </c>
    </row>
    <row r="12" spans="1:35" ht="12.75" customHeight="1" x14ac:dyDescent="0.2"/>
    <row r="13" spans="1:35" ht="12.75" customHeight="1" x14ac:dyDescent="0.2">
      <c r="A13" s="6" t="str">
        <f>INPUT!E20</f>
        <v>1/1/06-12/31/06</v>
      </c>
      <c r="C13" s="10">
        <v>211399</v>
      </c>
      <c r="D13" s="13">
        <v>446575</v>
      </c>
      <c r="E13" s="13">
        <v>588433</v>
      </c>
      <c r="F13" s="13">
        <v>641498</v>
      </c>
      <c r="G13" s="13">
        <v>655143</v>
      </c>
      <c r="H13" s="13">
        <v>708243</v>
      </c>
      <c r="I13" s="13">
        <v>699724.86000000034</v>
      </c>
      <c r="J13" s="13">
        <v>699724.86000000034</v>
      </c>
      <c r="K13" s="13">
        <v>699724.86000000034</v>
      </c>
      <c r="L13" s="13">
        <v>699724.86000000034</v>
      </c>
      <c r="M13" s="13">
        <v>699839.89000000025</v>
      </c>
      <c r="N13" s="13">
        <v>699839.89000000025</v>
      </c>
      <c r="O13" s="13">
        <v>699839.89000000025</v>
      </c>
      <c r="P13" s="13">
        <v>699839.89000000025</v>
      </c>
      <c r="Q13" s="12">
        <v>699839.89000000025</v>
      </c>
      <c r="S13" s="12">
        <f>DATA!F8</f>
        <v>699839.89000000025</v>
      </c>
      <c r="T13" s="13" cm="1">
        <f t="array" ref="T13">[2]!GetNthToLast($C13:$Q13,T$10)</f>
        <v>699839.89000000025</v>
      </c>
      <c r="U13" s="13" cm="1">
        <f t="array" ref="U13">[2]!GetNthToLast($C13:$Q13,U$10)</f>
        <v>699839.89000000025</v>
      </c>
      <c r="V13" s="13" cm="1">
        <f t="array" ref="V13">[2]!GetNthToLast($C13:$Q13,V$10)</f>
        <v>699839.89000000025</v>
      </c>
      <c r="W13" s="13" cm="1">
        <f t="array" ref="W13">[2]!GetNthToLast($C13:$Q13,W$10)</f>
        <v>699839.89000000025</v>
      </c>
      <c r="X13" s="13" cm="1">
        <f t="array" ref="X13">[2]!GetNthToLast($C13:$Q13,X$10)</f>
        <v>699724.86000000034</v>
      </c>
      <c r="Y13" s="13" cm="1">
        <f t="array" ref="Y13">[2]!GetNthToLast($C13:$Q13,Y$10)</f>
        <v>699724.86000000034</v>
      </c>
      <c r="Z13" s="13" cm="1">
        <f t="array" ref="Z13">[2]!GetNthToLast($C13:$Q13,Z$10)</f>
        <v>699724.86000000034</v>
      </c>
      <c r="AA13" s="13" cm="1">
        <f t="array" ref="AA13">[2]!GetNthToLast($C13:$Q13,AA$10)</f>
        <v>699724.86000000034</v>
      </c>
      <c r="AB13" s="13" cm="1">
        <f t="array" ref="AB13">[2]!GetNthToLast($C13:$Q13,AB$10)</f>
        <v>708243</v>
      </c>
      <c r="AC13" s="13" cm="1">
        <f t="array" ref="AC13">[2]!GetNthToLast($C13:$Q13,AC$10)</f>
        <v>655143</v>
      </c>
      <c r="AD13" s="13" cm="1">
        <f t="array" ref="AD13">[2]!GetNthToLast($C13:$Q13,AD$10)</f>
        <v>641498</v>
      </c>
      <c r="AE13" s="13" cm="1">
        <f t="array" ref="AE13">[2]!GetNthToLast($C13:$Q13,AE$10)</f>
        <v>588433</v>
      </c>
      <c r="AF13" s="13" cm="1">
        <f t="array" ref="AF13">[2]!GetNthToLast($C13:$Q13,AF$10)</f>
        <v>446575</v>
      </c>
      <c r="AG13" s="13" cm="1">
        <f t="array" ref="AG13">[2]!GetNthToLast($C13:$Q13,AG$10)</f>
        <v>211399</v>
      </c>
      <c r="AI13" s="1" t="str">
        <f>A13</f>
        <v>1/1/06-12/31/06</v>
      </c>
    </row>
    <row r="14" spans="1:35" ht="12.75" customHeight="1" x14ac:dyDescent="0.2">
      <c r="A14" s="6" t="str">
        <f>INPUT!E21</f>
        <v>1/1/07-12/31/07</v>
      </c>
      <c r="C14" s="13">
        <v>334255</v>
      </c>
      <c r="D14" s="13">
        <v>1429503.55</v>
      </c>
      <c r="E14" s="13">
        <v>1740609.78</v>
      </c>
      <c r="F14" s="13">
        <v>1912979.62</v>
      </c>
      <c r="G14" s="13">
        <v>1946596.6900000013</v>
      </c>
      <c r="H14" s="13">
        <v>2046979.7100000014</v>
      </c>
      <c r="I14" s="13">
        <v>2093703.1300000018</v>
      </c>
      <c r="J14" s="13">
        <v>2315588.5000000014</v>
      </c>
      <c r="K14" s="13">
        <v>2316148.9500000011</v>
      </c>
      <c r="L14" s="13">
        <v>2316148.9500000016</v>
      </c>
      <c r="M14" s="13">
        <v>2316148.9500000011</v>
      </c>
      <c r="N14" s="13">
        <v>2316148.9500000007</v>
      </c>
      <c r="O14" s="13">
        <v>2316148.9500000007</v>
      </c>
      <c r="P14" s="12">
        <v>2316148.9500000007</v>
      </c>
      <c r="Q14" s="13"/>
      <c r="S14" s="12">
        <f>DATA!F9</f>
        <v>1775477.7400000007</v>
      </c>
      <c r="T14" s="13" cm="1">
        <f t="array" ref="T14">[2]!GetNthToLast($C14:$Q14,T$10)</f>
        <v>2316148.9500000007</v>
      </c>
      <c r="U14" s="13" cm="1">
        <f t="array" ref="U14">[2]!GetNthToLast($C14:$Q14,U$10)</f>
        <v>2316148.9500000007</v>
      </c>
      <c r="V14" s="13" cm="1">
        <f t="array" ref="V14">[2]!GetNthToLast($C14:$Q14,V$10)</f>
        <v>2316148.9500000011</v>
      </c>
      <c r="W14" s="13" cm="1">
        <f t="array" ref="W14">[2]!GetNthToLast($C14:$Q14,W$10)</f>
        <v>2316148.9500000016</v>
      </c>
      <c r="X14" s="13" cm="1">
        <f t="array" ref="X14">[2]!GetNthToLast($C14:$Q14,X$10)</f>
        <v>2316148.9500000011</v>
      </c>
      <c r="Y14" s="13" cm="1">
        <f t="array" ref="Y14">[2]!GetNthToLast($C14:$Q14,Y$10)</f>
        <v>2315588.5000000014</v>
      </c>
      <c r="Z14" s="13" cm="1">
        <f t="array" ref="Z14">[2]!GetNthToLast($C14:$Q14,Z$10)</f>
        <v>2093703.1300000018</v>
      </c>
      <c r="AA14" s="13" cm="1">
        <f t="array" ref="AA14">[2]!GetNthToLast($C14:$Q14,AA$10)</f>
        <v>2046979.7100000014</v>
      </c>
      <c r="AB14" s="13" cm="1">
        <f t="array" ref="AB14">[2]!GetNthToLast($C14:$Q14,AB$10)</f>
        <v>1946596.6900000013</v>
      </c>
      <c r="AC14" s="13" cm="1">
        <f t="array" ref="AC14">[2]!GetNthToLast($C14:$Q14,AC$10)</f>
        <v>1912979.62</v>
      </c>
      <c r="AD14" s="13" cm="1">
        <f t="array" ref="AD14">[2]!GetNthToLast($C14:$Q14,AD$10)</f>
        <v>1740609.78</v>
      </c>
      <c r="AE14" s="13" cm="1">
        <f t="array" ref="AE14">[2]!GetNthToLast($C14:$Q14,AE$10)</f>
        <v>1429503.55</v>
      </c>
      <c r="AF14" s="13" cm="1">
        <f t="array" ref="AF14">[2]!GetNthToLast($C14:$Q14,AF$10)</f>
        <v>334255</v>
      </c>
      <c r="AG14" s="13" t="str" cm="1">
        <f t="array" ref="AG14">[2]!GetNthToLast($C14:$Q14,AG$10)</f>
        <v/>
      </c>
      <c r="AI14" s="1" t="str">
        <f t="shared" ref="AI14:AI27" si="2">A14</f>
        <v>1/1/07-12/31/07</v>
      </c>
    </row>
    <row r="15" spans="1:35" ht="12.75" customHeight="1" x14ac:dyDescent="0.2">
      <c r="A15" s="6" t="str">
        <f>INPUT!E22</f>
        <v>1/1/08-12/31/08</v>
      </c>
      <c r="C15" s="13">
        <v>347849.49</v>
      </c>
      <c r="D15" s="13">
        <v>758111.05</v>
      </c>
      <c r="E15" s="13">
        <v>1083953.47</v>
      </c>
      <c r="F15" s="13">
        <v>1099997.5399999998</v>
      </c>
      <c r="G15" s="13">
        <v>1100030.42</v>
      </c>
      <c r="H15" s="13">
        <v>1100030.4200000002</v>
      </c>
      <c r="I15" s="13">
        <v>1100030.42</v>
      </c>
      <c r="J15" s="13">
        <v>1100030.4200000002</v>
      </c>
      <c r="K15" s="13">
        <v>1099670.42</v>
      </c>
      <c r="L15" s="13">
        <v>1099670.4200000002</v>
      </c>
      <c r="M15" s="13">
        <v>1099670.4199999997</v>
      </c>
      <c r="N15" s="13">
        <v>1099670.4199999997</v>
      </c>
      <c r="O15" s="12">
        <v>1099670.4199999997</v>
      </c>
      <c r="P15" s="13"/>
      <c r="Q15" s="13"/>
      <c r="S15" s="12">
        <f>DATA!F10</f>
        <v>1099670.4199999997</v>
      </c>
      <c r="T15" s="13" cm="1">
        <f t="array" ref="T15">[2]!GetNthToLast($C15:$Q15,T$10)</f>
        <v>1099670.4199999997</v>
      </c>
      <c r="U15" s="13" cm="1">
        <f t="array" ref="U15">[2]!GetNthToLast($C15:$Q15,U$10)</f>
        <v>1099670.4199999997</v>
      </c>
      <c r="V15" s="13" cm="1">
        <f t="array" ref="V15">[2]!GetNthToLast($C15:$Q15,V$10)</f>
        <v>1099670.4200000002</v>
      </c>
      <c r="W15" s="13" cm="1">
        <f t="array" ref="W15">[2]!GetNthToLast($C15:$Q15,W$10)</f>
        <v>1099670.42</v>
      </c>
      <c r="X15" s="13" cm="1">
        <f t="array" ref="X15">[2]!GetNthToLast($C15:$Q15,X$10)</f>
        <v>1100030.4200000002</v>
      </c>
      <c r="Y15" s="13" cm="1">
        <f t="array" ref="Y15">[2]!GetNthToLast($C15:$Q15,Y$10)</f>
        <v>1100030.42</v>
      </c>
      <c r="Z15" s="13" cm="1">
        <f t="array" ref="Z15">[2]!GetNthToLast($C15:$Q15,Z$10)</f>
        <v>1100030.4200000002</v>
      </c>
      <c r="AA15" s="13" cm="1">
        <f t="array" ref="AA15">[2]!GetNthToLast($C15:$Q15,AA$10)</f>
        <v>1100030.42</v>
      </c>
      <c r="AB15" s="13" cm="1">
        <f t="array" ref="AB15">[2]!GetNthToLast($C15:$Q15,AB$10)</f>
        <v>1099997.5399999998</v>
      </c>
      <c r="AC15" s="13" cm="1">
        <f t="array" ref="AC15">[2]!GetNthToLast($C15:$Q15,AC$10)</f>
        <v>1083953.47</v>
      </c>
      <c r="AD15" s="13" cm="1">
        <f t="array" ref="AD15">[2]!GetNthToLast($C15:$Q15,AD$10)</f>
        <v>758111.05</v>
      </c>
      <c r="AE15" s="13" cm="1">
        <f t="array" ref="AE15">[2]!GetNthToLast($C15:$Q15,AE$10)</f>
        <v>347849.49</v>
      </c>
      <c r="AF15" s="13" t="str" cm="1">
        <f t="array" ref="AF15">[2]!GetNthToLast($C15:$Q15,AF$10)</f>
        <v/>
      </c>
      <c r="AG15" s="13" t="str" cm="1">
        <f t="array" ref="AG15">[2]!GetNthToLast($C15:$Q15,AG$10)</f>
        <v/>
      </c>
      <c r="AI15" s="1" t="str">
        <f t="shared" si="2"/>
        <v>1/1/08-12/31/08</v>
      </c>
    </row>
    <row r="16" spans="1:35" ht="12.75" customHeight="1" x14ac:dyDescent="0.2">
      <c r="A16" s="6" t="str">
        <f>INPUT!E23</f>
        <v>1/1/09-12/31/09</v>
      </c>
      <c r="C16" s="13">
        <v>222764.54</v>
      </c>
      <c r="D16" s="13">
        <v>469378.97</v>
      </c>
      <c r="E16" s="13">
        <v>628368.21999999986</v>
      </c>
      <c r="F16" s="13">
        <v>652011.89999999979</v>
      </c>
      <c r="G16" s="13">
        <v>658612.91</v>
      </c>
      <c r="H16" s="13">
        <v>741337.19999999984</v>
      </c>
      <c r="I16" s="13">
        <v>766269.99000000011</v>
      </c>
      <c r="J16" s="13">
        <v>766269.98999999976</v>
      </c>
      <c r="K16" s="13">
        <v>766269.99000000011</v>
      </c>
      <c r="L16" s="13">
        <v>766269.99000000011</v>
      </c>
      <c r="M16" s="13">
        <v>766269.99000000011</v>
      </c>
      <c r="N16" s="12">
        <v>766269.99000000011</v>
      </c>
      <c r="O16" s="13"/>
      <c r="P16" s="13"/>
      <c r="Q16" s="13"/>
      <c r="S16" s="12">
        <f>DATA!F11</f>
        <v>766269.99000000011</v>
      </c>
      <c r="T16" s="13" cm="1">
        <f t="array" ref="T16">[2]!GetNthToLast($C16:$Q16,T$10)</f>
        <v>766269.99000000011</v>
      </c>
      <c r="U16" s="13" cm="1">
        <f t="array" ref="U16">[2]!GetNthToLast($C16:$Q16,U$10)</f>
        <v>766269.99000000011</v>
      </c>
      <c r="V16" s="13" cm="1">
        <f t="array" ref="V16">[2]!GetNthToLast($C16:$Q16,V$10)</f>
        <v>766269.99000000011</v>
      </c>
      <c r="W16" s="13" cm="1">
        <f t="array" ref="W16">[2]!GetNthToLast($C16:$Q16,W$10)</f>
        <v>766269.98999999976</v>
      </c>
      <c r="X16" s="13" cm="1">
        <f t="array" ref="X16">[2]!GetNthToLast($C16:$Q16,X$10)</f>
        <v>766269.99000000011</v>
      </c>
      <c r="Y16" s="13" cm="1">
        <f t="array" ref="Y16">[2]!GetNthToLast($C16:$Q16,Y$10)</f>
        <v>741337.19999999984</v>
      </c>
      <c r="Z16" s="13" cm="1">
        <f t="array" ref="Z16">[2]!GetNthToLast($C16:$Q16,Z$10)</f>
        <v>658612.91</v>
      </c>
      <c r="AA16" s="13" cm="1">
        <f t="array" ref="AA16">[2]!GetNthToLast($C16:$Q16,AA$10)</f>
        <v>652011.89999999979</v>
      </c>
      <c r="AB16" s="13" cm="1">
        <f t="array" ref="AB16">[2]!GetNthToLast($C16:$Q16,AB$10)</f>
        <v>628368.21999999986</v>
      </c>
      <c r="AC16" s="13" cm="1">
        <f t="array" ref="AC16">[2]!GetNthToLast($C16:$Q16,AC$10)</f>
        <v>469378.97</v>
      </c>
      <c r="AD16" s="13" cm="1">
        <f t="array" ref="AD16">[2]!GetNthToLast($C16:$Q16,AD$10)</f>
        <v>222764.54</v>
      </c>
      <c r="AE16" s="13" t="str" cm="1">
        <f t="array" ref="AE16">[2]!GetNthToLast($C16:$Q16,AE$10)</f>
        <v/>
      </c>
      <c r="AF16" s="13" t="str" cm="1">
        <f t="array" ref="AF16">[2]!GetNthToLast($C16:$Q16,AF$10)</f>
        <v/>
      </c>
      <c r="AG16" s="13" t="str" cm="1">
        <f t="array" ref="AG16">[2]!GetNthToLast($C16:$Q16,AG$10)</f>
        <v/>
      </c>
      <c r="AI16" s="1" t="str">
        <f t="shared" si="2"/>
        <v>1/1/09-12/31/09</v>
      </c>
    </row>
    <row r="17" spans="1:35" ht="12.75" customHeight="1" x14ac:dyDescent="0.2">
      <c r="A17" s="6" t="str">
        <f>INPUT!E24</f>
        <v>1/1/10-12/31/10</v>
      </c>
      <c r="C17" s="13">
        <v>404401.32</v>
      </c>
      <c r="D17" s="13">
        <v>954257.30999999959</v>
      </c>
      <c r="E17" s="13">
        <v>1323186.3500000001</v>
      </c>
      <c r="F17" s="13">
        <v>1725604.9600000009</v>
      </c>
      <c r="G17" s="13">
        <v>1751432.7099999995</v>
      </c>
      <c r="H17" s="13">
        <v>1736857.300000001</v>
      </c>
      <c r="I17" s="13">
        <v>1743476.8399999994</v>
      </c>
      <c r="J17" s="13">
        <v>1756318.370000001</v>
      </c>
      <c r="K17" s="13">
        <v>1774539.2400000005</v>
      </c>
      <c r="L17" s="13">
        <v>1796878.2900000005</v>
      </c>
      <c r="M17" s="12">
        <v>1848124.9500000004</v>
      </c>
      <c r="N17" s="13"/>
      <c r="O17" s="13"/>
      <c r="P17" s="13"/>
      <c r="Q17" s="13"/>
      <c r="S17" s="12">
        <f>DATA!F12</f>
        <v>1514381.6700000002</v>
      </c>
      <c r="T17" s="13" cm="1">
        <f t="array" ref="T17">[2]!GetNthToLast($C17:$Q17,T$10)</f>
        <v>1796878.2900000005</v>
      </c>
      <c r="U17" s="13" cm="1">
        <f t="array" ref="U17">[2]!GetNthToLast($C17:$Q17,U$10)</f>
        <v>1774539.2400000005</v>
      </c>
      <c r="V17" s="13" cm="1">
        <f t="array" ref="V17">[2]!GetNthToLast($C17:$Q17,V$10)</f>
        <v>1756318.370000001</v>
      </c>
      <c r="W17" s="13" cm="1">
        <f t="array" ref="W17">[2]!GetNthToLast($C17:$Q17,W$10)</f>
        <v>1743476.8399999994</v>
      </c>
      <c r="X17" s="13" cm="1">
        <f t="array" ref="X17">[2]!GetNthToLast($C17:$Q17,X$10)</f>
        <v>1736857.300000001</v>
      </c>
      <c r="Y17" s="13" cm="1">
        <f t="array" ref="Y17">[2]!GetNthToLast($C17:$Q17,Y$10)</f>
        <v>1751432.7099999995</v>
      </c>
      <c r="Z17" s="13" cm="1">
        <f t="array" ref="Z17">[2]!GetNthToLast($C17:$Q17,Z$10)</f>
        <v>1725604.9600000009</v>
      </c>
      <c r="AA17" s="13" cm="1">
        <f t="array" ref="AA17">[2]!GetNthToLast($C17:$Q17,AA$10)</f>
        <v>1323186.3500000001</v>
      </c>
      <c r="AB17" s="13" cm="1">
        <f t="array" ref="AB17">[2]!GetNthToLast($C17:$Q17,AB$10)</f>
        <v>954257.30999999959</v>
      </c>
      <c r="AC17" s="13" cm="1">
        <f t="array" ref="AC17">[2]!GetNthToLast($C17:$Q17,AC$10)</f>
        <v>404401.32</v>
      </c>
      <c r="AD17" s="13" t="str" cm="1">
        <f t="array" ref="AD17">[2]!GetNthToLast($C17:$Q17,AD$10)</f>
        <v/>
      </c>
      <c r="AE17" s="13" t="str" cm="1">
        <f t="array" ref="AE17">[2]!GetNthToLast($C17:$Q17,AE$10)</f>
        <v/>
      </c>
      <c r="AF17" s="13" t="str" cm="1">
        <f t="array" ref="AF17">[2]!GetNthToLast($C17:$Q17,AF$10)</f>
        <v/>
      </c>
      <c r="AG17" s="13" t="str" cm="1">
        <f t="array" ref="AG17">[2]!GetNthToLast($C17:$Q17,AG$10)</f>
        <v/>
      </c>
      <c r="AI17" s="1" t="str">
        <f t="shared" si="2"/>
        <v>1/1/10-12/31/10</v>
      </c>
    </row>
    <row r="18" spans="1:35" ht="12.75" customHeight="1" x14ac:dyDescent="0.2">
      <c r="A18" s="6" t="str">
        <f>INPUT!E25</f>
        <v>1/1/11-12/31/11</v>
      </c>
      <c r="C18" s="13">
        <v>357259.98999999987</v>
      </c>
      <c r="D18" s="13">
        <v>945944.79000000015</v>
      </c>
      <c r="E18" s="13">
        <v>1041213.3600000002</v>
      </c>
      <c r="F18" s="13">
        <v>1052451.29</v>
      </c>
      <c r="G18" s="13">
        <v>1084549.8400000001</v>
      </c>
      <c r="H18" s="13">
        <v>1104286.57</v>
      </c>
      <c r="I18" s="13">
        <v>1118367.83</v>
      </c>
      <c r="J18" s="13">
        <v>1135122.3100000003</v>
      </c>
      <c r="K18" s="13">
        <v>1182322.2200000002</v>
      </c>
      <c r="L18" s="12">
        <v>1183179.1900000002</v>
      </c>
      <c r="M18" s="13"/>
      <c r="N18" s="13"/>
      <c r="O18" s="13"/>
      <c r="P18" s="13"/>
      <c r="Q18" s="13"/>
      <c r="S18" s="12">
        <f>DATA!F13</f>
        <v>1183179.1900000002</v>
      </c>
      <c r="T18" s="13" cm="1">
        <f t="array" ref="T18">[2]!GetNthToLast($C18:$Q18,T$10)</f>
        <v>1182322.2200000002</v>
      </c>
      <c r="U18" s="13" cm="1">
        <f t="array" ref="U18">[2]!GetNthToLast($C18:$Q18,U$10)</f>
        <v>1135122.3100000003</v>
      </c>
      <c r="V18" s="13" cm="1">
        <f t="array" ref="V18">[2]!GetNthToLast($C18:$Q18,V$10)</f>
        <v>1118367.83</v>
      </c>
      <c r="W18" s="13" cm="1">
        <f t="array" ref="W18">[2]!GetNthToLast($C18:$Q18,W$10)</f>
        <v>1104286.57</v>
      </c>
      <c r="X18" s="13" cm="1">
        <f t="array" ref="X18">[2]!GetNthToLast($C18:$Q18,X$10)</f>
        <v>1084549.8400000001</v>
      </c>
      <c r="Y18" s="13" cm="1">
        <f t="array" ref="Y18">[2]!GetNthToLast($C18:$Q18,Y$10)</f>
        <v>1052451.29</v>
      </c>
      <c r="Z18" s="13" cm="1">
        <f t="array" ref="Z18">[2]!GetNthToLast($C18:$Q18,Z$10)</f>
        <v>1041213.3600000002</v>
      </c>
      <c r="AA18" s="13" cm="1">
        <f t="array" ref="AA18">[2]!GetNthToLast($C18:$Q18,AA$10)</f>
        <v>945944.79000000015</v>
      </c>
      <c r="AB18" s="13" cm="1">
        <f t="array" ref="AB18">[2]!GetNthToLast($C18:$Q18,AB$10)</f>
        <v>357259.98999999987</v>
      </c>
      <c r="AC18" s="13" t="str" cm="1">
        <f t="array" ref="AC18">[2]!GetNthToLast($C18:$Q18,AC$10)</f>
        <v/>
      </c>
      <c r="AD18" s="13" t="str" cm="1">
        <f t="array" ref="AD18">[2]!GetNthToLast($C18:$Q18,AD$10)</f>
        <v/>
      </c>
      <c r="AE18" s="13" t="str" cm="1">
        <f t="array" ref="AE18">[2]!GetNthToLast($C18:$Q18,AE$10)</f>
        <v/>
      </c>
      <c r="AF18" s="13" t="str" cm="1">
        <f t="array" ref="AF18">[2]!GetNthToLast($C18:$Q18,AF$10)</f>
        <v/>
      </c>
      <c r="AG18" s="13" t="str" cm="1">
        <f t="array" ref="AG18">[2]!GetNthToLast($C18:$Q18,AG$10)</f>
        <v/>
      </c>
      <c r="AI18" s="1" t="str">
        <f t="shared" si="2"/>
        <v>1/1/11-12/31/11</v>
      </c>
    </row>
    <row r="19" spans="1:35" ht="12.75" customHeight="1" x14ac:dyDescent="0.2">
      <c r="A19" s="6" t="str">
        <f>INPUT!E26</f>
        <v>1/1/12-12/31/12</v>
      </c>
      <c r="C19" s="13">
        <v>272973.83</v>
      </c>
      <c r="D19" s="13">
        <v>806555.11999999988</v>
      </c>
      <c r="E19" s="13">
        <v>939406.48999999964</v>
      </c>
      <c r="F19" s="13">
        <v>1105440.2299999997</v>
      </c>
      <c r="G19" s="13">
        <v>1210972.6399999997</v>
      </c>
      <c r="H19" s="13">
        <v>1212167.7099999997</v>
      </c>
      <c r="I19" s="13">
        <v>1212815.8099999998</v>
      </c>
      <c r="J19" s="13">
        <v>1212815.81</v>
      </c>
      <c r="K19" s="12">
        <v>1212882.8100000003</v>
      </c>
      <c r="L19" s="13"/>
      <c r="M19" s="13"/>
      <c r="N19" s="13"/>
      <c r="O19" s="13"/>
      <c r="P19" s="13"/>
      <c r="Q19" s="13"/>
      <c r="S19" s="12">
        <f>DATA!F14</f>
        <v>1212882.8100000003</v>
      </c>
      <c r="T19" s="13" cm="1">
        <f t="array" ref="T19">[2]!GetNthToLast($C19:$Q19,T$10)</f>
        <v>1212815.81</v>
      </c>
      <c r="U19" s="13" cm="1">
        <f t="array" ref="U19">[2]!GetNthToLast($C19:$Q19,U$10)</f>
        <v>1212815.8099999998</v>
      </c>
      <c r="V19" s="13" cm="1">
        <f t="array" ref="V19">[2]!GetNthToLast($C19:$Q19,V$10)</f>
        <v>1212167.7099999997</v>
      </c>
      <c r="W19" s="13" cm="1">
        <f t="array" ref="W19">[2]!GetNthToLast($C19:$Q19,W$10)</f>
        <v>1210972.6399999997</v>
      </c>
      <c r="X19" s="13" cm="1">
        <f t="array" ref="X19">[2]!GetNthToLast($C19:$Q19,X$10)</f>
        <v>1105440.2299999997</v>
      </c>
      <c r="Y19" s="13" cm="1">
        <f t="array" ref="Y19">[2]!GetNthToLast($C19:$Q19,Y$10)</f>
        <v>939406.48999999964</v>
      </c>
      <c r="Z19" s="13" cm="1">
        <f t="array" ref="Z19">[2]!GetNthToLast($C19:$Q19,Z$10)</f>
        <v>806555.11999999988</v>
      </c>
      <c r="AA19" s="13" cm="1">
        <f t="array" ref="AA19">[2]!GetNthToLast($C19:$Q19,AA$10)</f>
        <v>272973.83</v>
      </c>
      <c r="AB19" s="13" t="str" cm="1">
        <f t="array" ref="AB19">[2]!GetNthToLast($C19:$Q19,AB$10)</f>
        <v/>
      </c>
      <c r="AC19" s="13" t="str" cm="1">
        <f t="array" ref="AC19">[2]!GetNthToLast($C19:$Q19,AC$10)</f>
        <v/>
      </c>
      <c r="AD19" s="13" t="str" cm="1">
        <f t="array" ref="AD19">[2]!GetNthToLast($C19:$Q19,AD$10)</f>
        <v/>
      </c>
      <c r="AE19" s="13" t="str" cm="1">
        <f t="array" ref="AE19">[2]!GetNthToLast($C19:$Q19,AE$10)</f>
        <v/>
      </c>
      <c r="AF19" s="13" t="str" cm="1">
        <f t="array" ref="AF19">[2]!GetNthToLast($C19:$Q19,AF$10)</f>
        <v/>
      </c>
      <c r="AG19" s="13" t="str" cm="1">
        <f t="array" ref="AG19">[2]!GetNthToLast($C19:$Q19,AG$10)</f>
        <v/>
      </c>
      <c r="AI19" s="1" t="str">
        <f t="shared" si="2"/>
        <v>1/1/12-12/31/12</v>
      </c>
    </row>
    <row r="20" spans="1:35" ht="12.75" customHeight="1" x14ac:dyDescent="0.2">
      <c r="A20" s="6" t="str">
        <f>INPUT!E27</f>
        <v>1/1/13-12/31/13</v>
      </c>
      <c r="C20" s="13">
        <v>391086.17999999993</v>
      </c>
      <c r="D20" s="13">
        <v>1207128.9899999998</v>
      </c>
      <c r="E20" s="13">
        <v>1540096.9600000002</v>
      </c>
      <c r="F20" s="13">
        <v>1775707.1599999997</v>
      </c>
      <c r="G20" s="13">
        <v>1811450.4699999997</v>
      </c>
      <c r="H20" s="13">
        <v>1856160.4899999986</v>
      </c>
      <c r="I20" s="13">
        <v>1900189.83</v>
      </c>
      <c r="J20" s="12">
        <v>1925803.2599999993</v>
      </c>
      <c r="K20" s="13"/>
      <c r="L20" s="13"/>
      <c r="M20" s="13"/>
      <c r="N20" s="13"/>
      <c r="O20" s="13"/>
      <c r="P20" s="13"/>
      <c r="Q20" s="13"/>
      <c r="S20" s="12">
        <f>DATA!F15</f>
        <v>1828733.7599999993</v>
      </c>
      <c r="T20" s="13" cm="1">
        <f t="array" ref="T20">[2]!GetNthToLast($C20:$Q20,T$10)</f>
        <v>1900189.83</v>
      </c>
      <c r="U20" s="13" cm="1">
        <f t="array" ref="U20">[2]!GetNthToLast($C20:$Q20,U$10)</f>
        <v>1856160.4899999986</v>
      </c>
      <c r="V20" s="13" cm="1">
        <f t="array" ref="V20">[2]!GetNthToLast($C20:$Q20,V$10)</f>
        <v>1811450.4699999997</v>
      </c>
      <c r="W20" s="13" cm="1">
        <f t="array" ref="W20">[2]!GetNthToLast($C20:$Q20,W$10)</f>
        <v>1775707.1599999997</v>
      </c>
      <c r="X20" s="13" cm="1">
        <f t="array" ref="X20">[2]!GetNthToLast($C20:$Q20,X$10)</f>
        <v>1540096.9600000002</v>
      </c>
      <c r="Y20" s="13" cm="1">
        <f t="array" ref="Y20">[2]!GetNthToLast($C20:$Q20,Y$10)</f>
        <v>1207128.9899999998</v>
      </c>
      <c r="Z20" s="13" cm="1">
        <f t="array" ref="Z20">[2]!GetNthToLast($C20:$Q20,Z$10)</f>
        <v>391086.17999999993</v>
      </c>
      <c r="AA20" s="13" t="str" cm="1">
        <f t="array" ref="AA20">[2]!GetNthToLast($C20:$Q20,AA$10)</f>
        <v/>
      </c>
      <c r="AB20" s="13" t="str" cm="1">
        <f t="array" ref="AB20">[2]!GetNthToLast($C20:$Q20,AB$10)</f>
        <v/>
      </c>
      <c r="AC20" s="13" t="str" cm="1">
        <f t="array" ref="AC20">[2]!GetNthToLast($C20:$Q20,AC$10)</f>
        <v/>
      </c>
      <c r="AD20" s="13" t="str" cm="1">
        <f t="array" ref="AD20">[2]!GetNthToLast($C20:$Q20,AD$10)</f>
        <v/>
      </c>
      <c r="AE20" s="13" t="str" cm="1">
        <f t="array" ref="AE20">[2]!GetNthToLast($C20:$Q20,AE$10)</f>
        <v/>
      </c>
      <c r="AF20" s="13" t="str" cm="1">
        <f t="array" ref="AF20">[2]!GetNthToLast($C20:$Q20,AF$10)</f>
        <v/>
      </c>
      <c r="AG20" s="13" t="str" cm="1">
        <f t="array" ref="AG20">[2]!GetNthToLast($C20:$Q20,AG$10)</f>
        <v/>
      </c>
      <c r="AI20" s="1" t="str">
        <f t="shared" si="2"/>
        <v>1/1/13-12/31/13</v>
      </c>
    </row>
    <row r="21" spans="1:35" ht="12.75" customHeight="1" x14ac:dyDescent="0.2">
      <c r="A21" s="6" t="str">
        <f>INPUT!E28</f>
        <v>1/1/14-12/31/14</v>
      </c>
      <c r="C21" s="13">
        <v>464901.17000000022</v>
      </c>
      <c r="D21" s="13">
        <v>1135597.2400000005</v>
      </c>
      <c r="E21" s="13">
        <v>1504435.2699999996</v>
      </c>
      <c r="F21" s="13">
        <v>1644964.8999999997</v>
      </c>
      <c r="G21" s="13">
        <v>1842763.0499999996</v>
      </c>
      <c r="H21" s="13">
        <v>2122494.7299999995</v>
      </c>
      <c r="I21" s="12">
        <v>2126161.8399999994</v>
      </c>
      <c r="J21" s="13"/>
      <c r="K21" s="13"/>
      <c r="L21" s="13"/>
      <c r="M21" s="13"/>
      <c r="N21" s="13"/>
      <c r="O21" s="13"/>
      <c r="P21" s="13"/>
      <c r="Q21" s="13"/>
      <c r="S21" s="12">
        <f>DATA!F16</f>
        <v>1811366.5999999999</v>
      </c>
      <c r="T21" s="13" cm="1">
        <f t="array" ref="T21">[2]!GetNthToLast($C21:$Q21,T$10)</f>
        <v>2122494.7299999995</v>
      </c>
      <c r="U21" s="13" cm="1">
        <f t="array" ref="U21">[2]!GetNthToLast($C21:$Q21,U$10)</f>
        <v>1842763.0499999996</v>
      </c>
      <c r="V21" s="13" cm="1">
        <f t="array" ref="V21">[2]!GetNthToLast($C21:$Q21,V$10)</f>
        <v>1644964.8999999997</v>
      </c>
      <c r="W21" s="13" cm="1">
        <f t="array" ref="W21">[2]!GetNthToLast($C21:$Q21,W$10)</f>
        <v>1504435.2699999996</v>
      </c>
      <c r="X21" s="13" cm="1">
        <f t="array" ref="X21">[2]!GetNthToLast($C21:$Q21,X$10)</f>
        <v>1135597.2400000005</v>
      </c>
      <c r="Y21" s="13" cm="1">
        <f t="array" ref="Y21">[2]!GetNthToLast($C21:$Q21,Y$10)</f>
        <v>464901.17000000022</v>
      </c>
      <c r="Z21" s="13" t="str" cm="1">
        <f t="array" ref="Z21">[2]!GetNthToLast($C21:$Q21,Z$10)</f>
        <v/>
      </c>
      <c r="AA21" s="13" t="str" cm="1">
        <f t="array" ref="AA21">[2]!GetNthToLast($C21:$Q21,AA$10)</f>
        <v/>
      </c>
      <c r="AB21" s="13" t="str" cm="1">
        <f t="array" ref="AB21">[2]!GetNthToLast($C21:$Q21,AB$10)</f>
        <v/>
      </c>
      <c r="AC21" s="13" t="str" cm="1">
        <f t="array" ref="AC21">[2]!GetNthToLast($C21:$Q21,AC$10)</f>
        <v/>
      </c>
      <c r="AD21" s="13" t="str" cm="1">
        <f t="array" ref="AD21">[2]!GetNthToLast($C21:$Q21,AD$10)</f>
        <v/>
      </c>
      <c r="AE21" s="13" t="str" cm="1">
        <f t="array" ref="AE21">[2]!GetNthToLast($C21:$Q21,AE$10)</f>
        <v/>
      </c>
      <c r="AF21" s="13" t="str" cm="1">
        <f t="array" ref="AF21">[2]!GetNthToLast($C21:$Q21,AF$10)</f>
        <v/>
      </c>
      <c r="AG21" s="13" t="str" cm="1">
        <f t="array" ref="AG21">[2]!GetNthToLast($C21:$Q21,AG$10)</f>
        <v/>
      </c>
      <c r="AI21" s="1" t="str">
        <f t="shared" si="2"/>
        <v>1/1/14-12/31/14</v>
      </c>
    </row>
    <row r="22" spans="1:35" ht="12.75" customHeight="1" x14ac:dyDescent="0.2">
      <c r="A22" s="6" t="str">
        <f>INPUT!E29</f>
        <v>1/1/15-12/31/15</v>
      </c>
      <c r="C22" s="13">
        <v>592225.76000000059</v>
      </c>
      <c r="D22" s="13">
        <v>1525919.2300000014</v>
      </c>
      <c r="E22" s="13">
        <v>2102257.7600000007</v>
      </c>
      <c r="F22" s="13">
        <v>2267624.5499999998</v>
      </c>
      <c r="G22" s="13">
        <v>2342329.11</v>
      </c>
      <c r="H22" s="12">
        <v>2342502.8100000005</v>
      </c>
      <c r="I22" s="13"/>
      <c r="J22" s="13"/>
      <c r="K22" s="13"/>
      <c r="L22" s="13"/>
      <c r="M22" s="13"/>
      <c r="N22" s="13"/>
      <c r="O22" s="13"/>
      <c r="P22" s="13"/>
      <c r="Q22" s="13"/>
      <c r="S22" s="12">
        <f>DATA!F17</f>
        <v>2173195.9299999997</v>
      </c>
      <c r="T22" s="13" cm="1">
        <f t="array" ref="T22">[2]!GetNthToLast($C22:$Q22,T$10)</f>
        <v>2342329.11</v>
      </c>
      <c r="U22" s="13" cm="1">
        <f t="array" ref="U22">[2]!GetNthToLast($C22:$Q22,U$10)</f>
        <v>2267624.5499999998</v>
      </c>
      <c r="V22" s="13" cm="1">
        <f t="array" ref="V22">[2]!GetNthToLast($C22:$Q22,V$10)</f>
        <v>2102257.7600000007</v>
      </c>
      <c r="W22" s="13" cm="1">
        <f t="array" ref="W22">[2]!GetNthToLast($C22:$Q22,W$10)</f>
        <v>1525919.2300000014</v>
      </c>
      <c r="X22" s="13" cm="1">
        <f t="array" ref="X22">[2]!GetNthToLast($C22:$Q22,X$10)</f>
        <v>592225.76000000059</v>
      </c>
      <c r="Y22" s="13" t="str" cm="1">
        <f t="array" ref="Y22">[2]!GetNthToLast($C22:$Q22,Y$10)</f>
        <v/>
      </c>
      <c r="Z22" s="13" t="str" cm="1">
        <f t="array" ref="Z22">[2]!GetNthToLast($C22:$Q22,Z$10)</f>
        <v/>
      </c>
      <c r="AA22" s="13" t="str" cm="1">
        <f t="array" ref="AA22">[2]!GetNthToLast($C22:$Q22,AA$10)</f>
        <v/>
      </c>
      <c r="AB22" s="13" t="str" cm="1">
        <f t="array" ref="AB22">[2]!GetNthToLast($C22:$Q22,AB$10)</f>
        <v/>
      </c>
      <c r="AC22" s="13" t="str" cm="1">
        <f t="array" ref="AC22">[2]!GetNthToLast($C22:$Q22,AC$10)</f>
        <v/>
      </c>
      <c r="AD22" s="13" t="str" cm="1">
        <f t="array" ref="AD22">[2]!GetNthToLast($C22:$Q22,AD$10)</f>
        <v/>
      </c>
      <c r="AE22" s="13" t="str" cm="1">
        <f t="array" ref="AE22">[2]!GetNthToLast($C22:$Q22,AE$10)</f>
        <v/>
      </c>
      <c r="AF22" s="13" t="str" cm="1">
        <f t="array" ref="AF22">[2]!GetNthToLast($C22:$Q22,AF$10)</f>
        <v/>
      </c>
      <c r="AG22" s="13" t="str" cm="1">
        <f t="array" ref="AG22">[2]!GetNthToLast($C22:$Q22,AG$10)</f>
        <v/>
      </c>
      <c r="AI22" s="1" t="str">
        <f t="shared" si="2"/>
        <v>1/1/15-12/31/15</v>
      </c>
    </row>
    <row r="23" spans="1:35" ht="12.75" customHeight="1" x14ac:dyDescent="0.2">
      <c r="A23" s="6" t="str">
        <f>INPUT!E30</f>
        <v>1/1/16-12/31/16</v>
      </c>
      <c r="C23" s="13">
        <v>729211.94999999984</v>
      </c>
      <c r="D23" s="13">
        <v>1897574.3599999996</v>
      </c>
      <c r="E23" s="13">
        <v>2581784.8799999994</v>
      </c>
      <c r="F23" s="13">
        <v>2759688.9699999993</v>
      </c>
      <c r="G23" s="12">
        <v>2810502.1600000011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S23" s="12">
        <f>DATA!F18</f>
        <v>2776114.1900000009</v>
      </c>
      <c r="T23" s="13" cm="1">
        <f t="array" ref="T23">[2]!GetNthToLast($C23:$Q23,T$10)</f>
        <v>2759688.9699999993</v>
      </c>
      <c r="U23" s="13" cm="1">
        <f t="array" ref="U23">[2]!GetNthToLast($C23:$Q23,U$10)</f>
        <v>2581784.8799999994</v>
      </c>
      <c r="V23" s="13" cm="1">
        <f t="array" ref="V23">[2]!GetNthToLast($C23:$Q23,V$10)</f>
        <v>1897574.3599999996</v>
      </c>
      <c r="W23" s="13" cm="1">
        <f t="array" ref="W23">[2]!GetNthToLast($C23:$Q23,W$10)</f>
        <v>729211.94999999984</v>
      </c>
      <c r="X23" s="13" t="str" cm="1">
        <f t="array" ref="X23">[2]!GetNthToLast($C23:$Q23,X$10)</f>
        <v/>
      </c>
      <c r="Y23" s="13" t="str" cm="1">
        <f t="array" ref="Y23">[2]!GetNthToLast($C23:$Q23,Y$10)</f>
        <v/>
      </c>
      <c r="Z23" s="13" t="str" cm="1">
        <f t="array" ref="Z23">[2]!GetNthToLast($C23:$Q23,Z$10)</f>
        <v/>
      </c>
      <c r="AA23" s="13" t="str" cm="1">
        <f t="array" ref="AA23">[2]!GetNthToLast($C23:$Q23,AA$10)</f>
        <v/>
      </c>
      <c r="AB23" s="13" t="str" cm="1">
        <f t="array" ref="AB23">[2]!GetNthToLast($C23:$Q23,AB$10)</f>
        <v/>
      </c>
      <c r="AC23" s="13" t="str" cm="1">
        <f t="array" ref="AC23">[2]!GetNthToLast($C23:$Q23,AC$10)</f>
        <v/>
      </c>
      <c r="AD23" s="13" t="str" cm="1">
        <f t="array" ref="AD23">[2]!GetNthToLast($C23:$Q23,AD$10)</f>
        <v/>
      </c>
      <c r="AE23" s="13" t="str" cm="1">
        <f t="array" ref="AE23">[2]!GetNthToLast($C23:$Q23,AE$10)</f>
        <v/>
      </c>
      <c r="AF23" s="13" t="str" cm="1">
        <f t="array" ref="AF23">[2]!GetNthToLast($C23:$Q23,AF$10)</f>
        <v/>
      </c>
      <c r="AG23" s="13" t="str" cm="1">
        <f t="array" ref="AG23">[2]!GetNthToLast($C23:$Q23,AG$10)</f>
        <v/>
      </c>
      <c r="AI23" s="1" t="str">
        <f t="shared" si="2"/>
        <v>1/1/16-12/31/16</v>
      </c>
    </row>
    <row r="24" spans="1:35" ht="12.75" customHeight="1" x14ac:dyDescent="0.2">
      <c r="A24" s="6" t="str">
        <f>INPUT!E31</f>
        <v>1/1/17-12/31/17</v>
      </c>
      <c r="C24" s="13">
        <v>587820.25</v>
      </c>
      <c r="D24" s="13">
        <v>1903333.2600000009</v>
      </c>
      <c r="E24" s="13">
        <v>2246189.3800000018</v>
      </c>
      <c r="F24" s="12">
        <v>2449912.0500000017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S24" s="12">
        <f>DATA!F19</f>
        <v>2347544.3600000013</v>
      </c>
      <c r="T24" s="13" cm="1">
        <f t="array" ref="T24">[2]!GetNthToLast($C24:$Q24,T$10)</f>
        <v>2246189.3800000018</v>
      </c>
      <c r="U24" s="13" cm="1">
        <f t="array" ref="U24">[2]!GetNthToLast($C24:$Q24,U$10)</f>
        <v>1903333.2600000009</v>
      </c>
      <c r="V24" s="13" cm="1">
        <f t="array" ref="V24">[2]!GetNthToLast($C24:$Q24,V$10)</f>
        <v>587820.25</v>
      </c>
      <c r="W24" s="13" t="str" cm="1">
        <f t="array" ref="W24">[2]!GetNthToLast($C24:$Q24,W$10)</f>
        <v/>
      </c>
      <c r="X24" s="13" t="str" cm="1">
        <f t="array" ref="X24">[2]!GetNthToLast($C24:$Q24,X$10)</f>
        <v/>
      </c>
      <c r="Y24" s="13" t="str" cm="1">
        <f t="array" ref="Y24">[2]!GetNthToLast($C24:$Q24,Y$10)</f>
        <v/>
      </c>
      <c r="Z24" s="13" t="str" cm="1">
        <f t="array" ref="Z24">[2]!GetNthToLast($C24:$Q24,Z$10)</f>
        <v/>
      </c>
      <c r="AA24" s="13" t="str" cm="1">
        <f t="array" ref="AA24">[2]!GetNthToLast($C24:$Q24,AA$10)</f>
        <v/>
      </c>
      <c r="AB24" s="13" t="str" cm="1">
        <f t="array" ref="AB24">[2]!GetNthToLast($C24:$Q24,AB$10)</f>
        <v/>
      </c>
      <c r="AC24" s="13" t="str" cm="1">
        <f t="array" ref="AC24">[2]!GetNthToLast($C24:$Q24,AC$10)</f>
        <v/>
      </c>
      <c r="AD24" s="13" t="str" cm="1">
        <f t="array" ref="AD24">[2]!GetNthToLast($C24:$Q24,AD$10)</f>
        <v/>
      </c>
      <c r="AE24" s="13" t="str" cm="1">
        <f t="array" ref="AE24">[2]!GetNthToLast($C24:$Q24,AE$10)</f>
        <v/>
      </c>
      <c r="AF24" s="13" t="str" cm="1">
        <f t="array" ref="AF24">[2]!GetNthToLast($C24:$Q24,AF$10)</f>
        <v/>
      </c>
      <c r="AG24" s="13" t="str" cm="1">
        <f t="array" ref="AG24">[2]!GetNthToLast($C24:$Q24,AG$10)</f>
        <v/>
      </c>
      <c r="AI24" s="1" t="str">
        <f t="shared" si="2"/>
        <v>1/1/17-12/31/17</v>
      </c>
    </row>
    <row r="25" spans="1:35" ht="12.75" customHeight="1" x14ac:dyDescent="0.2">
      <c r="A25" s="6" t="str">
        <f>INPUT!E32</f>
        <v>1/1/18-12/31/18</v>
      </c>
      <c r="C25" s="13">
        <v>613311.33000000007</v>
      </c>
      <c r="D25" s="13">
        <v>2024291.8599999996</v>
      </c>
      <c r="E25" s="12">
        <v>2258070.4400000018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S25" s="12">
        <f>DATA!F20</f>
        <v>2258070.4400000018</v>
      </c>
      <c r="T25" s="13" cm="1">
        <f t="array" ref="T25">[2]!GetNthToLast($C25:$Q25,T$10)</f>
        <v>2024291.8599999996</v>
      </c>
      <c r="U25" s="13" cm="1">
        <f t="array" ref="U25">[2]!GetNthToLast($C25:$Q25,U$10)</f>
        <v>613311.33000000007</v>
      </c>
      <c r="V25" s="13" t="str" cm="1">
        <f t="array" ref="V25">[2]!GetNthToLast($C25:$Q25,V$10)</f>
        <v/>
      </c>
      <c r="W25" s="13" t="str" cm="1">
        <f t="array" ref="W25">[2]!GetNthToLast($C25:$Q25,W$10)</f>
        <v/>
      </c>
      <c r="X25" s="13" t="str" cm="1">
        <f t="array" ref="X25">[2]!GetNthToLast($C25:$Q25,X$10)</f>
        <v/>
      </c>
      <c r="Y25" s="13" t="str" cm="1">
        <f t="array" ref="Y25">[2]!GetNthToLast($C25:$Q25,Y$10)</f>
        <v/>
      </c>
      <c r="Z25" s="13" t="str" cm="1">
        <f t="array" ref="Z25">[2]!GetNthToLast($C25:$Q25,Z$10)</f>
        <v/>
      </c>
      <c r="AA25" s="13" t="str" cm="1">
        <f t="array" ref="AA25">[2]!GetNthToLast($C25:$Q25,AA$10)</f>
        <v/>
      </c>
      <c r="AB25" s="13" t="str" cm="1">
        <f t="array" ref="AB25">[2]!GetNthToLast($C25:$Q25,AB$10)</f>
        <v/>
      </c>
      <c r="AC25" s="13" t="str" cm="1">
        <f t="array" ref="AC25">[2]!GetNthToLast($C25:$Q25,AC$10)</f>
        <v/>
      </c>
      <c r="AD25" s="13" t="str" cm="1">
        <f t="array" ref="AD25">[2]!GetNthToLast($C25:$Q25,AD$10)</f>
        <v/>
      </c>
      <c r="AE25" s="13" t="str" cm="1">
        <f t="array" ref="AE25">[2]!GetNthToLast($C25:$Q25,AE$10)</f>
        <v/>
      </c>
      <c r="AF25" s="13" t="str" cm="1">
        <f t="array" ref="AF25">[2]!GetNthToLast($C25:$Q25,AF$10)</f>
        <v/>
      </c>
      <c r="AG25" s="13" t="str" cm="1">
        <f t="array" ref="AG25">[2]!GetNthToLast($C25:$Q25,AG$10)</f>
        <v/>
      </c>
      <c r="AI25" s="1" t="str">
        <f t="shared" si="2"/>
        <v>1/1/18-12/31/18</v>
      </c>
    </row>
    <row r="26" spans="1:35" ht="12.75" customHeight="1" x14ac:dyDescent="0.2">
      <c r="A26" s="6" t="str">
        <f>INPUT!E33</f>
        <v>1/1/19-12/31/19</v>
      </c>
      <c r="B26" s="14"/>
      <c r="C26" s="13">
        <v>2510372.1899999976</v>
      </c>
      <c r="D26" s="12">
        <v>4199295.1499999976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S26" s="12">
        <f>DATA!F21</f>
        <v>4199295.1499999976</v>
      </c>
      <c r="T26" s="13" cm="1">
        <f t="array" ref="T26">[2]!GetNthToLast($C26:$Q26,T$10)</f>
        <v>2510372.1899999976</v>
      </c>
      <c r="U26" s="13" t="str" cm="1">
        <f t="array" ref="U26">[2]!GetNthToLast($C26:$Q26,U$10)</f>
        <v/>
      </c>
      <c r="V26" s="13" t="str" cm="1">
        <f t="array" ref="V26">[2]!GetNthToLast($C26:$Q26,V$10)</f>
        <v/>
      </c>
      <c r="W26" s="13" t="str" cm="1">
        <f t="array" ref="W26">[2]!GetNthToLast($C26:$Q26,W$10)</f>
        <v/>
      </c>
      <c r="X26" s="13" t="str" cm="1">
        <f t="array" ref="X26">[2]!GetNthToLast($C26:$Q26,X$10)</f>
        <v/>
      </c>
      <c r="Y26" s="13" t="str" cm="1">
        <f t="array" ref="Y26">[2]!GetNthToLast($C26:$Q26,Y$10)</f>
        <v/>
      </c>
      <c r="Z26" s="13" t="str" cm="1">
        <f t="array" ref="Z26">[2]!GetNthToLast($C26:$Q26,Z$10)</f>
        <v/>
      </c>
      <c r="AA26" s="13" t="str" cm="1">
        <f t="array" ref="AA26">[2]!GetNthToLast($C26:$Q26,AA$10)</f>
        <v/>
      </c>
      <c r="AB26" s="13" t="str" cm="1">
        <f t="array" ref="AB26">[2]!GetNthToLast($C26:$Q26,AB$10)</f>
        <v/>
      </c>
      <c r="AC26" s="13" t="str" cm="1">
        <f t="array" ref="AC26">[2]!GetNthToLast($C26:$Q26,AC$10)</f>
        <v/>
      </c>
      <c r="AD26" s="13" t="str" cm="1">
        <f t="array" ref="AD26">[2]!GetNthToLast($C26:$Q26,AD$10)</f>
        <v/>
      </c>
      <c r="AE26" s="13" t="str" cm="1">
        <f t="array" ref="AE26">[2]!GetNthToLast($C26:$Q26,AE$10)</f>
        <v/>
      </c>
      <c r="AF26" s="13" t="str" cm="1">
        <f t="array" ref="AF26">[2]!GetNthToLast($C26:$Q26,AF$10)</f>
        <v/>
      </c>
      <c r="AG26" s="13" t="str" cm="1">
        <f t="array" ref="AG26">[2]!GetNthToLast($C26:$Q26,AG$10)</f>
        <v/>
      </c>
      <c r="AI26" s="1" t="str">
        <f t="shared" si="2"/>
        <v>1/1/19-12/31/19</v>
      </c>
    </row>
    <row r="27" spans="1:35" ht="12.75" customHeight="1" x14ac:dyDescent="0.2">
      <c r="A27" s="6" t="str">
        <f>INPUT!E34</f>
        <v>1/1/20-12/31/20</v>
      </c>
      <c r="B27" s="14"/>
      <c r="C27" s="12">
        <v>619309.30000000005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S27" s="12">
        <f>DATA!F22</f>
        <v>619309.30000000005</v>
      </c>
      <c r="T27" s="13" t="str" cm="1">
        <f t="array" ref="T27">[2]!GetNthToLast($C27:$Q27,T$10)</f>
        <v/>
      </c>
      <c r="U27" s="13" t="str" cm="1">
        <f t="array" ref="U27">[2]!GetNthToLast($C27:$Q27,U$10)</f>
        <v/>
      </c>
      <c r="V27" s="13" t="str" cm="1">
        <f t="array" ref="V27">[2]!GetNthToLast($C27:$Q27,V$10)</f>
        <v/>
      </c>
      <c r="W27" s="13" t="str" cm="1">
        <f t="array" ref="W27">[2]!GetNthToLast($C27:$Q27,W$10)</f>
        <v/>
      </c>
      <c r="X27" s="13" t="str" cm="1">
        <f t="array" ref="X27">[2]!GetNthToLast($C27:$Q27,X$10)</f>
        <v/>
      </c>
      <c r="Y27" s="13" t="str" cm="1">
        <f t="array" ref="Y27">[2]!GetNthToLast($C27:$Q27,Y$10)</f>
        <v/>
      </c>
      <c r="Z27" s="13" t="str" cm="1">
        <f t="array" ref="Z27">[2]!GetNthToLast($C27:$Q27,Z$10)</f>
        <v/>
      </c>
      <c r="AA27" s="13" t="str" cm="1">
        <f t="array" ref="AA27">[2]!GetNthToLast($C27:$Q27,AA$10)</f>
        <v/>
      </c>
      <c r="AB27" s="13" t="str" cm="1">
        <f t="array" ref="AB27">[2]!GetNthToLast($C27:$Q27,AB$10)</f>
        <v/>
      </c>
      <c r="AC27" s="13" t="str" cm="1">
        <f t="array" ref="AC27">[2]!GetNthToLast($C27:$Q27,AC$10)</f>
        <v/>
      </c>
      <c r="AD27" s="13" t="str" cm="1">
        <f t="array" ref="AD27">[2]!GetNthToLast($C27:$Q27,AD$10)</f>
        <v/>
      </c>
      <c r="AE27" s="13" t="str" cm="1">
        <f t="array" ref="AE27">[2]!GetNthToLast($C27:$Q27,AE$10)</f>
        <v/>
      </c>
      <c r="AF27" s="13" t="str" cm="1">
        <f t="array" ref="AF27">[2]!GetNthToLast($C27:$Q27,AF$10)</f>
        <v/>
      </c>
      <c r="AG27" s="13" t="str" cm="1">
        <f t="array" ref="AG27">[2]!GetNthToLast($C27:$Q27,AG$10)</f>
        <v/>
      </c>
      <c r="AI27" s="1" t="str">
        <f t="shared" si="2"/>
        <v>1/1/20-12/31/20</v>
      </c>
    </row>
    <row r="28" spans="1:35" ht="12.75" x14ac:dyDescent="0.2">
      <c r="A28" s="6"/>
    </row>
    <row r="29" spans="1:35" ht="12.75" x14ac:dyDescent="0.2">
      <c r="A29" s="6" t="str">
        <f>[1]Intro!$M$9</f>
        <v>Policy</v>
      </c>
      <c r="C29" s="1" t="s">
        <v>3</v>
      </c>
    </row>
    <row r="30" spans="1:35" ht="12.75" x14ac:dyDescent="0.2">
      <c r="A30" s="7" t="str">
        <f>[1]Intro!$M$10</f>
        <v>Period</v>
      </c>
      <c r="C30" s="8" t="str">
        <f>C11&amp;" - "&amp;IF(ISBLANK(D11), "ULT", D11)</f>
        <v>12 - 24</v>
      </c>
      <c r="D30" s="8" t="str">
        <f>D11&amp;" - "&amp;IF(ISBLANK(E11), "ULT", E11)</f>
        <v>24 - 36</v>
      </c>
      <c r="E30" s="8" t="str">
        <f>E11&amp;" - "&amp;IF(ISBLANK(F11), "ULT", F11)</f>
        <v>36 - 48</v>
      </c>
      <c r="F30" s="8" t="str">
        <f>F11&amp;" - "&amp;IF(ISBLANK(G11), "ULT", G11)</f>
        <v>48 - 60</v>
      </c>
      <c r="G30" s="8" t="str">
        <f>G11&amp;" - "&amp;IF(ISBLANK(H11), "ULT", H11)</f>
        <v>60 - 72</v>
      </c>
      <c r="H30" s="8" t="str">
        <f>H11&amp;" - "&amp;IF(ISBLANK(I11), "ULT", I11)</f>
        <v>72 - 84</v>
      </c>
      <c r="I30" s="8" t="str">
        <f>I11&amp;" - "&amp;IF(ISBLANK(J11), "ULT", J11)</f>
        <v>84 - 96</v>
      </c>
      <c r="J30" s="8" t="str">
        <f>J11&amp;" - "&amp;IF(ISBLANK(K11), "ULT", K11)</f>
        <v>96 - 108</v>
      </c>
      <c r="K30" s="8" t="str">
        <f>K11&amp;" - "&amp;IF(ISBLANK(L11), "ULT", L11)</f>
        <v>108 - 120</v>
      </c>
      <c r="L30" s="8" t="str">
        <f>L11&amp;" - "&amp;IF(ISBLANK(M11), "ULT", M11)</f>
        <v>120 - 132</v>
      </c>
      <c r="M30" s="8" t="str">
        <f>M11&amp;" - "&amp;IF(ISBLANK(N11), "ULT", N11)</f>
        <v>132 - 144</v>
      </c>
      <c r="N30" s="8" t="str">
        <f>N11&amp;" - "&amp;IF(ISBLANK(O11), "ULT", O11)</f>
        <v>144 - 156</v>
      </c>
      <c r="O30" s="8" t="str">
        <f>O11&amp;" - "&amp;IF(ISBLANK(P11), "ULT", P11)</f>
        <v>156 - 168</v>
      </c>
      <c r="P30" s="8" t="str">
        <f>P11&amp;" - "&amp;IF(ISBLANK(Q11), "ULT", Q11)</f>
        <v>168 - 180</v>
      </c>
      <c r="Q30" s="8" t="e">
        <f>Q11&amp;" - "&amp; IF(ISBLANK(#REF!), "ULT",#REF!)</f>
        <v>#REF!</v>
      </c>
    </row>
    <row r="31" spans="1:35" ht="12.75" x14ac:dyDescent="0.2">
      <c r="A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35" ht="12.75" x14ac:dyDescent="0.2">
      <c r="A32" s="6" t="e">
        <f>#REF!</f>
        <v>#REF!</v>
      </c>
      <c r="C32" s="15" t="str">
        <f>IFERROR(IF(OR(#REF!="", ISBLANK(#REF!)), "",#REF! /#REF!), "")</f>
        <v/>
      </c>
      <c r="D32" s="15" t="str">
        <f>IFERROR(IF(OR(#REF!="", ISBLANK(#REF!)), "",#REF! /#REF!), "")</f>
        <v/>
      </c>
      <c r="E32" s="15" t="str">
        <f>IFERROR(IF(OR(#REF!="", ISBLANK(#REF!)), "",#REF! /#REF!), "")</f>
        <v/>
      </c>
      <c r="F32" s="15" t="str">
        <f>IFERROR(IF(OR(#REF!="", ISBLANK(#REF!)), "",#REF! /#REF!), "")</f>
        <v/>
      </c>
      <c r="G32" s="15" t="str">
        <f>IFERROR(IF(OR(#REF!="", ISBLANK(#REF!)), "",#REF! /#REF!), "")</f>
        <v/>
      </c>
      <c r="H32" s="15" t="str">
        <f>IFERROR(IF(OR(#REF!="", ISBLANK(#REF!)), "",#REF! /#REF!), "")</f>
        <v/>
      </c>
      <c r="I32" s="15" t="str">
        <f>IFERROR(IF(OR(#REF!="", ISBLANK(#REF!)), "",#REF! /#REF!), "")</f>
        <v/>
      </c>
      <c r="J32" s="15" t="str">
        <f>IFERROR(IF(OR(#REF!="", ISBLANK(#REF!)), "",#REF! /#REF!), "")</f>
        <v/>
      </c>
      <c r="K32" s="15" t="str">
        <f>IFERROR(IF(OR(#REF!="", ISBLANK(#REF!)), "",#REF! /#REF!), "")</f>
        <v/>
      </c>
      <c r="L32" s="15" t="str">
        <f>IFERROR(IF(OR(#REF!="", ISBLANK(#REF!)), "",#REF! /#REF!), "")</f>
        <v/>
      </c>
      <c r="M32" s="15" t="str">
        <f>IFERROR(IF(OR(#REF!="", ISBLANK(#REF!)), "",#REF! /#REF!), "")</f>
        <v/>
      </c>
      <c r="N32" s="15" t="str">
        <f>IFERROR(IF(OR(#REF!="", ISBLANK(#REF!)), "",#REF! /#REF!), "")</f>
        <v/>
      </c>
      <c r="O32" s="15" t="str">
        <f>IFERROR(IF(OR(#REF!="", ISBLANK(#REF!)), "",#REF! /#REF!), "")</f>
        <v/>
      </c>
      <c r="P32" s="15" t="str">
        <f>IFERROR(IF(OR(#REF!="", ISBLANK(#REF!)), "",#REF! /#REF!), "")</f>
        <v/>
      </c>
      <c r="Q32" s="15" t="str">
        <f>IFERROR(IF(OR(#REF!="", ISBLANK(#REF!)), "",#REF! /#REF!), "")</f>
        <v/>
      </c>
      <c r="S32" s="31"/>
    </row>
    <row r="33" spans="1:17" ht="12.75" x14ac:dyDescent="0.2">
      <c r="A33" s="6" t="e">
        <f>#REF!</f>
        <v>#REF!</v>
      </c>
      <c r="C33" s="15" t="str">
        <f>IFERROR(IF(OR(#REF!="", ISBLANK(#REF!)), "",#REF! /#REF!), "")</f>
        <v/>
      </c>
      <c r="D33" s="15" t="str">
        <f>IFERROR(IF(OR(#REF!="", ISBLANK(#REF!)), "",#REF! /#REF!), "")</f>
        <v/>
      </c>
      <c r="E33" s="15" t="str">
        <f>IFERROR(IF(OR(#REF!="", ISBLANK(#REF!)), "",#REF! /#REF!), "")</f>
        <v/>
      </c>
      <c r="F33" s="15" t="str">
        <f>IFERROR(IF(OR(#REF!="", ISBLANK(#REF!)), "",#REF! /#REF!), "")</f>
        <v/>
      </c>
      <c r="G33" s="15" t="str">
        <f>IFERROR(IF(OR(#REF!="", ISBLANK(#REF!)), "",#REF! /#REF!), "")</f>
        <v/>
      </c>
      <c r="H33" s="15" t="str">
        <f>IFERROR(IF(OR(#REF!="", ISBLANK(#REF!)), "",#REF! /#REF!), "")</f>
        <v/>
      </c>
      <c r="I33" s="15" t="str">
        <f>IFERROR(IF(OR(#REF!="", ISBLANK(#REF!)), "",#REF! /#REF!), "")</f>
        <v/>
      </c>
      <c r="J33" s="15" t="str">
        <f>IFERROR(IF(OR(#REF!="", ISBLANK(#REF!)), "",#REF! /#REF!), "")</f>
        <v/>
      </c>
      <c r="K33" s="15" t="str">
        <f>IFERROR(IF(OR(#REF!="", ISBLANK(#REF!)), "",#REF! /#REF!), "")</f>
        <v/>
      </c>
      <c r="L33" s="15" t="str">
        <f>IFERROR(IF(OR(#REF!="", ISBLANK(#REF!)), "",#REF! /#REF!), "")</f>
        <v/>
      </c>
      <c r="M33" s="15" t="str">
        <f>IFERROR(IF(OR(#REF!="", ISBLANK(#REF!)), "",#REF! /#REF!), "")</f>
        <v/>
      </c>
      <c r="N33" s="15" t="str">
        <f>IFERROR(IF(OR(#REF!="", ISBLANK(#REF!)), "",#REF! /#REF!), "")</f>
        <v/>
      </c>
      <c r="O33" s="15" t="str">
        <f>IFERROR(IF(OR(#REF!="", ISBLANK(#REF!)), "",#REF! /#REF!), "")</f>
        <v/>
      </c>
      <c r="P33" s="15" t="str">
        <f>IFERROR(IF(OR(#REF!="", ISBLANK(#REF!)), "",#REF! /#REF!), "")</f>
        <v/>
      </c>
      <c r="Q33" s="15" t="str">
        <f>IFERROR(IF(OR(#REF!="", ISBLANK(#REF!)), "",#REF! /#REF!), "")</f>
        <v/>
      </c>
    </row>
    <row r="34" spans="1:17" ht="12.75" x14ac:dyDescent="0.2">
      <c r="A34" s="6" t="str">
        <f t="shared" ref="A34:A47" si="3">A13</f>
        <v>1/1/06-12/31/06</v>
      </c>
      <c r="C34" s="15">
        <f t="shared" ref="C34:P47" si="4">IFERROR(IF(OR(D13="", ISBLANK(D13)), "", D13/C13), "")</f>
        <v>2.1124745150166273</v>
      </c>
      <c r="D34" s="15">
        <f t="shared" si="4"/>
        <v>1.3176577282651289</v>
      </c>
      <c r="E34" s="15">
        <f t="shared" si="4"/>
        <v>1.0901801904379937</v>
      </c>
      <c r="F34" s="15">
        <f t="shared" si="4"/>
        <v>1.0212705261746724</v>
      </c>
      <c r="G34" s="15">
        <f t="shared" si="4"/>
        <v>1.081051007184691</v>
      </c>
      <c r="H34" s="15">
        <f t="shared" si="4"/>
        <v>0.98797285677373492</v>
      </c>
      <c r="I34" s="15">
        <f t="shared" si="4"/>
        <v>1</v>
      </c>
      <c r="J34" s="15">
        <f t="shared" si="4"/>
        <v>1</v>
      </c>
      <c r="K34" s="15">
        <f t="shared" si="4"/>
        <v>1</v>
      </c>
      <c r="L34" s="15">
        <f t="shared" si="4"/>
        <v>1.000164393187345</v>
      </c>
      <c r="M34" s="15">
        <f t="shared" si="4"/>
        <v>1</v>
      </c>
      <c r="N34" s="15">
        <f t="shared" si="4"/>
        <v>1</v>
      </c>
      <c r="O34" s="15">
        <f t="shared" si="4"/>
        <v>1</v>
      </c>
      <c r="P34" s="15">
        <f t="shared" si="4"/>
        <v>1</v>
      </c>
      <c r="Q34" s="15" t="str">
        <f>IFERROR(IF(OR(#REF!="", ISBLANK(#REF!)), "",#REF!/ Q13), "")</f>
        <v/>
      </c>
    </row>
    <row r="35" spans="1:17" ht="12.75" x14ac:dyDescent="0.2">
      <c r="A35" s="6" t="str">
        <f t="shared" si="3"/>
        <v>1/1/07-12/31/07</v>
      </c>
      <c r="C35" s="15">
        <f t="shared" si="4"/>
        <v>4.2766856142765253</v>
      </c>
      <c r="D35" s="15">
        <f t="shared" si="4"/>
        <v>1.2176323591501399</v>
      </c>
      <c r="E35" s="15">
        <f t="shared" si="4"/>
        <v>1.0990284220969964</v>
      </c>
      <c r="F35" s="15">
        <f t="shared" si="4"/>
        <v>1.017573145917781</v>
      </c>
      <c r="G35" s="15">
        <f t="shared" si="4"/>
        <v>1.0515684735906954</v>
      </c>
      <c r="H35" s="15">
        <f t="shared" si="4"/>
        <v>1.0228255413435439</v>
      </c>
      <c r="I35" s="15">
        <f t="shared" si="4"/>
        <v>1.1059774744664967</v>
      </c>
      <c r="J35" s="15">
        <f t="shared" si="4"/>
        <v>1.0002420335046576</v>
      </c>
      <c r="K35" s="15">
        <f t="shared" si="4"/>
        <v>1.0000000000000002</v>
      </c>
      <c r="L35" s="15">
        <f t="shared" si="4"/>
        <v>0.99999999999999978</v>
      </c>
      <c r="M35" s="15">
        <f t="shared" si="4"/>
        <v>0.99999999999999978</v>
      </c>
      <c r="N35" s="15">
        <f t="shared" si="4"/>
        <v>1</v>
      </c>
      <c r="O35" s="15">
        <f t="shared" si="4"/>
        <v>1</v>
      </c>
      <c r="P35" s="15" t="str">
        <f t="shared" si="4"/>
        <v/>
      </c>
      <c r="Q35" s="15" t="str">
        <f>IFERROR(IF(OR(#REF!="", ISBLANK(#REF!)), "",#REF!/ Q14), "")</f>
        <v/>
      </c>
    </row>
    <row r="36" spans="1:17" ht="12.75" x14ac:dyDescent="0.2">
      <c r="A36" s="6" t="str">
        <f t="shared" si="3"/>
        <v>1/1/08-12/31/08</v>
      </c>
      <c r="C36" s="15">
        <f t="shared" si="4"/>
        <v>2.1794226290226848</v>
      </c>
      <c r="D36" s="15">
        <f t="shared" si="4"/>
        <v>1.4298082978740383</v>
      </c>
      <c r="E36" s="15">
        <f t="shared" si="4"/>
        <v>1.0148014379251904</v>
      </c>
      <c r="F36" s="15">
        <f t="shared" si="4"/>
        <v>1.0000298909759382</v>
      </c>
      <c r="G36" s="15">
        <f t="shared" si="4"/>
        <v>1.0000000000000002</v>
      </c>
      <c r="H36" s="15">
        <f t="shared" si="4"/>
        <v>0.99999999999999978</v>
      </c>
      <c r="I36" s="15">
        <f t="shared" si="4"/>
        <v>1.0000000000000002</v>
      </c>
      <c r="J36" s="15">
        <f t="shared" si="4"/>
        <v>0.99967273632305531</v>
      </c>
      <c r="K36" s="15">
        <f t="shared" si="4"/>
        <v>1.0000000000000002</v>
      </c>
      <c r="L36" s="15">
        <f t="shared" si="4"/>
        <v>0.99999999999999956</v>
      </c>
      <c r="M36" s="15">
        <f t="shared" si="4"/>
        <v>1</v>
      </c>
      <c r="N36" s="15">
        <f t="shared" si="4"/>
        <v>1</v>
      </c>
      <c r="O36" s="15" t="str">
        <f t="shared" si="4"/>
        <v/>
      </c>
      <c r="P36" s="15" t="str">
        <f t="shared" si="4"/>
        <v/>
      </c>
      <c r="Q36" s="15" t="str">
        <f>IFERROR(IF(OR(#REF!="", ISBLANK(#REF!)), "",#REF!/ Q15), "")</f>
        <v/>
      </c>
    </row>
    <row r="37" spans="1:17" ht="12.75" x14ac:dyDescent="0.2">
      <c r="A37" s="6" t="str">
        <f t="shared" si="3"/>
        <v>1/1/09-12/31/09</v>
      </c>
      <c r="C37" s="15">
        <f t="shared" si="4"/>
        <v>2.1070632246945586</v>
      </c>
      <c r="D37" s="15">
        <f t="shared" si="4"/>
        <v>1.3387225678219028</v>
      </c>
      <c r="E37" s="15">
        <f t="shared" si="4"/>
        <v>1.0376271097860423</v>
      </c>
      <c r="F37" s="15">
        <f t="shared" si="4"/>
        <v>1.010124063686568</v>
      </c>
      <c r="G37" s="15">
        <f t="shared" si="4"/>
        <v>1.1256038087683398</v>
      </c>
      <c r="H37" s="15">
        <f t="shared" si="4"/>
        <v>1.0336321851918402</v>
      </c>
      <c r="I37" s="15">
        <f t="shared" si="4"/>
        <v>0.99999999999999956</v>
      </c>
      <c r="J37" s="15">
        <f t="shared" si="4"/>
        <v>1.0000000000000004</v>
      </c>
      <c r="K37" s="15">
        <f t="shared" si="4"/>
        <v>1</v>
      </c>
      <c r="L37" s="15">
        <f t="shared" si="4"/>
        <v>1</v>
      </c>
      <c r="M37" s="15">
        <f t="shared" si="4"/>
        <v>1</v>
      </c>
      <c r="N37" s="15" t="str">
        <f t="shared" si="4"/>
        <v/>
      </c>
      <c r="O37" s="15" t="str">
        <f t="shared" si="4"/>
        <v/>
      </c>
      <c r="P37" s="15" t="str">
        <f t="shared" si="4"/>
        <v/>
      </c>
      <c r="Q37" s="15" t="str">
        <f>IFERROR(IF(OR(#REF!="", ISBLANK(#REF!)), "",#REF!/ Q16), "")</f>
        <v/>
      </c>
    </row>
    <row r="38" spans="1:17" ht="12.75" x14ac:dyDescent="0.2">
      <c r="A38" s="6" t="str">
        <f t="shared" si="3"/>
        <v>1/1/10-12/31/10</v>
      </c>
      <c r="C38" s="15">
        <f t="shared" si="4"/>
        <v>2.3596790188518662</v>
      </c>
      <c r="D38" s="15">
        <f t="shared" si="4"/>
        <v>1.3866137949731825</v>
      </c>
      <c r="E38" s="15">
        <f t="shared" si="4"/>
        <v>1.3041284472138039</v>
      </c>
      <c r="F38" s="15">
        <f t="shared" si="4"/>
        <v>1.0149673596209405</v>
      </c>
      <c r="G38" s="15">
        <f t="shared" si="4"/>
        <v>0.99167800742970103</v>
      </c>
      <c r="H38" s="15">
        <f t="shared" si="4"/>
        <v>1.0038112169606555</v>
      </c>
      <c r="I38" s="15">
        <f t="shared" si="4"/>
        <v>1.0073654720873733</v>
      </c>
      <c r="J38" s="15">
        <f t="shared" si="4"/>
        <v>1.0103744687245966</v>
      </c>
      <c r="K38" s="15">
        <f t="shared" si="4"/>
        <v>1.0125886480819664</v>
      </c>
      <c r="L38" s="15">
        <f t="shared" si="4"/>
        <v>1.0285198281292607</v>
      </c>
      <c r="M38" s="15" t="str">
        <f t="shared" si="4"/>
        <v/>
      </c>
      <c r="N38" s="15" t="str">
        <f t="shared" si="4"/>
        <v/>
      </c>
      <c r="O38" s="15" t="str">
        <f t="shared" si="4"/>
        <v/>
      </c>
      <c r="P38" s="15" t="str">
        <f t="shared" si="4"/>
        <v/>
      </c>
      <c r="Q38" s="15" t="str">
        <f>IFERROR(IF(OR(#REF!="", ISBLANK(#REF!)), "",#REF!/ Q17), "")</f>
        <v/>
      </c>
    </row>
    <row r="39" spans="1:17" ht="12.75" x14ac:dyDescent="0.2">
      <c r="A39" s="6" t="str">
        <f t="shared" si="3"/>
        <v>1/1/11-12/31/11</v>
      </c>
      <c r="C39" s="15">
        <f t="shared" si="4"/>
        <v>2.647777015276747</v>
      </c>
      <c r="D39" s="15">
        <f t="shared" si="4"/>
        <v>1.1007126113565253</v>
      </c>
      <c r="E39" s="15">
        <f t="shared" si="4"/>
        <v>1.0107931096850311</v>
      </c>
      <c r="F39" s="15">
        <f t="shared" si="4"/>
        <v>1.0304988461746292</v>
      </c>
      <c r="G39" s="15">
        <f t="shared" si="4"/>
        <v>1.0181980848385908</v>
      </c>
      <c r="H39" s="15">
        <f t="shared" si="4"/>
        <v>1.0127514545431808</v>
      </c>
      <c r="I39" s="15">
        <f t="shared" si="4"/>
        <v>1.0149811891495486</v>
      </c>
      <c r="J39" s="15">
        <f t="shared" si="4"/>
        <v>1.0415813428951104</v>
      </c>
      <c r="K39" s="15">
        <f t="shared" si="4"/>
        <v>1.0007248193305545</v>
      </c>
      <c r="L39" s="15" t="str">
        <f t="shared" si="4"/>
        <v/>
      </c>
      <c r="M39" s="15" t="str">
        <f t="shared" si="4"/>
        <v/>
      </c>
      <c r="N39" s="15" t="str">
        <f t="shared" si="4"/>
        <v/>
      </c>
      <c r="O39" s="15" t="str">
        <f t="shared" si="4"/>
        <v/>
      </c>
      <c r="P39" s="15" t="str">
        <f t="shared" si="4"/>
        <v/>
      </c>
      <c r="Q39" s="15" t="str">
        <f>IFERROR(IF(OR(#REF!="", ISBLANK(#REF!)), "",#REF!/ Q18), "")</f>
        <v/>
      </c>
    </row>
    <row r="40" spans="1:17" ht="12.75" x14ac:dyDescent="0.2">
      <c r="A40" s="6" t="str">
        <f t="shared" si="3"/>
        <v>1/1/12-12/31/12</v>
      </c>
      <c r="C40" s="15">
        <f t="shared" si="4"/>
        <v>2.9546975986672415</v>
      </c>
      <c r="D40" s="15">
        <f t="shared" si="4"/>
        <v>1.1647145578841527</v>
      </c>
      <c r="E40" s="15">
        <f t="shared" si="4"/>
        <v>1.1767432328469438</v>
      </c>
      <c r="F40" s="15">
        <f t="shared" si="4"/>
        <v>1.0954664097940419</v>
      </c>
      <c r="G40" s="15">
        <f t="shared" si="4"/>
        <v>1.0009868678783693</v>
      </c>
      <c r="H40" s="15">
        <f t="shared" si="4"/>
        <v>1.0005346619899651</v>
      </c>
      <c r="I40" s="15">
        <f t="shared" si="4"/>
        <v>1.0000000000000002</v>
      </c>
      <c r="J40" s="15">
        <f t="shared" si="4"/>
        <v>1.0000552433431753</v>
      </c>
      <c r="K40" s="15" t="str">
        <f t="shared" si="4"/>
        <v/>
      </c>
      <c r="L40" s="15" t="str">
        <f t="shared" si="4"/>
        <v/>
      </c>
      <c r="M40" s="15" t="str">
        <f t="shared" si="4"/>
        <v/>
      </c>
      <c r="N40" s="15" t="str">
        <f t="shared" si="4"/>
        <v/>
      </c>
      <c r="O40" s="15" t="str">
        <f t="shared" si="4"/>
        <v/>
      </c>
      <c r="P40" s="15" t="str">
        <f t="shared" si="4"/>
        <v/>
      </c>
      <c r="Q40" s="15" t="str">
        <f>IFERROR(IF(OR(#REF!="", ISBLANK(#REF!)), "",#REF!/ Q19), "")</f>
        <v/>
      </c>
    </row>
    <row r="41" spans="1:17" ht="12.75" x14ac:dyDescent="0.2">
      <c r="A41" s="6" t="str">
        <f t="shared" si="3"/>
        <v>1/1/13-12/31/13</v>
      </c>
      <c r="C41" s="15">
        <f t="shared" si="4"/>
        <v>3.0866061030333518</v>
      </c>
      <c r="D41" s="15">
        <f t="shared" si="4"/>
        <v>1.2758346231085052</v>
      </c>
      <c r="E41" s="15">
        <f t="shared" si="4"/>
        <v>1.1529840043317789</v>
      </c>
      <c r="F41" s="15">
        <f t="shared" si="4"/>
        <v>1.0201290566401726</v>
      </c>
      <c r="G41" s="15">
        <f t="shared" si="4"/>
        <v>1.0246818893149194</v>
      </c>
      <c r="H41" s="15">
        <f t="shared" si="4"/>
        <v>1.0237206535949925</v>
      </c>
      <c r="I41" s="15">
        <f t="shared" si="4"/>
        <v>1.0134794058970409</v>
      </c>
      <c r="J41" s="15" t="str">
        <f t="shared" si="4"/>
        <v/>
      </c>
      <c r="K41" s="15" t="str">
        <f t="shared" si="4"/>
        <v/>
      </c>
      <c r="L41" s="15" t="str">
        <f t="shared" si="4"/>
        <v/>
      </c>
      <c r="M41" s="15" t="str">
        <f t="shared" si="4"/>
        <v/>
      </c>
      <c r="N41" s="15" t="str">
        <f t="shared" si="4"/>
        <v/>
      </c>
      <c r="O41" s="15" t="str">
        <f t="shared" si="4"/>
        <v/>
      </c>
      <c r="P41" s="15" t="str">
        <f t="shared" si="4"/>
        <v/>
      </c>
      <c r="Q41" s="15" t="str">
        <f>IFERROR(IF(OR(#REF!="", ISBLANK(#REF!)), "",#REF!/ Q20), "")</f>
        <v/>
      </c>
    </row>
    <row r="42" spans="1:17" ht="12.75" x14ac:dyDescent="0.2">
      <c r="A42" s="6" t="str">
        <f t="shared" si="3"/>
        <v>1/1/14-12/31/14</v>
      </c>
      <c r="C42" s="15">
        <f t="shared" si="4"/>
        <v>2.4426637601277705</v>
      </c>
      <c r="D42" s="15">
        <f t="shared" si="4"/>
        <v>1.3247965185262329</v>
      </c>
      <c r="E42" s="15">
        <f t="shared" si="4"/>
        <v>1.0934102203014691</v>
      </c>
      <c r="F42" s="15">
        <f t="shared" si="4"/>
        <v>1.1202446021796575</v>
      </c>
      <c r="G42" s="15">
        <f t="shared" si="4"/>
        <v>1.1518001351286049</v>
      </c>
      <c r="H42" s="15">
        <f t="shared" si="4"/>
        <v>1.0017277357385947</v>
      </c>
      <c r="I42" s="15" t="str">
        <f t="shared" si="4"/>
        <v/>
      </c>
      <c r="J42" s="15" t="str">
        <f t="shared" si="4"/>
        <v/>
      </c>
      <c r="K42" s="15" t="str">
        <f t="shared" si="4"/>
        <v/>
      </c>
      <c r="L42" s="15" t="str">
        <f t="shared" si="4"/>
        <v/>
      </c>
      <c r="M42" s="15" t="str">
        <f t="shared" si="4"/>
        <v/>
      </c>
      <c r="N42" s="15" t="str">
        <f t="shared" si="4"/>
        <v/>
      </c>
      <c r="O42" s="15" t="str">
        <f t="shared" si="4"/>
        <v/>
      </c>
      <c r="P42" s="15" t="str">
        <f t="shared" si="4"/>
        <v/>
      </c>
      <c r="Q42" s="15" t="str">
        <f>IFERROR(IF(OR(#REF!="", ISBLANK(#REF!)), "",#REF!/ Q21), "")</f>
        <v/>
      </c>
    </row>
    <row r="43" spans="1:17" ht="12.75" x14ac:dyDescent="0.2">
      <c r="A43" s="6" t="str">
        <f t="shared" si="3"/>
        <v>1/1/15-12/31/15</v>
      </c>
      <c r="C43" s="15">
        <f t="shared" si="4"/>
        <v>2.5765836832224251</v>
      </c>
      <c r="D43" s="15">
        <f t="shared" si="4"/>
        <v>1.3776992377243971</v>
      </c>
      <c r="E43" s="15">
        <f t="shared" si="4"/>
        <v>1.0786615196035709</v>
      </c>
      <c r="F43" s="15">
        <f t="shared" si="4"/>
        <v>1.0329439721403617</v>
      </c>
      <c r="G43" s="15">
        <f t="shared" si="4"/>
        <v>1.0000741569573888</v>
      </c>
      <c r="H43" s="15" t="str">
        <f t="shared" si="4"/>
        <v/>
      </c>
      <c r="I43" s="15" t="str">
        <f t="shared" si="4"/>
        <v/>
      </c>
      <c r="J43" s="15" t="str">
        <f t="shared" si="4"/>
        <v/>
      </c>
      <c r="K43" s="15" t="str">
        <f t="shared" si="4"/>
        <v/>
      </c>
      <c r="L43" s="15" t="str">
        <f t="shared" si="4"/>
        <v/>
      </c>
      <c r="M43" s="15" t="str">
        <f t="shared" si="4"/>
        <v/>
      </c>
      <c r="N43" s="15" t="str">
        <f t="shared" si="4"/>
        <v/>
      </c>
      <c r="O43" s="15" t="str">
        <f t="shared" si="4"/>
        <v/>
      </c>
      <c r="P43" s="15" t="str">
        <f t="shared" si="4"/>
        <v/>
      </c>
      <c r="Q43" s="15" t="str">
        <f>IFERROR(IF(OR(#REF!="", ISBLANK(#REF!)), "",#REF!/ Q22), "")</f>
        <v/>
      </c>
    </row>
    <row r="44" spans="1:17" ht="12.75" x14ac:dyDescent="0.2">
      <c r="A44" s="6" t="str">
        <f t="shared" si="3"/>
        <v>1/1/16-12/31/16</v>
      </c>
      <c r="C44" s="15">
        <f t="shared" si="4"/>
        <v>2.6022260880392869</v>
      </c>
      <c r="D44" s="15">
        <f t="shared" si="4"/>
        <v>1.3605711240744209</v>
      </c>
      <c r="E44" s="15">
        <f t="shared" si="4"/>
        <v>1.0689074025408345</v>
      </c>
      <c r="F44" s="15">
        <f t="shared" si="4"/>
        <v>1.0184126510459626</v>
      </c>
      <c r="G44" s="15" t="str">
        <f t="shared" si="4"/>
        <v/>
      </c>
      <c r="H44" s="15" t="str">
        <f t="shared" si="4"/>
        <v/>
      </c>
      <c r="I44" s="15" t="str">
        <f t="shared" si="4"/>
        <v/>
      </c>
      <c r="J44" s="15" t="str">
        <f t="shared" si="4"/>
        <v/>
      </c>
      <c r="K44" s="15" t="str">
        <f t="shared" si="4"/>
        <v/>
      </c>
      <c r="L44" s="15" t="str">
        <f t="shared" si="4"/>
        <v/>
      </c>
      <c r="M44" s="15" t="str">
        <f t="shared" si="4"/>
        <v/>
      </c>
      <c r="N44" s="15" t="str">
        <f t="shared" si="4"/>
        <v/>
      </c>
      <c r="O44" s="15" t="str">
        <f t="shared" si="4"/>
        <v/>
      </c>
      <c r="P44" s="15" t="str">
        <f t="shared" si="4"/>
        <v/>
      </c>
      <c r="Q44" s="15" t="str">
        <f>IFERROR(IF(OR(#REF!="", ISBLANK(#REF!)), "",#REF!/ Q23), "")</f>
        <v/>
      </c>
    </row>
    <row r="45" spans="1:17" ht="12.75" x14ac:dyDescent="0.2">
      <c r="A45" s="6" t="str">
        <f t="shared" si="3"/>
        <v>1/1/17-12/31/17</v>
      </c>
      <c r="C45" s="15">
        <f t="shared" si="4"/>
        <v>3.2379511593892878</v>
      </c>
      <c r="D45" s="15">
        <f t="shared" si="4"/>
        <v>1.1801345708633288</v>
      </c>
      <c r="E45" s="15">
        <f t="shared" si="4"/>
        <v>1.0906970141582628</v>
      </c>
      <c r="F45" s="15" t="str">
        <f t="shared" si="4"/>
        <v/>
      </c>
      <c r="G45" s="15" t="str">
        <f t="shared" si="4"/>
        <v/>
      </c>
      <c r="H45" s="15" t="str">
        <f t="shared" si="4"/>
        <v/>
      </c>
      <c r="I45" s="15" t="str">
        <f t="shared" si="4"/>
        <v/>
      </c>
      <c r="J45" s="15" t="str">
        <f t="shared" si="4"/>
        <v/>
      </c>
      <c r="K45" s="15" t="str">
        <f t="shared" si="4"/>
        <v/>
      </c>
      <c r="L45" s="15" t="str">
        <f t="shared" si="4"/>
        <v/>
      </c>
      <c r="M45" s="15" t="str">
        <f t="shared" si="4"/>
        <v/>
      </c>
      <c r="N45" s="15" t="str">
        <f t="shared" si="4"/>
        <v/>
      </c>
      <c r="O45" s="15" t="str">
        <f t="shared" si="4"/>
        <v/>
      </c>
      <c r="P45" s="15" t="str">
        <f t="shared" si="4"/>
        <v/>
      </c>
      <c r="Q45" s="15" t="str">
        <f>IFERROR(IF(OR(#REF!="", ISBLANK(#REF!)), "",#REF!/ Q24), "")</f>
        <v/>
      </c>
    </row>
    <row r="46" spans="1:17" ht="12.75" x14ac:dyDescent="0.2">
      <c r="A46" s="6" t="str">
        <f t="shared" si="3"/>
        <v>1/1/18-12/31/18</v>
      </c>
      <c r="C46" s="15">
        <f t="shared" si="4"/>
        <v>3.3005942675149984</v>
      </c>
      <c r="D46" s="15">
        <f t="shared" si="4"/>
        <v>1.1154865978663779</v>
      </c>
      <c r="E46" s="15" t="str">
        <f t="shared" si="4"/>
        <v/>
      </c>
      <c r="F46" s="15" t="str">
        <f t="shared" si="4"/>
        <v/>
      </c>
      <c r="G46" s="15" t="str">
        <f t="shared" si="4"/>
        <v/>
      </c>
      <c r="H46" s="15" t="str">
        <f t="shared" si="4"/>
        <v/>
      </c>
      <c r="I46" s="15" t="str">
        <f t="shared" si="4"/>
        <v/>
      </c>
      <c r="J46" s="15" t="str">
        <f t="shared" si="4"/>
        <v/>
      </c>
      <c r="K46" s="15" t="str">
        <f t="shared" si="4"/>
        <v/>
      </c>
      <c r="L46" s="15" t="str">
        <f t="shared" si="4"/>
        <v/>
      </c>
      <c r="M46" s="15" t="str">
        <f t="shared" si="4"/>
        <v/>
      </c>
      <c r="N46" s="15" t="str">
        <f t="shared" si="4"/>
        <v/>
      </c>
      <c r="O46" s="15" t="str">
        <f t="shared" si="4"/>
        <v/>
      </c>
      <c r="P46" s="15" t="str">
        <f t="shared" si="4"/>
        <v/>
      </c>
      <c r="Q46" s="15" t="str">
        <f>IFERROR(IF(OR(#REF!="", ISBLANK(#REF!)), "",#REF!/ Q25), "")</f>
        <v/>
      </c>
    </row>
    <row r="47" spans="1:17" ht="12.75" x14ac:dyDescent="0.2">
      <c r="A47" s="6" t="str">
        <f t="shared" si="3"/>
        <v>1/1/19-12/31/19</v>
      </c>
      <c r="C47" s="15">
        <f t="shared" si="4"/>
        <v>1.672777911868121</v>
      </c>
      <c r="D47" s="15" t="str">
        <f t="shared" si="4"/>
        <v/>
      </c>
      <c r="E47" s="15" t="str">
        <f t="shared" si="4"/>
        <v/>
      </c>
      <c r="F47" s="15" t="str">
        <f t="shared" si="4"/>
        <v/>
      </c>
      <c r="G47" s="15" t="str">
        <f t="shared" si="4"/>
        <v/>
      </c>
      <c r="H47" s="15" t="str">
        <f t="shared" si="4"/>
        <v/>
      </c>
      <c r="I47" s="15" t="str">
        <f t="shared" si="4"/>
        <v/>
      </c>
      <c r="J47" s="15" t="str">
        <f t="shared" si="4"/>
        <v/>
      </c>
      <c r="K47" s="15" t="str">
        <f t="shared" si="4"/>
        <v/>
      </c>
      <c r="L47" s="15" t="str">
        <f t="shared" si="4"/>
        <v/>
      </c>
      <c r="M47" s="15" t="str">
        <f t="shared" si="4"/>
        <v/>
      </c>
      <c r="N47" s="15" t="str">
        <f t="shared" si="4"/>
        <v/>
      </c>
      <c r="O47" s="15" t="str">
        <f t="shared" si="4"/>
        <v/>
      </c>
      <c r="P47" s="15" t="str">
        <f t="shared" si="4"/>
        <v/>
      </c>
      <c r="Q47" s="15" t="str">
        <f>IFERROR(IF(OR(#REF!="", ISBLANK(#REF!)), "",#REF!/ Q26), "")</f>
        <v/>
      </c>
    </row>
    <row r="49" spans="1:17" ht="12.75" x14ac:dyDescent="0.2">
      <c r="A49" s="6" t="s">
        <v>4</v>
      </c>
      <c r="C49" s="15">
        <f>AVERAGE(C$32:C$47)</f>
        <v>2.682657327785821</v>
      </c>
      <c r="D49" s="15">
        <f t="shared" ref="D49:Q49" si="5">AVERAGE(D$32:D$47)</f>
        <v>1.2761834299606407</v>
      </c>
      <c r="E49" s="15">
        <f t="shared" si="5"/>
        <v>1.1014968425773264</v>
      </c>
      <c r="F49" s="15">
        <f t="shared" si="5"/>
        <v>1.0346964113046113</v>
      </c>
      <c r="G49" s="15">
        <f t="shared" si="5"/>
        <v>1.04456424310913</v>
      </c>
      <c r="H49" s="15">
        <f t="shared" si="5"/>
        <v>1.0096640340151675</v>
      </c>
      <c r="I49" s="15">
        <f t="shared" si="5"/>
        <v>1.0177254427000573</v>
      </c>
      <c r="J49" s="15">
        <f t="shared" si="5"/>
        <v>1.0074179749700851</v>
      </c>
      <c r="K49" s="15">
        <f t="shared" si="5"/>
        <v>1.0022189112354201</v>
      </c>
      <c r="L49" s="15">
        <f t="shared" si="5"/>
        <v>1.0057368442633208</v>
      </c>
      <c r="M49" s="15">
        <f t="shared" si="5"/>
        <v>1</v>
      </c>
      <c r="N49" s="15">
        <f t="shared" si="5"/>
        <v>1</v>
      </c>
      <c r="O49" s="15">
        <f t="shared" si="5"/>
        <v>1</v>
      </c>
      <c r="P49" s="15">
        <f t="shared" si="5"/>
        <v>1</v>
      </c>
      <c r="Q49" s="15" t="e">
        <f t="shared" si="5"/>
        <v>#DIV/0!</v>
      </c>
    </row>
    <row r="50" spans="1:17" ht="12.75" x14ac:dyDescent="0.2">
      <c r="A50" s="6" t="s">
        <v>41</v>
      </c>
      <c r="C50" s="15">
        <f>AVERAGE(C$32:C$46)</f>
        <v>2.76034035977949</v>
      </c>
      <c r="D50" s="15">
        <f t="shared" ref="D50:Q50" si="6">AVERAGE(D$32:D$46)</f>
        <v>1.2761834299606407</v>
      </c>
      <c r="E50" s="15">
        <f t="shared" si="6"/>
        <v>1.1014968425773264</v>
      </c>
      <c r="F50" s="15">
        <f t="shared" si="6"/>
        <v>1.0346964113046113</v>
      </c>
      <c r="G50" s="15">
        <f t="shared" si="6"/>
        <v>1.04456424310913</v>
      </c>
      <c r="H50" s="15">
        <f t="shared" si="6"/>
        <v>1.0096640340151675</v>
      </c>
      <c r="I50" s="15">
        <f t="shared" si="6"/>
        <v>1.0177254427000573</v>
      </c>
      <c r="J50" s="15">
        <f t="shared" si="6"/>
        <v>1.0074179749700851</v>
      </c>
      <c r="K50" s="15">
        <f t="shared" si="6"/>
        <v>1.0022189112354201</v>
      </c>
      <c r="L50" s="15">
        <f t="shared" si="6"/>
        <v>1.0057368442633208</v>
      </c>
      <c r="M50" s="15">
        <f t="shared" si="6"/>
        <v>1</v>
      </c>
      <c r="N50" s="15">
        <f t="shared" si="6"/>
        <v>1</v>
      </c>
      <c r="O50" s="15">
        <f t="shared" si="6"/>
        <v>1</v>
      </c>
      <c r="P50" s="15">
        <f t="shared" si="6"/>
        <v>1</v>
      </c>
      <c r="Q50" s="15" t="e">
        <f t="shared" si="6"/>
        <v>#DIV/0!</v>
      </c>
    </row>
    <row r="51" spans="1:17" ht="12.75" x14ac:dyDescent="0.2">
      <c r="A51" s="6" t="s">
        <v>5</v>
      </c>
      <c r="C51" s="15">
        <v>1.690731257289243</v>
      </c>
      <c r="D51" s="15">
        <v>1.1317696502697512</v>
      </c>
      <c r="E51" s="15">
        <v>1.027847483076286</v>
      </c>
      <c r="F51" s="15">
        <v>1.0332760541641859</v>
      </c>
      <c r="G51" s="15">
        <v>1.0230797959360354</v>
      </c>
      <c r="H51" s="15">
        <v>0.9954607210714389</v>
      </c>
      <c r="I51" s="15">
        <v>1.0017314783036362</v>
      </c>
      <c r="J51" s="15">
        <v>0.99183664624843371</v>
      </c>
      <c r="K51" s="15">
        <v>1.0130834194801899</v>
      </c>
      <c r="L51" s="15">
        <v>0.99268705174540584</v>
      </c>
      <c r="M51" s="15">
        <v>1.0069942731970309</v>
      </c>
      <c r="N51" s="15">
        <v>1.0045984729238642</v>
      </c>
      <c r="O51" s="15">
        <v>0.99013440046902179</v>
      </c>
      <c r="P51" s="15">
        <v>0.99005660896690417</v>
      </c>
      <c r="Q51" s="15">
        <v>0.98839244306093499</v>
      </c>
    </row>
    <row r="52" spans="1:17" ht="12.75" x14ac:dyDescent="0.2">
      <c r="A52" s="6" t="s">
        <v>6</v>
      </c>
      <c r="C52" s="15">
        <v>1.6792695190252811</v>
      </c>
      <c r="D52" s="15">
        <v>1.1227845450959273</v>
      </c>
      <c r="E52" s="15">
        <v>1.0509846729820222</v>
      </c>
      <c r="F52" s="15">
        <v>1.0142948902766209</v>
      </c>
      <c r="G52" s="15">
        <v>1.0064556174105157</v>
      </c>
      <c r="H52" s="15">
        <v>1.0036813365670827</v>
      </c>
      <c r="I52" s="15">
        <v>1.0028132371432286</v>
      </c>
      <c r="J52" s="15">
        <v>0.98884439846442096</v>
      </c>
      <c r="K52" s="15">
        <v>1.0229694418116124</v>
      </c>
      <c r="L52" s="15">
        <v>1.0000264976297104</v>
      </c>
      <c r="M52" s="15">
        <v>1.0024933902638173</v>
      </c>
      <c r="N52" s="15">
        <v>1.0045984729238642</v>
      </c>
      <c r="O52" s="15" t="s">
        <v>2</v>
      </c>
      <c r="P52" s="15" t="s">
        <v>2</v>
      </c>
      <c r="Q52" s="15" t="s">
        <v>2</v>
      </c>
    </row>
    <row r="53" spans="1:17" ht="12.75" x14ac:dyDescent="0.2">
      <c r="A53" s="6" t="s">
        <v>7</v>
      </c>
      <c r="C53" s="15">
        <v>1.7656975498577223</v>
      </c>
      <c r="D53" s="15">
        <v>1.1079975512158806</v>
      </c>
      <c r="E53" s="15">
        <v>1.0431373763709875</v>
      </c>
      <c r="F53" s="15">
        <v>1.0097181104904245</v>
      </c>
      <c r="G53" s="15">
        <v>0.99123458018689359</v>
      </c>
      <c r="H53" s="15">
        <v>1.0021106343954209</v>
      </c>
      <c r="I53" s="15">
        <v>1.0033683642475228</v>
      </c>
      <c r="J53" s="15">
        <v>0.98542425889347263</v>
      </c>
      <c r="K53" s="15">
        <v>1.0351910213126292</v>
      </c>
      <c r="L53" s="15">
        <v>0.99999999999999978</v>
      </c>
      <c r="M53" s="15">
        <v>0.99999999999999978</v>
      </c>
      <c r="N53" s="15">
        <v>1.0045068616599269</v>
      </c>
      <c r="O53" s="15">
        <v>0.99013440046902179</v>
      </c>
      <c r="P53" s="15" t="s">
        <v>2</v>
      </c>
      <c r="Q53" s="15" t="s">
        <v>2</v>
      </c>
    </row>
    <row r="55" spans="1:17" ht="12.75" x14ac:dyDescent="0.2">
      <c r="A55" s="6" t="s">
        <v>8</v>
      </c>
      <c r="C55" s="32">
        <v>2.1100997861961637</v>
      </c>
      <c r="D55" s="32">
        <v>1.2674665040305289</v>
      </c>
      <c r="E55" s="32">
        <v>1.1207972949818685</v>
      </c>
      <c r="F55" s="32">
        <v>1.0666318126598884</v>
      </c>
      <c r="G55" s="32">
        <v>1.0406317534253346</v>
      </c>
      <c r="H55" s="32">
        <v>1.0274586496125724</v>
      </c>
      <c r="I55" s="32">
        <v>1.0171075010649466</v>
      </c>
      <c r="J55" s="32">
        <v>1.0134692140905346</v>
      </c>
      <c r="K55" s="32">
        <v>1.0104173332576984</v>
      </c>
      <c r="L55" s="32">
        <v>1.008716664882908</v>
      </c>
      <c r="M55" s="32">
        <v>1.0072585453486047</v>
      </c>
      <c r="N55" s="32">
        <v>1.0064122613324038</v>
      </c>
      <c r="O55" s="32">
        <v>1.005612719874398</v>
      </c>
      <c r="P55" s="32">
        <v>1.0049620076798735</v>
      </c>
      <c r="Q55" s="32">
        <v>1.004336718485821</v>
      </c>
    </row>
    <row r="56" spans="1:17" ht="12.75" x14ac:dyDescent="0.2">
      <c r="A56" s="6" t="s">
        <v>9</v>
      </c>
      <c r="C56" s="32">
        <v>2.7000000000000006</v>
      </c>
      <c r="D56" s="32">
        <v>1.3295597319558596</v>
      </c>
      <c r="E56" s="32">
        <v>1.1024170097787436</v>
      </c>
      <c r="F56" s="32">
        <v>1.0630311737554785</v>
      </c>
      <c r="G56" s="32">
        <v>1.0349999999999999</v>
      </c>
      <c r="H56" s="32">
        <v>1.0272989789941493</v>
      </c>
      <c r="I56" s="32">
        <v>1.0172927199660806</v>
      </c>
      <c r="J56" s="32">
        <v>1.0135655042925988</v>
      </c>
      <c r="K56" s="32">
        <v>1.010771508881628</v>
      </c>
      <c r="L56" s="32">
        <v>1.009232244874753</v>
      </c>
      <c r="M56" s="32">
        <v>1.0077089785022966</v>
      </c>
      <c r="N56" s="32">
        <v>1.006789066387183</v>
      </c>
      <c r="O56" s="32">
        <v>1.0060420601685256</v>
      </c>
      <c r="P56" s="32">
        <v>1.0052850652391885</v>
      </c>
      <c r="Q56" s="32">
        <v>1.0039848905059421</v>
      </c>
    </row>
    <row r="58" spans="1:17" ht="12.75" x14ac:dyDescent="0.2">
      <c r="A58" s="6" t="s">
        <v>10</v>
      </c>
      <c r="C58" s="8" t="str">
        <f t="shared" ref="C58:Q58" si="7">C30</f>
        <v>12 - 24</v>
      </c>
      <c r="D58" s="8" t="str">
        <f t="shared" si="7"/>
        <v>24 - 36</v>
      </c>
      <c r="E58" s="8" t="str">
        <f t="shared" si="7"/>
        <v>36 - 48</v>
      </c>
      <c r="F58" s="8" t="str">
        <f t="shared" si="7"/>
        <v>48 - 60</v>
      </c>
      <c r="G58" s="8" t="str">
        <f t="shared" si="7"/>
        <v>60 - 72</v>
      </c>
      <c r="H58" s="8" t="str">
        <f t="shared" si="7"/>
        <v>72 - 84</v>
      </c>
      <c r="I58" s="8" t="str">
        <f t="shared" si="7"/>
        <v>84 - 96</v>
      </c>
      <c r="J58" s="8" t="str">
        <f t="shared" si="7"/>
        <v>96 - 108</v>
      </c>
      <c r="K58" s="8" t="str">
        <f t="shared" si="7"/>
        <v>108 - 120</v>
      </c>
      <c r="L58" s="8" t="str">
        <f t="shared" si="7"/>
        <v>120 - 132</v>
      </c>
      <c r="M58" s="8" t="str">
        <f t="shared" si="7"/>
        <v>132 - 144</v>
      </c>
      <c r="N58" s="8" t="str">
        <f t="shared" si="7"/>
        <v>144 - 156</v>
      </c>
      <c r="O58" s="8" t="str">
        <f t="shared" si="7"/>
        <v>156 - 168</v>
      </c>
      <c r="P58" s="8" t="str">
        <f t="shared" si="7"/>
        <v>168 - 180</v>
      </c>
      <c r="Q58" s="8" t="e">
        <f t="shared" si="7"/>
        <v>#REF!</v>
      </c>
    </row>
    <row r="59" spans="1:17" ht="12.75" x14ac:dyDescent="0.2">
      <c r="A59" s="6" t="s">
        <v>11</v>
      </c>
      <c r="C59" s="15">
        <f>C56</f>
        <v>2.7000000000000006</v>
      </c>
      <c r="D59" s="15">
        <v>1.1399999999999999</v>
      </c>
      <c r="E59" s="15">
        <f t="shared" ref="E59:Q59" si="8">E56</f>
        <v>1.1024170097787436</v>
      </c>
      <c r="F59" s="15">
        <v>1.0249999999999999</v>
      </c>
      <c r="G59" s="15">
        <f t="shared" si="8"/>
        <v>1.0349999999999999</v>
      </c>
      <c r="H59" s="15">
        <f t="shared" si="8"/>
        <v>1.0272989789941493</v>
      </c>
      <c r="I59" s="15">
        <f t="shared" si="8"/>
        <v>1.0172927199660806</v>
      </c>
      <c r="J59" s="15">
        <f t="shared" si="8"/>
        <v>1.0135655042925988</v>
      </c>
      <c r="K59" s="15">
        <f t="shared" si="8"/>
        <v>1.010771508881628</v>
      </c>
      <c r="L59" s="15">
        <f t="shared" si="8"/>
        <v>1.009232244874753</v>
      </c>
      <c r="M59" s="15">
        <f t="shared" si="8"/>
        <v>1.0077089785022966</v>
      </c>
      <c r="N59" s="15">
        <f t="shared" si="8"/>
        <v>1.006789066387183</v>
      </c>
      <c r="O59" s="15">
        <f t="shared" si="8"/>
        <v>1.0060420601685256</v>
      </c>
      <c r="P59" s="15">
        <f t="shared" si="8"/>
        <v>1.0052850652391885</v>
      </c>
      <c r="Q59" s="15">
        <f t="shared" si="8"/>
        <v>1.0039848905059421</v>
      </c>
    </row>
    <row r="60" spans="1:17" ht="12.75" x14ac:dyDescent="0.2">
      <c r="A60" s="6" t="s">
        <v>12</v>
      </c>
      <c r="C60" s="15">
        <f>PRODUCT(C59:$Q$59)</f>
        <v>4.007039505325924</v>
      </c>
      <c r="D60" s="15">
        <f>PRODUCT(D59:$Q$59)</f>
        <v>1.4840887056762682</v>
      </c>
      <c r="E60" s="15">
        <f>PRODUCT(E59:$Q$59)</f>
        <v>1.301832197961639</v>
      </c>
      <c r="F60" s="15">
        <f>PRODUCT(F59:$Q$59)</f>
        <v>1.1808890704824282</v>
      </c>
      <c r="G60" s="15">
        <f>PRODUCT(G59:$Q$59)</f>
        <v>1.1520868980316372</v>
      </c>
      <c r="H60" s="15">
        <f>PRODUCT(H59:$Q$59)</f>
        <v>1.1131274377117271</v>
      </c>
      <c r="I60" s="15">
        <f>PRODUCT(I59:$Q$59)</f>
        <v>1.0835476920278984</v>
      </c>
      <c r="J60" s="15">
        <f>PRODUCT(J59:$Q$59)</f>
        <v>1.0651287193562409</v>
      </c>
      <c r="K60" s="15">
        <f>PRODUCT(K59:$Q$59)</f>
        <v>1.0508730958633301</v>
      </c>
      <c r="L60" s="15">
        <f>PRODUCT(L59:$Q$59)</f>
        <v>1.039674235600559</v>
      </c>
      <c r="M60" s="15">
        <f>PRODUCT(M59:$Q$59)</f>
        <v>1.0301635137803034</v>
      </c>
      <c r="N60" s="15">
        <f>PRODUCT(N59:$Q$59)</f>
        <v>1.0222827579757994</v>
      </c>
      <c r="O60" s="15">
        <f>PRODUCT(O59:$Q$59)</f>
        <v>1.0153892131985649</v>
      </c>
      <c r="P60" s="15">
        <f>PRODUCT(P59:$Q$59)</f>
        <v>1.0092910161514255</v>
      </c>
      <c r="Q60" s="15">
        <f>PRODUCT(Q59:$Q$59)</f>
        <v>1.0039848905059421</v>
      </c>
    </row>
    <row r="63" spans="1:17" ht="12.75" x14ac:dyDescent="0.2">
      <c r="A63" s="7" t="s">
        <v>18</v>
      </c>
    </row>
    <row r="64" spans="1:17" ht="12.75" x14ac:dyDescent="0.2">
      <c r="A64" s="6" t="s">
        <v>19</v>
      </c>
      <c r="C64" s="1" t="b">
        <f>C59&gt;=D59</f>
        <v>1</v>
      </c>
      <c r="D64" s="1" t="b">
        <f t="shared" ref="D64:P64" si="9">D59&gt;=E59</f>
        <v>1</v>
      </c>
      <c r="E64" s="1" t="b">
        <f t="shared" si="9"/>
        <v>1</v>
      </c>
      <c r="F64" s="1" t="b">
        <f t="shared" si="9"/>
        <v>0</v>
      </c>
      <c r="G64" s="1" t="b">
        <f t="shared" si="9"/>
        <v>1</v>
      </c>
      <c r="H64" s="1" t="b">
        <f t="shared" si="9"/>
        <v>1</v>
      </c>
      <c r="I64" s="1" t="b">
        <f t="shared" si="9"/>
        <v>1</v>
      </c>
      <c r="J64" s="1" t="b">
        <f t="shared" si="9"/>
        <v>1</v>
      </c>
      <c r="K64" s="1" t="b">
        <f t="shared" si="9"/>
        <v>1</v>
      </c>
      <c r="L64" s="1" t="b">
        <f t="shared" si="9"/>
        <v>1</v>
      </c>
      <c r="M64" s="1" t="b">
        <f t="shared" si="9"/>
        <v>1</v>
      </c>
      <c r="N64" s="1" t="b">
        <f t="shared" si="9"/>
        <v>1</v>
      </c>
      <c r="O64" s="1" t="b">
        <f t="shared" si="9"/>
        <v>1</v>
      </c>
      <c r="P64" s="1" t="b">
        <f t="shared" si="9"/>
        <v>1</v>
      </c>
      <c r="Q64" s="1" t="e">
        <f>Q59&gt;=#REF!</f>
        <v>#REF!</v>
      </c>
    </row>
    <row r="65" spans="1:17" ht="12.75" x14ac:dyDescent="0.2">
      <c r="A65" s="6" t="s">
        <v>20</v>
      </c>
      <c r="C65" s="1" t="b">
        <f>C59&lt;='e8.2'!C61</f>
        <v>1</v>
      </c>
      <c r="D65" s="1" t="b">
        <f>D59&lt;='e8.2'!D61</f>
        <v>1</v>
      </c>
      <c r="E65" s="1" t="b">
        <f>E59&lt;='e8.2'!E61</f>
        <v>1</v>
      </c>
      <c r="F65" s="1" t="b">
        <f>F59&lt;='e8.2'!F61</f>
        <v>1</v>
      </c>
      <c r="G65" s="1" t="b">
        <f>G59&lt;='e8.2'!G61</f>
        <v>1</v>
      </c>
      <c r="H65" s="1" t="b">
        <f>H59&lt;='e8.2'!H61</f>
        <v>1</v>
      </c>
      <c r="I65" s="1" t="b">
        <f>I59&lt;='e8.2'!I61</f>
        <v>1</v>
      </c>
      <c r="J65" s="1" t="b">
        <f>J59&lt;='e8.2'!J61</f>
        <v>1</v>
      </c>
      <c r="K65" s="1" t="b">
        <f>K59&lt;='e8.2'!K61</f>
        <v>1</v>
      </c>
      <c r="L65" s="1" t="b">
        <f>L59&lt;='e8.2'!L61</f>
        <v>1</v>
      </c>
      <c r="M65" s="1" t="b">
        <f>M59&lt;='e8.2'!M61</f>
        <v>1</v>
      </c>
      <c r="N65" s="1" t="b">
        <f>N59&lt;='e8.2'!N61</f>
        <v>1</v>
      </c>
      <c r="O65" s="1" t="b">
        <f>O59&lt;='e8.2'!O61</f>
        <v>1</v>
      </c>
      <c r="P65" s="1" t="b">
        <f>P59&lt;='e8.2'!P61</f>
        <v>1</v>
      </c>
      <c r="Q65" s="1" t="b">
        <f>Q59&lt;='e8.2'!Q61</f>
        <v>1</v>
      </c>
    </row>
    <row r="66" spans="1:17" ht="12.75" x14ac:dyDescent="0.2">
      <c r="A66" s="6" t="s">
        <v>21</v>
      </c>
      <c r="C66" s="1" t="b">
        <f>C59&lt;='e8.3'!C61</f>
        <v>0</v>
      </c>
      <c r="D66" s="1" t="b">
        <f>D59&lt;='e8.3'!D61</f>
        <v>1</v>
      </c>
      <c r="E66" s="1" t="b">
        <f>E59&lt;='e8.3'!E61</f>
        <v>0</v>
      </c>
      <c r="F66" s="1" t="b">
        <f>F59&lt;='e8.3'!F61</f>
        <v>1</v>
      </c>
      <c r="G66" s="1" t="b">
        <f>G59&lt;='e8.3'!G61</f>
        <v>0</v>
      </c>
      <c r="H66" s="1" t="b">
        <f>H59&lt;='e8.3'!H61</f>
        <v>0</v>
      </c>
      <c r="I66" s="1" t="b">
        <f>I59&lt;='e8.3'!I61</f>
        <v>0</v>
      </c>
      <c r="J66" s="1" t="b">
        <f>J59&lt;='e8.3'!J61</f>
        <v>0</v>
      </c>
      <c r="K66" s="1" t="b">
        <f>K59&lt;='e8.3'!K61</f>
        <v>0</v>
      </c>
      <c r="L66" s="1" t="b">
        <f>L59&lt;='e8.3'!L61</f>
        <v>0</v>
      </c>
      <c r="M66" s="1" t="b">
        <f>M59&lt;='e8.3'!M61</f>
        <v>0</v>
      </c>
      <c r="N66" s="1" t="b">
        <f>N59&lt;='e8.3'!N61</f>
        <v>0</v>
      </c>
      <c r="O66" s="1" t="b">
        <f>O59&lt;='e8.3'!O61</f>
        <v>0</v>
      </c>
      <c r="P66" s="1" t="b">
        <f>P59&lt;='e8.3'!P61</f>
        <v>0</v>
      </c>
      <c r="Q66" s="1" t="b">
        <f>Q59&lt;='e8.3'!Q61</f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62E6-411B-4342-A7B7-BF3A484CF54F}">
  <sheetPr>
    <tabColor rgb="FF00B050"/>
    <pageSetUpPr fitToPage="1"/>
  </sheetPr>
  <dimension ref="A2:AI64"/>
  <sheetViews>
    <sheetView zoomScale="70" zoomScaleNormal="70" zoomScaleSheetLayoutView="70" workbookViewId="0">
      <selection activeCell="AI13" sqref="A1:XFD1048576"/>
    </sheetView>
  </sheetViews>
  <sheetFormatPr defaultColWidth="10.28515625" defaultRowHeight="12.75" x14ac:dyDescent="0.2"/>
  <cols>
    <col min="1" max="1" width="25.28515625" style="1" bestFit="1" customWidth="1"/>
    <col min="2" max="2" width="3" style="1" customWidth="1"/>
    <col min="3" max="17" width="11.7109375" style="1" customWidth="1"/>
    <col min="18" max="18" width="3" style="1" customWidth="1"/>
    <col min="19" max="33" width="10.5703125" style="1" bestFit="1" customWidth="1"/>
    <col min="34" max="16384" width="10.28515625" style="1"/>
  </cols>
  <sheetData>
    <row r="2" spans="1:35" customFormat="1" ht="22.5" x14ac:dyDescent="0.45">
      <c r="A2" s="2" t="s">
        <v>33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35" customFormat="1" ht="15.75" x14ac:dyDescent="0.25">
      <c r="A3" s="4" t="s">
        <v>54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35" customFormat="1" ht="15.75" x14ac:dyDescent="0.25">
      <c r="A4" s="4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35" customFormat="1" ht="15.75" x14ac:dyDescent="0.25">
      <c r="A5" s="4" t="s">
        <v>39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35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35" x14ac:dyDescent="0.2">
      <c r="A7" s="5" t="s">
        <v>40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10" spans="1:35" x14ac:dyDescent="0.2">
      <c r="A10" s="6" t="str">
        <f>[1]Intro!$M$9</f>
        <v>Policy</v>
      </c>
      <c r="C10" s="1" t="s">
        <v>0</v>
      </c>
      <c r="S10" s="6">
        <v>1</v>
      </c>
      <c r="T10" s="6">
        <f>S10+1</f>
        <v>2</v>
      </c>
      <c r="U10" s="6">
        <f t="shared" ref="U10:AG10" si="0">T10+1</f>
        <v>3</v>
      </c>
      <c r="V10" s="6">
        <f t="shared" si="0"/>
        <v>4</v>
      </c>
      <c r="W10" s="6">
        <f t="shared" si="0"/>
        <v>5</v>
      </c>
      <c r="X10" s="6">
        <f t="shared" si="0"/>
        <v>6</v>
      </c>
      <c r="Y10" s="6">
        <f t="shared" si="0"/>
        <v>7</v>
      </c>
      <c r="Z10" s="6">
        <f t="shared" si="0"/>
        <v>8</v>
      </c>
      <c r="AA10" s="6">
        <f t="shared" si="0"/>
        <v>9</v>
      </c>
      <c r="AB10" s="6">
        <f t="shared" si="0"/>
        <v>10</v>
      </c>
      <c r="AC10" s="6">
        <f t="shared" si="0"/>
        <v>11</v>
      </c>
      <c r="AD10" s="6">
        <f t="shared" si="0"/>
        <v>12</v>
      </c>
      <c r="AE10" s="6">
        <f t="shared" si="0"/>
        <v>13</v>
      </c>
      <c r="AF10" s="6">
        <f t="shared" si="0"/>
        <v>14</v>
      </c>
      <c r="AG10" s="6">
        <f t="shared" si="0"/>
        <v>15</v>
      </c>
    </row>
    <row r="11" spans="1:35" x14ac:dyDescent="0.2">
      <c r="A11" s="7" t="str">
        <f>[1]Intro!$M$10</f>
        <v>Period</v>
      </c>
      <c r="C11" s="8">
        <f>[1]Intro!$U$1</f>
        <v>12</v>
      </c>
      <c r="D11" s="8">
        <f>C11+[1]Intro!$U$2</f>
        <v>24</v>
      </c>
      <c r="E11" s="8">
        <f>D11+[1]Intro!$U$2</f>
        <v>36</v>
      </c>
      <c r="F11" s="8">
        <f>E11+[1]Intro!$U$2</f>
        <v>48</v>
      </c>
      <c r="G11" s="8">
        <f>F11+[1]Intro!$U$2</f>
        <v>60</v>
      </c>
      <c r="H11" s="8">
        <f>G11+[1]Intro!$U$2</f>
        <v>72</v>
      </c>
      <c r="I11" s="8">
        <f>H11+[1]Intro!$U$2</f>
        <v>84</v>
      </c>
      <c r="J11" s="8">
        <f>I11+[1]Intro!$U$2</f>
        <v>96</v>
      </c>
      <c r="K11" s="8">
        <f>J11+[1]Intro!$U$2</f>
        <v>108</v>
      </c>
      <c r="L11" s="8">
        <f>K11+[1]Intro!$U$2</f>
        <v>120</v>
      </c>
      <c r="M11" s="8">
        <f>L11+[1]Intro!$U$2</f>
        <v>132</v>
      </c>
      <c r="N11" s="8">
        <f>M11+[1]Intro!$U$2</f>
        <v>144</v>
      </c>
      <c r="O11" s="8">
        <f>N11+[1]Intro!$U$2</f>
        <v>156</v>
      </c>
      <c r="P11" s="8">
        <f>O11+[1]Intro!$U$2</f>
        <v>168</v>
      </c>
      <c r="Q11" s="8">
        <f>P11+[1]Intro!$U$2</f>
        <v>180</v>
      </c>
      <c r="S11" s="75">
        <v>44196</v>
      </c>
      <c r="T11" s="75">
        <f>EDATE(S11,-12)</f>
        <v>43830</v>
      </c>
      <c r="U11" s="75">
        <f t="shared" ref="U11:AG11" si="1">EDATE(T11,-12)</f>
        <v>43465</v>
      </c>
      <c r="V11" s="75">
        <f t="shared" si="1"/>
        <v>43100</v>
      </c>
      <c r="W11" s="75">
        <f t="shared" si="1"/>
        <v>42735</v>
      </c>
      <c r="X11" s="75">
        <f t="shared" si="1"/>
        <v>42369</v>
      </c>
      <c r="Y11" s="75">
        <f t="shared" si="1"/>
        <v>42004</v>
      </c>
      <c r="Z11" s="75">
        <f t="shared" si="1"/>
        <v>41639</v>
      </c>
      <c r="AA11" s="75">
        <f t="shared" si="1"/>
        <v>41274</v>
      </c>
      <c r="AB11" s="75">
        <f t="shared" si="1"/>
        <v>40908</v>
      </c>
      <c r="AC11" s="75">
        <f t="shared" si="1"/>
        <v>40543</v>
      </c>
      <c r="AD11" s="75">
        <f t="shared" si="1"/>
        <v>40178</v>
      </c>
      <c r="AE11" s="75">
        <f t="shared" si="1"/>
        <v>39813</v>
      </c>
      <c r="AF11" s="75">
        <f t="shared" si="1"/>
        <v>39447</v>
      </c>
      <c r="AG11" s="75">
        <f t="shared" si="1"/>
        <v>39082</v>
      </c>
    </row>
    <row r="12" spans="1:35" ht="12.75" customHeight="1" x14ac:dyDescent="0.2"/>
    <row r="13" spans="1:35" ht="12.75" customHeight="1" x14ac:dyDescent="0.2">
      <c r="A13" s="6" t="str">
        <f>INPUT!E20</f>
        <v>1/1/06-12/31/06</v>
      </c>
      <c r="C13" s="10">
        <v>400689</v>
      </c>
      <c r="D13" s="13">
        <v>585124</v>
      </c>
      <c r="E13" s="13">
        <v>720306</v>
      </c>
      <c r="F13" s="13">
        <v>687459</v>
      </c>
      <c r="G13" s="13">
        <v>803494</v>
      </c>
      <c r="H13" s="13">
        <v>805477</v>
      </c>
      <c r="I13" s="13">
        <v>699724.86000000034</v>
      </c>
      <c r="J13" s="13">
        <v>699724.86000000034</v>
      </c>
      <c r="K13" s="13">
        <v>699724.86000000034</v>
      </c>
      <c r="L13" s="13">
        <v>699724.86000000034</v>
      </c>
      <c r="M13" s="13">
        <v>699839.89000000025</v>
      </c>
      <c r="N13" s="13">
        <v>699839.89000000025</v>
      </c>
      <c r="O13" s="13">
        <v>699839.89000000025</v>
      </c>
      <c r="P13" s="13">
        <v>699839.89000000025</v>
      </c>
      <c r="Q13" s="12">
        <f>$S13</f>
        <v>699839.89000000025</v>
      </c>
      <c r="S13" s="12">
        <f>DATA!F8</f>
        <v>699839.89000000025</v>
      </c>
      <c r="T13" s="13" cm="1">
        <f t="array" ref="T13">[2]!GetNthToLast($C13:$Q13,T$10)</f>
        <v>699839.89000000025</v>
      </c>
      <c r="U13" s="13" cm="1">
        <f t="array" ref="U13">[2]!GetNthToLast($C13:$Q13,U$10)</f>
        <v>699839.89000000025</v>
      </c>
      <c r="V13" s="13" cm="1">
        <f t="array" ref="V13">[2]!GetNthToLast($C13:$Q13,V$10)</f>
        <v>699839.89000000025</v>
      </c>
      <c r="W13" s="13" cm="1">
        <f t="array" ref="W13">[2]!GetNthToLast($C13:$Q13,W$10)</f>
        <v>699839.89000000025</v>
      </c>
      <c r="X13" s="13" cm="1">
        <f t="array" ref="X13">[2]!GetNthToLast($C13:$Q13,X$10)</f>
        <v>699724.86000000034</v>
      </c>
      <c r="Y13" s="13" cm="1">
        <f t="array" ref="Y13">[2]!GetNthToLast($C13:$Q13,Y$10)</f>
        <v>699724.86000000034</v>
      </c>
      <c r="Z13" s="13" cm="1">
        <f t="array" ref="Z13">[2]!GetNthToLast($C13:$Q13,Z$10)</f>
        <v>699724.86000000034</v>
      </c>
      <c r="AA13" s="13" cm="1">
        <f t="array" ref="AA13">[2]!GetNthToLast($C13:$Q13,AA$10)</f>
        <v>699724.86000000034</v>
      </c>
      <c r="AB13" s="13" cm="1">
        <f t="array" ref="AB13">[2]!GetNthToLast($C13:$Q13,AB$10)</f>
        <v>805477</v>
      </c>
      <c r="AC13" s="13" cm="1">
        <f t="array" ref="AC13">[2]!GetNthToLast($C13:$Q13,AC$10)</f>
        <v>803494</v>
      </c>
      <c r="AD13" s="13" cm="1">
        <f t="array" ref="AD13">[2]!GetNthToLast($C13:$Q13,AD$10)</f>
        <v>687459</v>
      </c>
      <c r="AE13" s="13" cm="1">
        <f t="array" ref="AE13">[2]!GetNthToLast($C13:$Q13,AE$10)</f>
        <v>720306</v>
      </c>
      <c r="AF13" s="13" cm="1">
        <f t="array" ref="AF13">[2]!GetNthToLast($C13:$Q13,AF$10)</f>
        <v>585124</v>
      </c>
      <c r="AG13" s="13" cm="1">
        <f t="array" ref="AG13">[2]!GetNthToLast($C13:$Q13,AG$10)</f>
        <v>400689</v>
      </c>
      <c r="AI13" s="1" t="str">
        <f>A13</f>
        <v>1/1/06-12/31/06</v>
      </c>
    </row>
    <row r="14" spans="1:35" ht="12.75" customHeight="1" x14ac:dyDescent="0.2">
      <c r="A14" s="6" t="str">
        <f>INPUT!E21</f>
        <v>1/1/07-12/31/07</v>
      </c>
      <c r="C14" s="13">
        <v>783622</v>
      </c>
      <c r="D14" s="13">
        <v>1833312.45</v>
      </c>
      <c r="E14" s="13">
        <v>1869265.04</v>
      </c>
      <c r="F14" s="13">
        <v>1842983.12</v>
      </c>
      <c r="G14" s="13">
        <v>1805911.1900000013</v>
      </c>
      <c r="H14" s="13">
        <v>1806223</v>
      </c>
      <c r="I14" s="13">
        <v>1806238.9900000005</v>
      </c>
      <c r="J14" s="13">
        <v>1806238.9900000009</v>
      </c>
      <c r="K14" s="13">
        <v>1775499.3400000003</v>
      </c>
      <c r="L14" s="13">
        <v>1775477.7400000014</v>
      </c>
      <c r="M14" s="13">
        <v>1775477.7400000014</v>
      </c>
      <c r="N14" s="13">
        <v>1775477.7400000007</v>
      </c>
      <c r="O14" s="13">
        <v>1775477.7400000007</v>
      </c>
      <c r="P14" s="12">
        <f>$S14</f>
        <v>1775477.7400000007</v>
      </c>
      <c r="Q14" s="13"/>
      <c r="S14" s="12">
        <f>DATA!F9</f>
        <v>1775477.7400000007</v>
      </c>
      <c r="T14" s="13" cm="1">
        <f t="array" ref="T14">[2]!GetNthToLast($C14:$Q14,T$10)</f>
        <v>1775477.7400000007</v>
      </c>
      <c r="U14" s="13" cm="1">
        <f t="array" ref="U14">[2]!GetNthToLast($C14:$Q14,U$10)</f>
        <v>1775477.7400000007</v>
      </c>
      <c r="V14" s="13" cm="1">
        <f t="array" ref="V14">[2]!GetNthToLast($C14:$Q14,V$10)</f>
        <v>1775477.7400000014</v>
      </c>
      <c r="W14" s="13" cm="1">
        <f t="array" ref="W14">[2]!GetNthToLast($C14:$Q14,W$10)</f>
        <v>1775477.7400000014</v>
      </c>
      <c r="X14" s="13" cm="1">
        <f t="array" ref="X14">[2]!GetNthToLast($C14:$Q14,X$10)</f>
        <v>1775499.3400000003</v>
      </c>
      <c r="Y14" s="13" cm="1">
        <f t="array" ref="Y14">[2]!GetNthToLast($C14:$Q14,Y$10)</f>
        <v>1806238.9900000009</v>
      </c>
      <c r="Z14" s="13" cm="1">
        <f t="array" ref="Z14">[2]!GetNthToLast($C14:$Q14,Z$10)</f>
        <v>1806238.9900000005</v>
      </c>
      <c r="AA14" s="13" cm="1">
        <f t="array" ref="AA14">[2]!GetNthToLast($C14:$Q14,AA$10)</f>
        <v>1806223</v>
      </c>
      <c r="AB14" s="13" cm="1">
        <f t="array" ref="AB14">[2]!GetNthToLast($C14:$Q14,AB$10)</f>
        <v>1805911.1900000013</v>
      </c>
      <c r="AC14" s="13" cm="1">
        <f t="array" ref="AC14">[2]!GetNthToLast($C14:$Q14,AC$10)</f>
        <v>1842983.12</v>
      </c>
      <c r="AD14" s="13" cm="1">
        <f t="array" ref="AD14">[2]!GetNthToLast($C14:$Q14,AD$10)</f>
        <v>1869265.04</v>
      </c>
      <c r="AE14" s="13" cm="1">
        <f t="array" ref="AE14">[2]!GetNthToLast($C14:$Q14,AE$10)</f>
        <v>1833312.45</v>
      </c>
      <c r="AF14" s="13" cm="1">
        <f t="array" ref="AF14">[2]!GetNthToLast($C14:$Q14,AF$10)</f>
        <v>783622</v>
      </c>
      <c r="AG14" s="13" t="str" cm="1">
        <f t="array" ref="AG14">[2]!GetNthToLast($C14:$Q14,AG$10)</f>
        <v/>
      </c>
      <c r="AI14" s="1" t="str">
        <f t="shared" ref="AI14:AI27" si="2">A14</f>
        <v>1/1/07-12/31/07</v>
      </c>
    </row>
    <row r="15" spans="1:35" ht="12.75" customHeight="1" x14ac:dyDescent="0.2">
      <c r="A15" s="6" t="str">
        <f>INPUT!E22</f>
        <v>1/1/08-12/31/08</v>
      </c>
      <c r="C15" s="13">
        <v>688159.9</v>
      </c>
      <c r="D15" s="13">
        <v>1082819.05</v>
      </c>
      <c r="E15" s="13">
        <v>1113970.23</v>
      </c>
      <c r="F15" s="13">
        <v>1099997.5399999998</v>
      </c>
      <c r="G15" s="13">
        <v>1100029</v>
      </c>
      <c r="H15" s="13">
        <v>1100049.21</v>
      </c>
      <c r="I15" s="13">
        <v>1100049.2099999997</v>
      </c>
      <c r="J15" s="13">
        <v>1100049.21</v>
      </c>
      <c r="K15" s="13">
        <v>1099670.42</v>
      </c>
      <c r="L15" s="13">
        <v>1099670.4200000002</v>
      </c>
      <c r="M15" s="13">
        <v>1099670.4199999997</v>
      </c>
      <c r="N15" s="13">
        <v>1099670.4199999997</v>
      </c>
      <c r="O15" s="12">
        <f>$S15</f>
        <v>1099670.4199999997</v>
      </c>
      <c r="P15" s="13"/>
      <c r="Q15" s="13"/>
      <c r="S15" s="12">
        <f>DATA!F10</f>
        <v>1099670.4199999997</v>
      </c>
      <c r="T15" s="13" cm="1">
        <f t="array" ref="T15">[2]!GetNthToLast($C15:$Q15,T$10)</f>
        <v>1099670.4199999997</v>
      </c>
      <c r="U15" s="13" cm="1">
        <f t="array" ref="U15">[2]!GetNthToLast($C15:$Q15,U$10)</f>
        <v>1099670.4199999997</v>
      </c>
      <c r="V15" s="13" cm="1">
        <f t="array" ref="V15">[2]!GetNthToLast($C15:$Q15,V$10)</f>
        <v>1099670.4200000002</v>
      </c>
      <c r="W15" s="13" cm="1">
        <f t="array" ref="W15">[2]!GetNthToLast($C15:$Q15,W$10)</f>
        <v>1099670.42</v>
      </c>
      <c r="X15" s="13" cm="1">
        <f t="array" ref="X15">[2]!GetNthToLast($C15:$Q15,X$10)</f>
        <v>1100049.21</v>
      </c>
      <c r="Y15" s="13" cm="1">
        <f t="array" ref="Y15">[2]!GetNthToLast($C15:$Q15,Y$10)</f>
        <v>1100049.2099999997</v>
      </c>
      <c r="Z15" s="13" cm="1">
        <f t="array" ref="Z15">[2]!GetNthToLast($C15:$Q15,Z$10)</f>
        <v>1100049.21</v>
      </c>
      <c r="AA15" s="13" cm="1">
        <f t="array" ref="AA15">[2]!GetNthToLast($C15:$Q15,AA$10)</f>
        <v>1100029</v>
      </c>
      <c r="AB15" s="13" cm="1">
        <f t="array" ref="AB15">[2]!GetNthToLast($C15:$Q15,AB$10)</f>
        <v>1099997.5399999998</v>
      </c>
      <c r="AC15" s="13" cm="1">
        <f t="array" ref="AC15">[2]!GetNthToLast($C15:$Q15,AC$10)</f>
        <v>1113970.23</v>
      </c>
      <c r="AD15" s="13" cm="1">
        <f t="array" ref="AD15">[2]!GetNthToLast($C15:$Q15,AD$10)</f>
        <v>1082819.05</v>
      </c>
      <c r="AE15" s="13" cm="1">
        <f t="array" ref="AE15">[2]!GetNthToLast($C15:$Q15,AE$10)</f>
        <v>688159.9</v>
      </c>
      <c r="AF15" s="13" t="str" cm="1">
        <f t="array" ref="AF15">[2]!GetNthToLast($C15:$Q15,AF$10)</f>
        <v/>
      </c>
      <c r="AG15" s="13" t="str" cm="1">
        <f t="array" ref="AG15">[2]!GetNthToLast($C15:$Q15,AG$10)</f>
        <v/>
      </c>
      <c r="AI15" s="1" t="str">
        <f t="shared" si="2"/>
        <v>1/1/08-12/31/08</v>
      </c>
    </row>
    <row r="16" spans="1:35" ht="12.75" customHeight="1" x14ac:dyDescent="0.2">
      <c r="A16" s="6" t="str">
        <f>INPUT!E23</f>
        <v>1/1/09-12/31/09</v>
      </c>
      <c r="C16" s="13">
        <v>644636.94999999995</v>
      </c>
      <c r="D16" s="13">
        <v>635297.81999999995</v>
      </c>
      <c r="E16" s="13">
        <v>660688.12999999989</v>
      </c>
      <c r="F16" s="13">
        <v>676922</v>
      </c>
      <c r="G16" s="13">
        <v>696806.18</v>
      </c>
      <c r="H16" s="13">
        <v>741352.17999999982</v>
      </c>
      <c r="I16" s="13">
        <v>766285.18</v>
      </c>
      <c r="J16" s="13">
        <v>766269.98999999976</v>
      </c>
      <c r="K16" s="13">
        <v>766269.99000000011</v>
      </c>
      <c r="L16" s="13">
        <v>766269.99000000011</v>
      </c>
      <c r="M16" s="13">
        <v>766269.99000000011</v>
      </c>
      <c r="N16" s="12">
        <f>$S16</f>
        <v>766269.99000000011</v>
      </c>
      <c r="O16" s="13"/>
      <c r="P16" s="13"/>
      <c r="Q16" s="13"/>
      <c r="S16" s="12">
        <f>DATA!F11</f>
        <v>766269.99000000011</v>
      </c>
      <c r="T16" s="13" cm="1">
        <f t="array" ref="T16">[2]!GetNthToLast($C16:$Q16,T$10)</f>
        <v>766269.99000000011</v>
      </c>
      <c r="U16" s="13" cm="1">
        <f t="array" ref="U16">[2]!GetNthToLast($C16:$Q16,U$10)</f>
        <v>766269.99000000011</v>
      </c>
      <c r="V16" s="13" cm="1">
        <f t="array" ref="V16">[2]!GetNthToLast($C16:$Q16,V$10)</f>
        <v>766269.99000000011</v>
      </c>
      <c r="W16" s="13" cm="1">
        <f t="array" ref="W16">[2]!GetNthToLast($C16:$Q16,W$10)</f>
        <v>766269.98999999976</v>
      </c>
      <c r="X16" s="13" cm="1">
        <f t="array" ref="X16">[2]!GetNthToLast($C16:$Q16,X$10)</f>
        <v>766285.18</v>
      </c>
      <c r="Y16" s="13" cm="1">
        <f t="array" ref="Y16">[2]!GetNthToLast($C16:$Q16,Y$10)</f>
        <v>741352.17999999982</v>
      </c>
      <c r="Z16" s="13" cm="1">
        <f t="array" ref="Z16">[2]!GetNthToLast($C16:$Q16,Z$10)</f>
        <v>696806.18</v>
      </c>
      <c r="AA16" s="13" cm="1">
        <f t="array" ref="AA16">[2]!GetNthToLast($C16:$Q16,AA$10)</f>
        <v>676922</v>
      </c>
      <c r="AB16" s="13" cm="1">
        <f t="array" ref="AB16">[2]!GetNthToLast($C16:$Q16,AB$10)</f>
        <v>660688.12999999989</v>
      </c>
      <c r="AC16" s="13" cm="1">
        <f t="array" ref="AC16">[2]!GetNthToLast($C16:$Q16,AC$10)</f>
        <v>635297.81999999995</v>
      </c>
      <c r="AD16" s="13" cm="1">
        <f t="array" ref="AD16">[2]!GetNthToLast($C16:$Q16,AD$10)</f>
        <v>644636.94999999995</v>
      </c>
      <c r="AE16" s="13" t="str" cm="1">
        <f t="array" ref="AE16">[2]!GetNthToLast($C16:$Q16,AE$10)</f>
        <v/>
      </c>
      <c r="AF16" s="13" t="str" cm="1">
        <f t="array" ref="AF16">[2]!GetNthToLast($C16:$Q16,AF$10)</f>
        <v/>
      </c>
      <c r="AG16" s="13" t="str" cm="1">
        <f t="array" ref="AG16">[2]!GetNthToLast($C16:$Q16,AG$10)</f>
        <v/>
      </c>
      <c r="AI16" s="1" t="str">
        <f t="shared" si="2"/>
        <v>1/1/09-12/31/09</v>
      </c>
    </row>
    <row r="17" spans="1:35" ht="12.75" customHeight="1" x14ac:dyDescent="0.2">
      <c r="A17" s="6" t="str">
        <f>INPUT!E24</f>
        <v>1/1/10-12/31/10</v>
      </c>
      <c r="C17" s="13">
        <v>894685.16</v>
      </c>
      <c r="D17" s="13">
        <v>1420405.8599999999</v>
      </c>
      <c r="E17" s="13">
        <v>1450979</v>
      </c>
      <c r="F17" s="13">
        <v>1423961.03</v>
      </c>
      <c r="G17" s="13">
        <v>1443533.56</v>
      </c>
      <c r="H17" s="13">
        <v>1429463.76</v>
      </c>
      <c r="I17" s="13">
        <v>1441462.5999999999</v>
      </c>
      <c r="J17" s="13">
        <v>1454635.2400000005</v>
      </c>
      <c r="K17" s="13">
        <v>1472730.2400000002</v>
      </c>
      <c r="L17" s="13">
        <v>1590221.4700000002</v>
      </c>
      <c r="M17" s="12">
        <f>$S17</f>
        <v>1514381.6700000002</v>
      </c>
      <c r="N17" s="13"/>
      <c r="O17" s="13"/>
      <c r="P17" s="13"/>
      <c r="Q17" s="13"/>
      <c r="S17" s="12">
        <f>DATA!F12</f>
        <v>1514381.6700000002</v>
      </c>
      <c r="T17" s="13" cm="1">
        <f t="array" ref="T17">[2]!GetNthToLast($C17:$Q17,T$10)</f>
        <v>1590221.4700000002</v>
      </c>
      <c r="U17" s="13" cm="1">
        <f t="array" ref="U17">[2]!GetNthToLast($C17:$Q17,U$10)</f>
        <v>1472730.2400000002</v>
      </c>
      <c r="V17" s="13" cm="1">
        <f t="array" ref="V17">[2]!GetNthToLast($C17:$Q17,V$10)</f>
        <v>1454635.2400000005</v>
      </c>
      <c r="W17" s="13" cm="1">
        <f t="array" ref="W17">[2]!GetNthToLast($C17:$Q17,W$10)</f>
        <v>1441462.5999999999</v>
      </c>
      <c r="X17" s="13" cm="1">
        <f t="array" ref="X17">[2]!GetNthToLast($C17:$Q17,X$10)</f>
        <v>1429463.76</v>
      </c>
      <c r="Y17" s="13" cm="1">
        <f t="array" ref="Y17">[2]!GetNthToLast($C17:$Q17,Y$10)</f>
        <v>1443533.56</v>
      </c>
      <c r="Z17" s="13" cm="1">
        <f t="array" ref="Z17">[2]!GetNthToLast($C17:$Q17,Z$10)</f>
        <v>1423961.03</v>
      </c>
      <c r="AA17" s="13" cm="1">
        <f t="array" ref="AA17">[2]!GetNthToLast($C17:$Q17,AA$10)</f>
        <v>1450979</v>
      </c>
      <c r="AB17" s="13" cm="1">
        <f t="array" ref="AB17">[2]!GetNthToLast($C17:$Q17,AB$10)</f>
        <v>1420405.8599999999</v>
      </c>
      <c r="AC17" s="13" cm="1">
        <f t="array" ref="AC17">[2]!GetNthToLast($C17:$Q17,AC$10)</f>
        <v>894685.16</v>
      </c>
      <c r="AD17" s="13" t="str" cm="1">
        <f t="array" ref="AD17">[2]!GetNthToLast($C17:$Q17,AD$10)</f>
        <v/>
      </c>
      <c r="AE17" s="13" t="str" cm="1">
        <f t="array" ref="AE17">[2]!GetNthToLast($C17:$Q17,AE$10)</f>
        <v/>
      </c>
      <c r="AF17" s="13" t="str" cm="1">
        <f t="array" ref="AF17">[2]!GetNthToLast($C17:$Q17,AF$10)</f>
        <v/>
      </c>
      <c r="AG17" s="13" t="str" cm="1">
        <f t="array" ref="AG17">[2]!GetNthToLast($C17:$Q17,AG$10)</f>
        <v/>
      </c>
      <c r="AI17" s="1" t="str">
        <f t="shared" si="2"/>
        <v>1/1/10-12/31/10</v>
      </c>
    </row>
    <row r="18" spans="1:35" ht="12.75" customHeight="1" x14ac:dyDescent="0.2">
      <c r="A18" s="6" t="str">
        <f>INPUT!E25</f>
        <v>1/1/11-12/31/11</v>
      </c>
      <c r="C18" s="13">
        <v>742783.04000000015</v>
      </c>
      <c r="D18" s="13">
        <v>1082561</v>
      </c>
      <c r="E18" s="13">
        <v>1155731.3700000001</v>
      </c>
      <c r="F18" s="13">
        <v>1133434.4900000002</v>
      </c>
      <c r="G18" s="13">
        <v>1166253.0500000003</v>
      </c>
      <c r="H18" s="13">
        <v>1248830.3299999998</v>
      </c>
      <c r="I18" s="13">
        <v>1256415.0399999996</v>
      </c>
      <c r="J18" s="13">
        <v>1256415.0400000003</v>
      </c>
      <c r="K18" s="13">
        <v>1187635.5200000003</v>
      </c>
      <c r="L18" s="12">
        <f>$S18</f>
        <v>1183179.1900000002</v>
      </c>
      <c r="M18" s="13"/>
      <c r="N18" s="13"/>
      <c r="O18" s="13"/>
      <c r="P18" s="13"/>
      <c r="Q18" s="13"/>
      <c r="S18" s="12">
        <f>DATA!F13</f>
        <v>1183179.1900000002</v>
      </c>
      <c r="T18" s="13" cm="1">
        <f t="array" ref="T18">[2]!GetNthToLast($C18:$Q18,T$10)</f>
        <v>1187635.5200000003</v>
      </c>
      <c r="U18" s="13" cm="1">
        <f t="array" ref="U18">[2]!GetNthToLast($C18:$Q18,U$10)</f>
        <v>1256415.0400000003</v>
      </c>
      <c r="V18" s="13" cm="1">
        <f t="array" ref="V18">[2]!GetNthToLast($C18:$Q18,V$10)</f>
        <v>1256415.0399999996</v>
      </c>
      <c r="W18" s="13" cm="1">
        <f t="array" ref="W18">[2]!GetNthToLast($C18:$Q18,W$10)</f>
        <v>1248830.3299999998</v>
      </c>
      <c r="X18" s="13" cm="1">
        <f t="array" ref="X18">[2]!GetNthToLast($C18:$Q18,X$10)</f>
        <v>1166253.0500000003</v>
      </c>
      <c r="Y18" s="13" cm="1">
        <f t="array" ref="Y18">[2]!GetNthToLast($C18:$Q18,Y$10)</f>
        <v>1133434.4900000002</v>
      </c>
      <c r="Z18" s="13" cm="1">
        <f t="array" ref="Z18">[2]!GetNthToLast($C18:$Q18,Z$10)</f>
        <v>1155731.3700000001</v>
      </c>
      <c r="AA18" s="13" cm="1">
        <f t="array" ref="AA18">[2]!GetNthToLast($C18:$Q18,AA$10)</f>
        <v>1082561</v>
      </c>
      <c r="AB18" s="13" cm="1">
        <f t="array" ref="AB18">[2]!GetNthToLast($C18:$Q18,AB$10)</f>
        <v>742783.04000000015</v>
      </c>
      <c r="AC18" s="13" t="str" cm="1">
        <f t="array" ref="AC18">[2]!GetNthToLast($C18:$Q18,AC$10)</f>
        <v/>
      </c>
      <c r="AD18" s="13" t="str" cm="1">
        <f t="array" ref="AD18">[2]!GetNthToLast($C18:$Q18,AD$10)</f>
        <v/>
      </c>
      <c r="AE18" s="13" t="str" cm="1">
        <f t="array" ref="AE18">[2]!GetNthToLast($C18:$Q18,AE$10)</f>
        <v/>
      </c>
      <c r="AF18" s="13" t="str" cm="1">
        <f t="array" ref="AF18">[2]!GetNthToLast($C18:$Q18,AF$10)</f>
        <v/>
      </c>
      <c r="AG18" s="13" t="str" cm="1">
        <f t="array" ref="AG18">[2]!GetNthToLast($C18:$Q18,AG$10)</f>
        <v/>
      </c>
      <c r="AI18" s="1" t="str">
        <f t="shared" si="2"/>
        <v>1/1/11-12/31/11</v>
      </c>
    </row>
    <row r="19" spans="1:35" ht="12.75" customHeight="1" x14ac:dyDescent="0.2">
      <c r="A19" s="6" t="str">
        <f>INPUT!E26</f>
        <v>1/1/12-12/31/12</v>
      </c>
      <c r="C19" s="13">
        <v>458521.01</v>
      </c>
      <c r="D19" s="13">
        <v>880038.00999999989</v>
      </c>
      <c r="E19" s="13">
        <v>1126810.5599999996</v>
      </c>
      <c r="F19" s="13">
        <v>1167572.6599999999</v>
      </c>
      <c r="G19" s="13">
        <v>1210972.6399999997</v>
      </c>
      <c r="H19" s="13">
        <v>1212167.7099999997</v>
      </c>
      <c r="I19" s="13">
        <v>1212815.8099999998</v>
      </c>
      <c r="J19" s="13">
        <v>1212815.81</v>
      </c>
      <c r="K19" s="12">
        <f>$S19</f>
        <v>1212882.8100000003</v>
      </c>
      <c r="L19" s="13"/>
      <c r="M19" s="13"/>
      <c r="N19" s="13"/>
      <c r="O19" s="13"/>
      <c r="P19" s="13"/>
      <c r="Q19" s="13"/>
      <c r="S19" s="12">
        <f>DATA!F14</f>
        <v>1212882.8100000003</v>
      </c>
      <c r="T19" s="13" cm="1">
        <f t="array" ref="T19">[2]!GetNthToLast($C19:$Q19,T$10)</f>
        <v>1212815.81</v>
      </c>
      <c r="U19" s="13" cm="1">
        <f t="array" ref="U19">[2]!GetNthToLast($C19:$Q19,U$10)</f>
        <v>1212815.8099999998</v>
      </c>
      <c r="V19" s="13" cm="1">
        <f t="array" ref="V19">[2]!GetNthToLast($C19:$Q19,V$10)</f>
        <v>1212167.7099999997</v>
      </c>
      <c r="W19" s="13" cm="1">
        <f t="array" ref="W19">[2]!GetNthToLast($C19:$Q19,W$10)</f>
        <v>1210972.6399999997</v>
      </c>
      <c r="X19" s="13" cm="1">
        <f t="array" ref="X19">[2]!GetNthToLast($C19:$Q19,X$10)</f>
        <v>1167572.6599999999</v>
      </c>
      <c r="Y19" s="13" cm="1">
        <f t="array" ref="Y19">[2]!GetNthToLast($C19:$Q19,Y$10)</f>
        <v>1126810.5599999996</v>
      </c>
      <c r="Z19" s="13" cm="1">
        <f t="array" ref="Z19">[2]!GetNthToLast($C19:$Q19,Z$10)</f>
        <v>880038.00999999989</v>
      </c>
      <c r="AA19" s="13" cm="1">
        <f t="array" ref="AA19">[2]!GetNthToLast($C19:$Q19,AA$10)</f>
        <v>458521.01</v>
      </c>
      <c r="AB19" s="13" t="str" cm="1">
        <f t="array" ref="AB19">[2]!GetNthToLast($C19:$Q19,AB$10)</f>
        <v/>
      </c>
      <c r="AC19" s="13" t="str" cm="1">
        <f t="array" ref="AC19">[2]!GetNthToLast($C19:$Q19,AC$10)</f>
        <v/>
      </c>
      <c r="AD19" s="13" t="str" cm="1">
        <f t="array" ref="AD19">[2]!GetNthToLast($C19:$Q19,AD$10)</f>
        <v/>
      </c>
      <c r="AE19" s="13" t="str" cm="1">
        <f t="array" ref="AE19">[2]!GetNthToLast($C19:$Q19,AE$10)</f>
        <v/>
      </c>
      <c r="AF19" s="13" t="str" cm="1">
        <f t="array" ref="AF19">[2]!GetNthToLast($C19:$Q19,AF$10)</f>
        <v/>
      </c>
      <c r="AG19" s="13" t="str" cm="1">
        <f t="array" ref="AG19">[2]!GetNthToLast($C19:$Q19,AG$10)</f>
        <v/>
      </c>
      <c r="AI19" s="1" t="str">
        <f t="shared" si="2"/>
        <v>1/1/12-12/31/12</v>
      </c>
    </row>
    <row r="20" spans="1:35" ht="12.75" customHeight="1" x14ac:dyDescent="0.2">
      <c r="A20" s="6" t="str">
        <f>INPUT!E27</f>
        <v>1/1/13-12/31/13</v>
      </c>
      <c r="C20" s="13">
        <v>685785.19000000006</v>
      </c>
      <c r="D20" s="13">
        <v>1376198.1099999999</v>
      </c>
      <c r="E20" s="13">
        <v>1673596.5400000003</v>
      </c>
      <c r="F20" s="13">
        <v>1812180.21</v>
      </c>
      <c r="G20" s="13">
        <v>1848681.2199999997</v>
      </c>
      <c r="H20" s="13">
        <v>1827849.9099999985</v>
      </c>
      <c r="I20" s="13">
        <v>1828669.29</v>
      </c>
      <c r="J20" s="12">
        <f>$S20</f>
        <v>1828733.7599999993</v>
      </c>
      <c r="K20" s="13"/>
      <c r="L20" s="13"/>
      <c r="M20" s="13"/>
      <c r="N20" s="13"/>
      <c r="O20" s="13"/>
      <c r="P20" s="13"/>
      <c r="Q20" s="13"/>
      <c r="S20" s="12">
        <f>DATA!F15</f>
        <v>1828733.7599999993</v>
      </c>
      <c r="T20" s="13" cm="1">
        <f t="array" ref="T20">[2]!GetNthToLast($C20:$Q20,T$10)</f>
        <v>1828669.29</v>
      </c>
      <c r="U20" s="13" cm="1">
        <f t="array" ref="U20">[2]!GetNthToLast($C20:$Q20,U$10)</f>
        <v>1827849.9099999985</v>
      </c>
      <c r="V20" s="13" cm="1">
        <f t="array" ref="V20">[2]!GetNthToLast($C20:$Q20,V$10)</f>
        <v>1848681.2199999997</v>
      </c>
      <c r="W20" s="13" cm="1">
        <f t="array" ref="W20">[2]!GetNthToLast($C20:$Q20,W$10)</f>
        <v>1812180.21</v>
      </c>
      <c r="X20" s="13" cm="1">
        <f t="array" ref="X20">[2]!GetNthToLast($C20:$Q20,X$10)</f>
        <v>1673596.5400000003</v>
      </c>
      <c r="Y20" s="13" cm="1">
        <f t="array" ref="Y20">[2]!GetNthToLast($C20:$Q20,Y$10)</f>
        <v>1376198.1099999999</v>
      </c>
      <c r="Z20" s="13" cm="1">
        <f t="array" ref="Z20">[2]!GetNthToLast($C20:$Q20,Z$10)</f>
        <v>685785.19000000006</v>
      </c>
      <c r="AA20" s="13" t="str" cm="1">
        <f t="array" ref="AA20">[2]!GetNthToLast($C20:$Q20,AA$10)</f>
        <v/>
      </c>
      <c r="AB20" s="13" t="str" cm="1">
        <f t="array" ref="AB20">[2]!GetNthToLast($C20:$Q20,AB$10)</f>
        <v/>
      </c>
      <c r="AC20" s="13" t="str" cm="1">
        <f t="array" ref="AC20">[2]!GetNthToLast($C20:$Q20,AC$10)</f>
        <v/>
      </c>
      <c r="AD20" s="13" t="str" cm="1">
        <f t="array" ref="AD20">[2]!GetNthToLast($C20:$Q20,AD$10)</f>
        <v/>
      </c>
      <c r="AE20" s="13" t="str" cm="1">
        <f t="array" ref="AE20">[2]!GetNthToLast($C20:$Q20,AE$10)</f>
        <v/>
      </c>
      <c r="AF20" s="13" t="str" cm="1">
        <f t="array" ref="AF20">[2]!GetNthToLast($C20:$Q20,AF$10)</f>
        <v/>
      </c>
      <c r="AG20" s="13" t="str" cm="1">
        <f t="array" ref="AG20">[2]!GetNthToLast($C20:$Q20,AG$10)</f>
        <v/>
      </c>
      <c r="AI20" s="1" t="str">
        <f t="shared" si="2"/>
        <v>1/1/13-12/31/13</v>
      </c>
    </row>
    <row r="21" spans="1:35" ht="12.75" customHeight="1" x14ac:dyDescent="0.2">
      <c r="A21" s="6" t="str">
        <f>INPUT!E28</f>
        <v>1/1/14-12/31/14</v>
      </c>
      <c r="C21" s="13">
        <v>766763.04000000039</v>
      </c>
      <c r="D21" s="13">
        <v>1420541.2300000002</v>
      </c>
      <c r="E21" s="13">
        <v>1693465.93</v>
      </c>
      <c r="F21" s="13">
        <v>1802508.0899999999</v>
      </c>
      <c r="G21" s="13">
        <v>1870916.5999999996</v>
      </c>
      <c r="H21" s="13">
        <v>1847334.3199999994</v>
      </c>
      <c r="I21" s="12">
        <f>$S21</f>
        <v>1811366.5999999999</v>
      </c>
      <c r="J21" s="13"/>
      <c r="K21" s="13"/>
      <c r="L21" s="13"/>
      <c r="M21" s="13"/>
      <c r="N21" s="13"/>
      <c r="O21" s="13"/>
      <c r="P21" s="13"/>
      <c r="Q21" s="13"/>
      <c r="S21" s="12">
        <f>DATA!F16</f>
        <v>1811366.5999999999</v>
      </c>
      <c r="T21" s="13" cm="1">
        <f t="array" ref="T21">[2]!GetNthToLast($C21:$Q21,T$10)</f>
        <v>1847334.3199999994</v>
      </c>
      <c r="U21" s="13" cm="1">
        <f t="array" ref="U21">[2]!GetNthToLast($C21:$Q21,U$10)</f>
        <v>1870916.5999999996</v>
      </c>
      <c r="V21" s="13" cm="1">
        <f t="array" ref="V21">[2]!GetNthToLast($C21:$Q21,V$10)</f>
        <v>1802508.0899999999</v>
      </c>
      <c r="W21" s="13" cm="1">
        <f t="array" ref="W21">[2]!GetNthToLast($C21:$Q21,W$10)</f>
        <v>1693465.93</v>
      </c>
      <c r="X21" s="13" cm="1">
        <f t="array" ref="X21">[2]!GetNthToLast($C21:$Q21,X$10)</f>
        <v>1420541.2300000002</v>
      </c>
      <c r="Y21" s="13" cm="1">
        <f t="array" ref="Y21">[2]!GetNthToLast($C21:$Q21,Y$10)</f>
        <v>766763.04000000039</v>
      </c>
      <c r="Z21" s="13" t="str" cm="1">
        <f t="array" ref="Z21">[2]!GetNthToLast($C21:$Q21,Z$10)</f>
        <v/>
      </c>
      <c r="AA21" s="13" t="str" cm="1">
        <f t="array" ref="AA21">[2]!GetNthToLast($C21:$Q21,AA$10)</f>
        <v/>
      </c>
      <c r="AB21" s="13" t="str" cm="1">
        <f t="array" ref="AB21">[2]!GetNthToLast($C21:$Q21,AB$10)</f>
        <v/>
      </c>
      <c r="AC21" s="13" t="str" cm="1">
        <f t="array" ref="AC21">[2]!GetNthToLast($C21:$Q21,AC$10)</f>
        <v/>
      </c>
      <c r="AD21" s="13" t="str" cm="1">
        <f t="array" ref="AD21">[2]!GetNthToLast($C21:$Q21,AD$10)</f>
        <v/>
      </c>
      <c r="AE21" s="13" t="str" cm="1">
        <f t="array" ref="AE21">[2]!GetNthToLast($C21:$Q21,AE$10)</f>
        <v/>
      </c>
      <c r="AF21" s="13" t="str" cm="1">
        <f t="array" ref="AF21">[2]!GetNthToLast($C21:$Q21,AF$10)</f>
        <v/>
      </c>
      <c r="AG21" s="13" t="str" cm="1">
        <f t="array" ref="AG21">[2]!GetNthToLast($C21:$Q21,AG$10)</f>
        <v/>
      </c>
      <c r="AI21" s="1" t="str">
        <f t="shared" si="2"/>
        <v>1/1/14-12/31/14</v>
      </c>
    </row>
    <row r="22" spans="1:35" ht="12.75" customHeight="1" x14ac:dyDescent="0.2">
      <c r="A22" s="6" t="str">
        <f>INPUT!E29</f>
        <v>1/1/15-12/31/15</v>
      </c>
      <c r="C22" s="13">
        <v>1299979.4700000002</v>
      </c>
      <c r="D22" s="13">
        <v>1835988.2100000009</v>
      </c>
      <c r="E22" s="13">
        <v>2094045.5700000008</v>
      </c>
      <c r="F22" s="13">
        <v>2221217.7700000005</v>
      </c>
      <c r="G22" s="13">
        <v>2173022.2300000004</v>
      </c>
      <c r="H22" s="12">
        <f>$S22</f>
        <v>2173195.9299999997</v>
      </c>
      <c r="I22" s="13"/>
      <c r="J22" s="13"/>
      <c r="K22" s="13"/>
      <c r="L22" s="13"/>
      <c r="M22" s="13"/>
      <c r="N22" s="13"/>
      <c r="O22" s="13"/>
      <c r="P22" s="13"/>
      <c r="Q22" s="13"/>
      <c r="S22" s="12">
        <f>DATA!F17</f>
        <v>2173195.9299999997</v>
      </c>
      <c r="T22" s="13" cm="1">
        <f t="array" ref="T22">[2]!GetNthToLast($C22:$Q22,T$10)</f>
        <v>2173022.2300000004</v>
      </c>
      <c r="U22" s="13" cm="1">
        <f t="array" ref="U22">[2]!GetNthToLast($C22:$Q22,U$10)</f>
        <v>2221217.7700000005</v>
      </c>
      <c r="V22" s="13" cm="1">
        <f t="array" ref="V22">[2]!GetNthToLast($C22:$Q22,V$10)</f>
        <v>2094045.5700000008</v>
      </c>
      <c r="W22" s="13" cm="1">
        <f t="array" ref="W22">[2]!GetNthToLast($C22:$Q22,W$10)</f>
        <v>1835988.2100000009</v>
      </c>
      <c r="X22" s="13" cm="1">
        <f t="array" ref="X22">[2]!GetNthToLast($C22:$Q22,X$10)</f>
        <v>1299979.4700000002</v>
      </c>
      <c r="Y22" s="13" t="str" cm="1">
        <f t="array" ref="Y22">[2]!GetNthToLast($C22:$Q22,Y$10)</f>
        <v/>
      </c>
      <c r="Z22" s="13" t="str" cm="1">
        <f t="array" ref="Z22">[2]!GetNthToLast($C22:$Q22,Z$10)</f>
        <v/>
      </c>
      <c r="AA22" s="13" t="str" cm="1">
        <f t="array" ref="AA22">[2]!GetNthToLast($C22:$Q22,AA$10)</f>
        <v/>
      </c>
      <c r="AB22" s="13" t="str" cm="1">
        <f t="array" ref="AB22">[2]!GetNthToLast($C22:$Q22,AB$10)</f>
        <v/>
      </c>
      <c r="AC22" s="13" t="str" cm="1">
        <f t="array" ref="AC22">[2]!GetNthToLast($C22:$Q22,AC$10)</f>
        <v/>
      </c>
      <c r="AD22" s="13" t="str" cm="1">
        <f t="array" ref="AD22">[2]!GetNthToLast($C22:$Q22,AD$10)</f>
        <v/>
      </c>
      <c r="AE22" s="13" t="str" cm="1">
        <f t="array" ref="AE22">[2]!GetNthToLast($C22:$Q22,AE$10)</f>
        <v/>
      </c>
      <c r="AF22" s="13" t="str" cm="1">
        <f t="array" ref="AF22">[2]!GetNthToLast($C22:$Q22,AF$10)</f>
        <v/>
      </c>
      <c r="AG22" s="13" t="str" cm="1">
        <f t="array" ref="AG22">[2]!GetNthToLast($C22:$Q22,AG$10)</f>
        <v/>
      </c>
      <c r="AI22" s="1" t="str">
        <f t="shared" si="2"/>
        <v>1/1/15-12/31/15</v>
      </c>
    </row>
    <row r="23" spans="1:35" ht="12.75" customHeight="1" x14ac:dyDescent="0.2">
      <c r="A23" s="6" t="str">
        <f>INPUT!E30</f>
        <v>1/1/16-12/31/16</v>
      </c>
      <c r="C23" s="13">
        <v>1326440.2600000012</v>
      </c>
      <c r="D23" s="13">
        <v>2776597.07</v>
      </c>
      <c r="E23" s="13">
        <v>2999016.44</v>
      </c>
      <c r="F23" s="13">
        <v>3055555.0899999994</v>
      </c>
      <c r="G23" s="12">
        <f>$S23</f>
        <v>2776114.1900000009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S23" s="12">
        <f>DATA!F18</f>
        <v>2776114.1900000009</v>
      </c>
      <c r="T23" s="13" cm="1">
        <f t="array" ref="T23">[2]!GetNthToLast($C23:$Q23,T$10)</f>
        <v>3055555.0899999994</v>
      </c>
      <c r="U23" s="13" cm="1">
        <f t="array" ref="U23">[2]!GetNthToLast($C23:$Q23,U$10)</f>
        <v>2999016.44</v>
      </c>
      <c r="V23" s="13" cm="1">
        <f t="array" ref="V23">[2]!GetNthToLast($C23:$Q23,V$10)</f>
        <v>2776597.07</v>
      </c>
      <c r="W23" s="13" cm="1">
        <f t="array" ref="W23">[2]!GetNthToLast($C23:$Q23,W$10)</f>
        <v>1326440.2600000012</v>
      </c>
      <c r="X23" s="13" t="str" cm="1">
        <f t="array" ref="X23">[2]!GetNthToLast($C23:$Q23,X$10)</f>
        <v/>
      </c>
      <c r="Y23" s="13" t="str" cm="1">
        <f t="array" ref="Y23">[2]!GetNthToLast($C23:$Q23,Y$10)</f>
        <v/>
      </c>
      <c r="Z23" s="13" t="str" cm="1">
        <f t="array" ref="Z23">[2]!GetNthToLast($C23:$Q23,Z$10)</f>
        <v/>
      </c>
      <c r="AA23" s="13" t="str" cm="1">
        <f t="array" ref="AA23">[2]!GetNthToLast($C23:$Q23,AA$10)</f>
        <v/>
      </c>
      <c r="AB23" s="13" t="str" cm="1">
        <f t="array" ref="AB23">[2]!GetNthToLast($C23:$Q23,AB$10)</f>
        <v/>
      </c>
      <c r="AC23" s="13" t="str" cm="1">
        <f t="array" ref="AC23">[2]!GetNthToLast($C23:$Q23,AC$10)</f>
        <v/>
      </c>
      <c r="AD23" s="13" t="str" cm="1">
        <f t="array" ref="AD23">[2]!GetNthToLast($C23:$Q23,AD$10)</f>
        <v/>
      </c>
      <c r="AE23" s="13" t="str" cm="1">
        <f t="array" ref="AE23">[2]!GetNthToLast($C23:$Q23,AE$10)</f>
        <v/>
      </c>
      <c r="AF23" s="13" t="str" cm="1">
        <f t="array" ref="AF23">[2]!GetNthToLast($C23:$Q23,AF$10)</f>
        <v/>
      </c>
      <c r="AG23" s="13" t="str" cm="1">
        <f t="array" ref="AG23">[2]!GetNthToLast($C23:$Q23,AG$10)</f>
        <v/>
      </c>
      <c r="AI23" s="1" t="str">
        <f t="shared" si="2"/>
        <v>1/1/16-12/31/16</v>
      </c>
    </row>
    <row r="24" spans="1:35" ht="12.75" customHeight="1" x14ac:dyDescent="0.2">
      <c r="A24" s="6" t="str">
        <f>INPUT!E31</f>
        <v>1/1/17-12/31/17</v>
      </c>
      <c r="C24" s="13">
        <v>1273406.9200000006</v>
      </c>
      <c r="D24" s="13">
        <v>2048957.4300000011</v>
      </c>
      <c r="E24" s="13">
        <v>2287911.0000000014</v>
      </c>
      <c r="F24" s="12">
        <f>$S24</f>
        <v>2347544.3600000013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S24" s="12">
        <f>DATA!F19</f>
        <v>2347544.3600000013</v>
      </c>
      <c r="T24" s="13" cm="1">
        <f t="array" ref="T24">[2]!GetNthToLast($C24:$Q24,T$10)</f>
        <v>2287911.0000000014</v>
      </c>
      <c r="U24" s="13" cm="1">
        <f t="array" ref="U24">[2]!GetNthToLast($C24:$Q24,U$10)</f>
        <v>2048957.4300000011</v>
      </c>
      <c r="V24" s="13" cm="1">
        <f t="array" ref="V24">[2]!GetNthToLast($C24:$Q24,V$10)</f>
        <v>1273406.9200000006</v>
      </c>
      <c r="W24" s="13" t="str" cm="1">
        <f t="array" ref="W24">[2]!GetNthToLast($C24:$Q24,W$10)</f>
        <v/>
      </c>
      <c r="X24" s="13" t="str" cm="1">
        <f t="array" ref="X24">[2]!GetNthToLast($C24:$Q24,X$10)</f>
        <v/>
      </c>
      <c r="Y24" s="13" t="str" cm="1">
        <f t="array" ref="Y24">[2]!GetNthToLast($C24:$Q24,Y$10)</f>
        <v/>
      </c>
      <c r="Z24" s="13" t="str" cm="1">
        <f t="array" ref="Z24">[2]!GetNthToLast($C24:$Q24,Z$10)</f>
        <v/>
      </c>
      <c r="AA24" s="13" t="str" cm="1">
        <f t="array" ref="AA24">[2]!GetNthToLast($C24:$Q24,AA$10)</f>
        <v/>
      </c>
      <c r="AB24" s="13" t="str" cm="1">
        <f t="array" ref="AB24">[2]!GetNthToLast($C24:$Q24,AB$10)</f>
        <v/>
      </c>
      <c r="AC24" s="13" t="str" cm="1">
        <f t="array" ref="AC24">[2]!GetNthToLast($C24:$Q24,AC$10)</f>
        <v/>
      </c>
      <c r="AD24" s="13" t="str" cm="1">
        <f t="array" ref="AD24">[2]!GetNthToLast($C24:$Q24,AD$10)</f>
        <v/>
      </c>
      <c r="AE24" s="13" t="str" cm="1">
        <f t="array" ref="AE24">[2]!GetNthToLast($C24:$Q24,AE$10)</f>
        <v/>
      </c>
      <c r="AF24" s="13" t="str" cm="1">
        <f t="array" ref="AF24">[2]!GetNthToLast($C24:$Q24,AF$10)</f>
        <v/>
      </c>
      <c r="AG24" s="13" t="str" cm="1">
        <f t="array" ref="AG24">[2]!GetNthToLast($C24:$Q24,AG$10)</f>
        <v/>
      </c>
      <c r="AI24" s="1" t="str">
        <f t="shared" si="2"/>
        <v>1/1/17-12/31/17</v>
      </c>
    </row>
    <row r="25" spans="1:35" ht="12.75" customHeight="1" x14ac:dyDescent="0.2">
      <c r="A25" s="6" t="str">
        <f>INPUT!E32</f>
        <v>1/1/18-12/31/18</v>
      </c>
      <c r="C25" s="13">
        <v>1415374.3399999989</v>
      </c>
      <c r="D25" s="13">
        <v>2264112.3000000003</v>
      </c>
      <c r="E25" s="12">
        <f>$S25</f>
        <v>2258070.4400000018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S25" s="12">
        <f>DATA!F20</f>
        <v>2258070.4400000018</v>
      </c>
      <c r="T25" s="13" cm="1">
        <f t="array" ref="T25">[2]!GetNthToLast($C25:$Q25,T$10)</f>
        <v>2264112.3000000003</v>
      </c>
      <c r="U25" s="13" cm="1">
        <f t="array" ref="U25">[2]!GetNthToLast($C25:$Q25,U$10)</f>
        <v>1415374.3399999989</v>
      </c>
      <c r="V25" s="13" t="str" cm="1">
        <f t="array" ref="V25">[2]!GetNthToLast($C25:$Q25,V$10)</f>
        <v/>
      </c>
      <c r="W25" s="13" t="str" cm="1">
        <f t="array" ref="W25">[2]!GetNthToLast($C25:$Q25,W$10)</f>
        <v/>
      </c>
      <c r="X25" s="13" t="str" cm="1">
        <f t="array" ref="X25">[2]!GetNthToLast($C25:$Q25,X$10)</f>
        <v/>
      </c>
      <c r="Y25" s="13" t="str" cm="1">
        <f t="array" ref="Y25">[2]!GetNthToLast($C25:$Q25,Y$10)</f>
        <v/>
      </c>
      <c r="Z25" s="13" t="str" cm="1">
        <f t="array" ref="Z25">[2]!GetNthToLast($C25:$Q25,Z$10)</f>
        <v/>
      </c>
      <c r="AA25" s="13" t="str" cm="1">
        <f t="array" ref="AA25">[2]!GetNthToLast($C25:$Q25,AA$10)</f>
        <v/>
      </c>
      <c r="AB25" s="13" t="str" cm="1">
        <f t="array" ref="AB25">[2]!GetNthToLast($C25:$Q25,AB$10)</f>
        <v/>
      </c>
      <c r="AC25" s="13" t="str" cm="1">
        <f t="array" ref="AC25">[2]!GetNthToLast($C25:$Q25,AC$10)</f>
        <v/>
      </c>
      <c r="AD25" s="13" t="str" cm="1">
        <f t="array" ref="AD25">[2]!GetNthToLast($C25:$Q25,AD$10)</f>
        <v/>
      </c>
      <c r="AE25" s="13" t="str" cm="1">
        <f t="array" ref="AE25">[2]!GetNthToLast($C25:$Q25,AE$10)</f>
        <v/>
      </c>
      <c r="AF25" s="13" t="str" cm="1">
        <f t="array" ref="AF25">[2]!GetNthToLast($C25:$Q25,AF$10)</f>
        <v/>
      </c>
      <c r="AG25" s="13" t="str" cm="1">
        <f t="array" ref="AG25">[2]!GetNthToLast($C25:$Q25,AG$10)</f>
        <v/>
      </c>
      <c r="AI25" s="1" t="str">
        <f t="shared" si="2"/>
        <v>1/1/18-12/31/18</v>
      </c>
    </row>
    <row r="26" spans="1:35" ht="12.75" customHeight="1" x14ac:dyDescent="0.2">
      <c r="A26" s="6" t="str">
        <f>INPUT!E33</f>
        <v>1/1/19-12/31/19</v>
      </c>
      <c r="B26" s="14"/>
      <c r="C26" s="13">
        <v>4706747.6700000055</v>
      </c>
      <c r="D26" s="12">
        <f>$S26</f>
        <v>4199295.1499999976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S26" s="12">
        <f>DATA!F21</f>
        <v>4199295.1499999976</v>
      </c>
      <c r="T26" s="13" cm="1">
        <f t="array" ref="T26">[2]!GetNthToLast($C26:$Q26,T$10)</f>
        <v>4706747.6700000055</v>
      </c>
      <c r="U26" s="13" t="str" cm="1">
        <f t="array" ref="U26">[2]!GetNthToLast($C26:$Q26,U$10)</f>
        <v/>
      </c>
      <c r="V26" s="13" t="str" cm="1">
        <f t="array" ref="V26">[2]!GetNthToLast($C26:$Q26,V$10)</f>
        <v/>
      </c>
      <c r="W26" s="13" t="str" cm="1">
        <f t="array" ref="W26">[2]!GetNthToLast($C26:$Q26,W$10)</f>
        <v/>
      </c>
      <c r="X26" s="13" t="str" cm="1">
        <f t="array" ref="X26">[2]!GetNthToLast($C26:$Q26,X$10)</f>
        <v/>
      </c>
      <c r="Y26" s="13" t="str" cm="1">
        <f t="array" ref="Y26">[2]!GetNthToLast($C26:$Q26,Y$10)</f>
        <v/>
      </c>
      <c r="Z26" s="13" t="str" cm="1">
        <f t="array" ref="Z26">[2]!GetNthToLast($C26:$Q26,Z$10)</f>
        <v/>
      </c>
      <c r="AA26" s="13" t="str" cm="1">
        <f t="array" ref="AA26">[2]!GetNthToLast($C26:$Q26,AA$10)</f>
        <v/>
      </c>
      <c r="AB26" s="13" t="str" cm="1">
        <f t="array" ref="AB26">[2]!GetNthToLast($C26:$Q26,AB$10)</f>
        <v/>
      </c>
      <c r="AC26" s="13" t="str" cm="1">
        <f t="array" ref="AC26">[2]!GetNthToLast($C26:$Q26,AC$10)</f>
        <v/>
      </c>
      <c r="AD26" s="13" t="str" cm="1">
        <f t="array" ref="AD26">[2]!GetNthToLast($C26:$Q26,AD$10)</f>
        <v/>
      </c>
      <c r="AE26" s="13" t="str" cm="1">
        <f t="array" ref="AE26">[2]!GetNthToLast($C26:$Q26,AE$10)</f>
        <v/>
      </c>
      <c r="AF26" s="13" t="str" cm="1">
        <f t="array" ref="AF26">[2]!GetNthToLast($C26:$Q26,AF$10)</f>
        <v/>
      </c>
      <c r="AG26" s="13" t="str" cm="1">
        <f t="array" ref="AG26">[2]!GetNthToLast($C26:$Q26,AG$10)</f>
        <v/>
      </c>
      <c r="AI26" s="1" t="str">
        <f t="shared" si="2"/>
        <v>1/1/19-12/31/19</v>
      </c>
    </row>
    <row r="27" spans="1:35" ht="12.75" customHeight="1" x14ac:dyDescent="0.2">
      <c r="A27" s="6" t="str">
        <f>INPUT!E34</f>
        <v>1/1/20-12/31/20</v>
      </c>
      <c r="B27" s="14"/>
      <c r="C27" s="12">
        <f>$S27</f>
        <v>619309.30000000005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S27" s="12">
        <f>DATA!F22</f>
        <v>619309.30000000005</v>
      </c>
      <c r="T27" s="13" t="str" cm="1">
        <f t="array" ref="T27">[2]!GetNthToLast($C27:$Q27,T$10)</f>
        <v/>
      </c>
      <c r="U27" s="13" t="str" cm="1">
        <f t="array" ref="U27">[2]!GetNthToLast($C27:$Q27,U$10)</f>
        <v/>
      </c>
      <c r="V27" s="13" t="str" cm="1">
        <f t="array" ref="V27">[2]!GetNthToLast($C27:$Q27,V$10)</f>
        <v/>
      </c>
      <c r="W27" s="13" t="str" cm="1">
        <f t="array" ref="W27">[2]!GetNthToLast($C27:$Q27,W$10)</f>
        <v/>
      </c>
      <c r="X27" s="13" t="str" cm="1">
        <f t="array" ref="X27">[2]!GetNthToLast($C27:$Q27,X$10)</f>
        <v/>
      </c>
      <c r="Y27" s="13" t="str" cm="1">
        <f t="array" ref="Y27">[2]!GetNthToLast($C27:$Q27,Y$10)</f>
        <v/>
      </c>
      <c r="Z27" s="13" t="str" cm="1">
        <f t="array" ref="Z27">[2]!GetNthToLast($C27:$Q27,Z$10)</f>
        <v/>
      </c>
      <c r="AA27" s="13" t="str" cm="1">
        <f t="array" ref="AA27">[2]!GetNthToLast($C27:$Q27,AA$10)</f>
        <v/>
      </c>
      <c r="AB27" s="13" t="str" cm="1">
        <f t="array" ref="AB27">[2]!GetNthToLast($C27:$Q27,AB$10)</f>
        <v/>
      </c>
      <c r="AC27" s="13" t="str" cm="1">
        <f t="array" ref="AC27">[2]!GetNthToLast($C27:$Q27,AC$10)</f>
        <v/>
      </c>
      <c r="AD27" s="13" t="str" cm="1">
        <f t="array" ref="AD27">[2]!GetNthToLast($C27:$Q27,AD$10)</f>
        <v/>
      </c>
      <c r="AE27" s="13" t="str" cm="1">
        <f t="array" ref="AE27">[2]!GetNthToLast($C27:$Q27,AE$10)</f>
        <v/>
      </c>
      <c r="AF27" s="13" t="str" cm="1">
        <f t="array" ref="AF27">[2]!GetNthToLast($C27:$Q27,AF$10)</f>
        <v/>
      </c>
      <c r="AG27" s="13" t="str" cm="1">
        <f t="array" ref="AG27">[2]!GetNthToLast($C27:$Q27,AG$10)</f>
        <v/>
      </c>
      <c r="AI27" s="1" t="str">
        <f t="shared" si="2"/>
        <v>1/1/20-12/31/20</v>
      </c>
    </row>
    <row r="28" spans="1:35" x14ac:dyDescent="0.2">
      <c r="A28" s="6"/>
    </row>
    <row r="29" spans="1:35" x14ac:dyDescent="0.2">
      <c r="A29" s="6" t="str">
        <f>[1]Intro!$M$9</f>
        <v>Policy</v>
      </c>
      <c r="C29" s="1" t="s">
        <v>3</v>
      </c>
    </row>
    <row r="30" spans="1:35" x14ac:dyDescent="0.2">
      <c r="A30" s="7" t="str">
        <f>[1]Intro!$M$10</f>
        <v>Period</v>
      </c>
      <c r="C30" s="8" t="str">
        <f>C11&amp;" - "&amp;IF(ISBLANK(D11), "ULT", D11)</f>
        <v>12 - 24</v>
      </c>
      <c r="D30" s="8" t="str">
        <f>D11&amp;" - "&amp;IF(ISBLANK(E11), "ULT", E11)</f>
        <v>24 - 36</v>
      </c>
      <c r="E30" s="8" t="str">
        <f>E11&amp;" - "&amp;IF(ISBLANK(F11), "ULT", F11)</f>
        <v>36 - 48</v>
      </c>
      <c r="F30" s="8" t="str">
        <f>F11&amp;" - "&amp;IF(ISBLANK(G11), "ULT", G11)</f>
        <v>48 - 60</v>
      </c>
      <c r="G30" s="8" t="str">
        <f>G11&amp;" - "&amp;IF(ISBLANK(H11), "ULT", H11)</f>
        <v>60 - 72</v>
      </c>
      <c r="H30" s="8" t="str">
        <f>H11&amp;" - "&amp;IF(ISBLANK(I11), "ULT", I11)</f>
        <v>72 - 84</v>
      </c>
      <c r="I30" s="8" t="str">
        <f>I11&amp;" - "&amp;IF(ISBLANK(J11), "ULT", J11)</f>
        <v>84 - 96</v>
      </c>
      <c r="J30" s="8" t="str">
        <f>J11&amp;" - "&amp;IF(ISBLANK(K11), "ULT", K11)</f>
        <v>96 - 108</v>
      </c>
      <c r="K30" s="8" t="str">
        <f>K11&amp;" - "&amp;IF(ISBLANK(L11), "ULT", L11)</f>
        <v>108 - 120</v>
      </c>
      <c r="L30" s="8" t="str">
        <f>L11&amp;" - "&amp;IF(ISBLANK(M11), "ULT", M11)</f>
        <v>120 - 132</v>
      </c>
      <c r="M30" s="8" t="str">
        <f>M11&amp;" - "&amp;IF(ISBLANK(N11), "ULT", N11)</f>
        <v>132 - 144</v>
      </c>
      <c r="N30" s="8" t="str">
        <f>N11&amp;" - "&amp;IF(ISBLANK(O11), "ULT", O11)</f>
        <v>144 - 156</v>
      </c>
      <c r="O30" s="8" t="str">
        <f>O11&amp;" - "&amp;IF(ISBLANK(P11), "ULT", P11)</f>
        <v>156 - 168</v>
      </c>
      <c r="P30" s="8" t="str">
        <f>P11&amp;" - "&amp;IF(ISBLANK(Q11), "ULT", Q11)</f>
        <v>168 - 180</v>
      </c>
      <c r="Q30" s="8" t="str">
        <f>Q11&amp;" - "&amp;IF(ISBLANK(R11), "ULT", R11)</f>
        <v>180 - ULT</v>
      </c>
    </row>
    <row r="31" spans="1:35" x14ac:dyDescent="0.2">
      <c r="A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35" x14ac:dyDescent="0.2">
      <c r="A32" s="6" t="str">
        <f>A13</f>
        <v>1/1/06-12/31/06</v>
      </c>
      <c r="C32" s="15">
        <f>IFERROR(IF(OR(D13="", ISBLANK(D13)), "", D13/C13), "")</f>
        <v>1.4602946424783312</v>
      </c>
      <c r="D32" s="15">
        <f>IFERROR(IF(OR(E13="", ISBLANK(E13)), "", E13/D13), "")</f>
        <v>1.2310313711281711</v>
      </c>
      <c r="E32" s="15">
        <f>IFERROR(IF(OR(F13="", ISBLANK(F13)), "", F13/E13), "")</f>
        <v>0.95439854728407092</v>
      </c>
      <c r="F32" s="15">
        <f>IFERROR(IF(OR(G13="", ISBLANK(G13)), "", G13/F13), "")</f>
        <v>1.1687882477355014</v>
      </c>
      <c r="G32" s="15">
        <f>IFERROR(IF(OR(H13="", ISBLANK(H13)), "", H13/G13), "")</f>
        <v>1.0024679711360633</v>
      </c>
      <c r="H32" s="15">
        <f>IFERROR(IF(OR(I13="", ISBLANK(I13)), "", I13/H13), "")</f>
        <v>0.86870867821179298</v>
      </c>
      <c r="I32" s="15">
        <f>IFERROR(IF(OR(J13="", ISBLANK(J13)), "", J13/I13), "")</f>
        <v>1</v>
      </c>
      <c r="J32" s="15">
        <f>IFERROR(IF(OR(K13="", ISBLANK(K13)), "", K13/J13), "")</f>
        <v>1</v>
      </c>
      <c r="K32" s="15">
        <f>IFERROR(IF(OR(L13="", ISBLANK(L13)), "", L13/K13), "")</f>
        <v>1</v>
      </c>
      <c r="L32" s="15">
        <f>IFERROR(IF(OR(M13="", ISBLANK(M13)), "", M13/L13), "")</f>
        <v>1.000164393187345</v>
      </c>
      <c r="M32" s="15">
        <f>IFERROR(IF(OR(N13="", ISBLANK(N13)), "", N13/M13), "")</f>
        <v>1</v>
      </c>
      <c r="N32" s="15">
        <f>IFERROR(IF(OR(O13="", ISBLANK(O13)), "", O13/N13), "")</f>
        <v>1</v>
      </c>
      <c r="O32" s="15">
        <f>IFERROR(IF(OR(P13="", ISBLANK(P13)), "", P13/O13), "")</f>
        <v>1</v>
      </c>
      <c r="P32" s="15">
        <f>IFERROR(IF(OR(Q13="", ISBLANK(Q13)), "", Q13/P13), "")</f>
        <v>1</v>
      </c>
      <c r="Q32" s="15" t="str">
        <f>IFERROR(IF(OR(#REF!="", ISBLANK(#REF!)), "",#REF!/ Q13), "")</f>
        <v/>
      </c>
    </row>
    <row r="33" spans="1:17" x14ac:dyDescent="0.2">
      <c r="A33" s="6" t="str">
        <f>A14</f>
        <v>1/1/07-12/31/07</v>
      </c>
      <c r="C33" s="15">
        <f>IFERROR(IF(OR(D14="", ISBLANK(D14)), "", D14/C14), "")</f>
        <v>2.3395367281674071</v>
      </c>
      <c r="D33" s="15">
        <f>IFERROR(IF(OR(E14="", ISBLANK(E14)), "", E14/D14), "")</f>
        <v>1.0196107270203725</v>
      </c>
      <c r="E33" s="15">
        <f>IFERROR(IF(OR(F14="", ISBLANK(F14)), "", F14/E14), "")</f>
        <v>0.98593997135901079</v>
      </c>
      <c r="F33" s="15">
        <f>IFERROR(IF(OR(G14="", ISBLANK(G14)), "", G14/F14), "")</f>
        <v>0.97988482390441056</v>
      </c>
      <c r="G33" s="15">
        <f>IFERROR(IF(OR(H14="", ISBLANK(H14)), "", H14/G14), "")</f>
        <v>1.0001726607607977</v>
      </c>
      <c r="H33" s="15">
        <f>IFERROR(IF(OR(I14="", ISBLANK(I14)), "", I14/H14), "")</f>
        <v>1.0000088527274873</v>
      </c>
      <c r="I33" s="15">
        <f>IFERROR(IF(OR(J14="", ISBLANK(J14)), "", J14/I14), "")</f>
        <v>1.0000000000000002</v>
      </c>
      <c r="J33" s="15">
        <f>IFERROR(IF(OR(K14="", ISBLANK(K14)), "", K14/J14), "")</f>
        <v>0.98298140491364294</v>
      </c>
      <c r="K33" s="15">
        <f>IFERROR(IF(OR(L14="", ISBLANK(L14)), "", L14/K14), "")</f>
        <v>0.99998783440831973</v>
      </c>
      <c r="L33" s="15">
        <f>IFERROR(IF(OR(M14="", ISBLANK(M14)), "", M14/L14), "")</f>
        <v>1</v>
      </c>
      <c r="M33" s="15">
        <f>IFERROR(IF(OR(N14="", ISBLANK(N14)), "", N14/M14), "")</f>
        <v>0.99999999999999956</v>
      </c>
      <c r="N33" s="15">
        <f>IFERROR(IF(OR(O14="", ISBLANK(O14)), "", O14/N14), "")</f>
        <v>1</v>
      </c>
      <c r="O33" s="15">
        <f>IFERROR(IF(OR(P14="", ISBLANK(P14)), "", P14/O14), "")</f>
        <v>1</v>
      </c>
      <c r="P33" s="15" t="str">
        <f>IFERROR(IF(OR(Q14="", ISBLANK(Q14)), "", Q14/P14), "")</f>
        <v/>
      </c>
      <c r="Q33" s="15" t="str">
        <f>IFERROR(IF(OR(#REF!="", ISBLANK(#REF!)), "",#REF!/ Q14), "")</f>
        <v/>
      </c>
    </row>
    <row r="34" spans="1:17" x14ac:dyDescent="0.2">
      <c r="A34" s="6" t="str">
        <f>A15</f>
        <v>1/1/08-12/31/08</v>
      </c>
      <c r="C34" s="15">
        <f>IFERROR(IF(OR(D15="", ISBLANK(D15)), "", D15/C15), "")</f>
        <v>1.5734991969162981</v>
      </c>
      <c r="D34" s="15">
        <f>IFERROR(IF(OR(E15="", ISBLANK(E15)), "", E15/D15), "")</f>
        <v>1.0287685924993655</v>
      </c>
      <c r="E34" s="15">
        <f>IFERROR(IF(OR(F15="", ISBLANK(F15)), "", F15/E15), "")</f>
        <v>0.98745685510823733</v>
      </c>
      <c r="F34" s="15">
        <f>IFERROR(IF(OR(G15="", ISBLANK(G15)), "", G15/F15), "")</f>
        <v>1.0000286000639602</v>
      </c>
      <c r="G34" s="15">
        <f>IFERROR(IF(OR(H15="", ISBLANK(H15)), "", H15/G15), "")</f>
        <v>1.0000183722429135</v>
      </c>
      <c r="H34" s="15">
        <f>IFERROR(IF(OR(I15="", ISBLANK(I15)), "", I15/H15), "")</f>
        <v>0.99999999999999978</v>
      </c>
      <c r="I34" s="15">
        <f>IFERROR(IF(OR(J15="", ISBLANK(J15)), "", J15/I15), "")</f>
        <v>1.0000000000000002</v>
      </c>
      <c r="J34" s="15">
        <f>IFERROR(IF(OR(K15="", ISBLANK(K15)), "", K15/J15), "")</f>
        <v>0.99965566085902646</v>
      </c>
      <c r="K34" s="15">
        <f>IFERROR(IF(OR(L15="", ISBLANK(L15)), "", L15/K15), "")</f>
        <v>1.0000000000000002</v>
      </c>
      <c r="L34" s="15">
        <f>IFERROR(IF(OR(M15="", ISBLANK(M15)), "", M15/L15), "")</f>
        <v>0.99999999999999956</v>
      </c>
      <c r="M34" s="15">
        <f>IFERROR(IF(OR(N15="", ISBLANK(N15)), "", N15/M15), "")</f>
        <v>1</v>
      </c>
      <c r="N34" s="15">
        <f>IFERROR(IF(OR(O15="", ISBLANK(O15)), "", O15/N15), "")</f>
        <v>1</v>
      </c>
      <c r="O34" s="15" t="str">
        <f>IFERROR(IF(OR(P15="", ISBLANK(P15)), "", P15/O15), "")</f>
        <v/>
      </c>
      <c r="P34" s="15" t="str">
        <f>IFERROR(IF(OR(Q15="", ISBLANK(Q15)), "", Q15/P15), "")</f>
        <v/>
      </c>
      <c r="Q34" s="15" t="str">
        <f>IFERROR(IF(OR(#REF!="", ISBLANK(#REF!)), "",#REF!/ Q15), "")</f>
        <v/>
      </c>
    </row>
    <row r="35" spans="1:17" x14ac:dyDescent="0.2">
      <c r="A35" s="6" t="str">
        <f>A16</f>
        <v>1/1/09-12/31/09</v>
      </c>
      <c r="C35" s="15">
        <f>IFERROR(IF(OR(D16="", ISBLANK(D16)), "", D16/C16), "")</f>
        <v>0.98551257417062421</v>
      </c>
      <c r="D35" s="15">
        <f>IFERROR(IF(OR(E16="", ISBLANK(E16)), "", E16/D16), "")</f>
        <v>1.0399659957907614</v>
      </c>
      <c r="E35" s="15">
        <f>IFERROR(IF(OR(F16="", ISBLANK(F16)), "", F16/E16), "")</f>
        <v>1.024571154320572</v>
      </c>
      <c r="F35" s="15">
        <f>IFERROR(IF(OR(G16="", ISBLANK(G16)), "", G16/F16), "")</f>
        <v>1.0293744035501875</v>
      </c>
      <c r="G35" s="15">
        <f>IFERROR(IF(OR(H16="", ISBLANK(H16)), "", H16/G16), "")</f>
        <v>1.0639288245118603</v>
      </c>
      <c r="H35" s="15">
        <f>IFERROR(IF(OR(I16="", ISBLANK(I16)), "", I16/H16), "")</f>
        <v>1.0336317888752957</v>
      </c>
      <c r="I35" s="15">
        <f>IFERROR(IF(OR(J16="", ISBLANK(J16)), "", J16/I16), "")</f>
        <v>0.99998017709281506</v>
      </c>
      <c r="J35" s="15">
        <f>IFERROR(IF(OR(K16="", ISBLANK(K16)), "", K16/J16), "")</f>
        <v>1.0000000000000004</v>
      </c>
      <c r="K35" s="15">
        <f>IFERROR(IF(OR(L16="", ISBLANK(L16)), "", L16/K16), "")</f>
        <v>1</v>
      </c>
      <c r="L35" s="15">
        <f>IFERROR(IF(OR(M16="", ISBLANK(M16)), "", M16/L16), "")</f>
        <v>1</v>
      </c>
      <c r="M35" s="15">
        <f>IFERROR(IF(OR(N16="", ISBLANK(N16)), "", N16/M16), "")</f>
        <v>1</v>
      </c>
      <c r="N35" s="15" t="str">
        <f>IFERROR(IF(OR(O16="", ISBLANK(O16)), "", O16/N16), "")</f>
        <v/>
      </c>
      <c r="O35" s="15" t="str">
        <f>IFERROR(IF(OR(P16="", ISBLANK(P16)), "", P16/O16), "")</f>
        <v/>
      </c>
      <c r="P35" s="15" t="str">
        <f>IFERROR(IF(OR(Q16="", ISBLANK(Q16)), "", Q16/P16), "")</f>
        <v/>
      </c>
      <c r="Q35" s="15" t="str">
        <f>IFERROR(IF(OR(#REF!="", ISBLANK(#REF!)), "",#REF!/ Q16), "")</f>
        <v/>
      </c>
    </row>
    <row r="36" spans="1:17" x14ac:dyDescent="0.2">
      <c r="A36" s="6" t="str">
        <f>A17</f>
        <v>1/1/10-12/31/10</v>
      </c>
      <c r="C36" s="15">
        <f>IFERROR(IF(OR(D17="", ISBLANK(D17)), "", D17/C17), "")</f>
        <v>1.5876041355151123</v>
      </c>
      <c r="D36" s="15">
        <f>IFERROR(IF(OR(E17="", ISBLANK(E17)), "", E17/D17), "")</f>
        <v>1.0215242282934542</v>
      </c>
      <c r="E36" s="15">
        <f>IFERROR(IF(OR(F17="", ISBLANK(F17)), "", F17/E17), "")</f>
        <v>0.98137948929653707</v>
      </c>
      <c r="F36" s="15">
        <f>IFERROR(IF(OR(G17="", ISBLANK(G17)), "", G17/F17), "")</f>
        <v>1.0137451303705973</v>
      </c>
      <c r="G36" s="15">
        <f>IFERROR(IF(OR(H17="", ISBLANK(H17)), "", H17/G17), "")</f>
        <v>0.99025322279310224</v>
      </c>
      <c r="H36" s="15">
        <f>IFERROR(IF(OR(I17="", ISBLANK(I17)), "", I17/H17), "")</f>
        <v>1.0083939448734258</v>
      </c>
      <c r="I36" s="15">
        <f>IFERROR(IF(OR(J17="", ISBLANK(J17)), "", J17/I17), "")</f>
        <v>1.0091383848599336</v>
      </c>
      <c r="J36" s="15">
        <f>IFERROR(IF(OR(K17="", ISBLANK(K17)), "", K17/J17), "")</f>
        <v>1.0124395446380081</v>
      </c>
      <c r="K36" s="15">
        <f>IFERROR(IF(OR(L17="", ISBLANK(L17)), "", L17/K17), "")</f>
        <v>1.0797778349414486</v>
      </c>
      <c r="L36" s="15">
        <f>IFERROR(IF(OR(M17="", ISBLANK(M17)), "", M17/L17), "")</f>
        <v>0.95230865547300148</v>
      </c>
      <c r="M36" s="15" t="str">
        <f>IFERROR(IF(OR(N17="", ISBLANK(N17)), "", N17/M17), "")</f>
        <v/>
      </c>
      <c r="N36" s="15" t="str">
        <f>IFERROR(IF(OR(O17="", ISBLANK(O17)), "", O17/N17), "")</f>
        <v/>
      </c>
      <c r="O36" s="15" t="str">
        <f>IFERROR(IF(OR(P17="", ISBLANK(P17)), "", P17/O17), "")</f>
        <v/>
      </c>
      <c r="P36" s="15" t="str">
        <f>IFERROR(IF(OR(Q17="", ISBLANK(Q17)), "", Q17/P17), "")</f>
        <v/>
      </c>
      <c r="Q36" s="15" t="str">
        <f>IFERROR(IF(OR(#REF!="", ISBLANK(#REF!)), "",#REF!/ Q17), "")</f>
        <v/>
      </c>
    </row>
    <row r="37" spans="1:17" x14ac:dyDescent="0.2">
      <c r="A37" s="6" t="str">
        <f>A18</f>
        <v>1/1/11-12/31/11</v>
      </c>
      <c r="C37" s="15">
        <f>IFERROR(IF(OR(D18="", ISBLANK(D18)), "", D18/C18), "")</f>
        <v>1.4574390389958281</v>
      </c>
      <c r="D37" s="15">
        <f>IFERROR(IF(OR(E18="", ISBLANK(E18)), "", E18/D18), "")</f>
        <v>1.0675900665181917</v>
      </c>
      <c r="E37" s="15">
        <f>IFERROR(IF(OR(F18="", ISBLANK(F18)), "", F18/E18), "")</f>
        <v>0.98070755836626644</v>
      </c>
      <c r="F37" s="15">
        <f>IFERROR(IF(OR(G18="", ISBLANK(G18)), "", G18/F18), "")</f>
        <v>1.0289549685399111</v>
      </c>
      <c r="G37" s="15">
        <f>IFERROR(IF(OR(H18="", ISBLANK(H18)), "", H18/G18), "")</f>
        <v>1.0708056283325471</v>
      </c>
      <c r="H37" s="15">
        <f>IFERROR(IF(OR(I18="", ISBLANK(I18)), "", I18/H18), "")</f>
        <v>1.0060734511468821</v>
      </c>
      <c r="I37" s="15">
        <f>IFERROR(IF(OR(J18="", ISBLANK(J18)), "", J18/I18), "")</f>
        <v>1.0000000000000007</v>
      </c>
      <c r="J37" s="15">
        <f>IFERROR(IF(OR(K18="", ISBLANK(K18)), "", K18/J18), "")</f>
        <v>0.94525732515904937</v>
      </c>
      <c r="K37" s="15">
        <f>IFERROR(IF(OR(L18="", ISBLANK(L18)), "", L18/K18), "")</f>
        <v>0.99624772926966676</v>
      </c>
      <c r="L37" s="15" t="str">
        <f>IFERROR(IF(OR(M18="", ISBLANK(M18)), "", M18/L18), "")</f>
        <v/>
      </c>
      <c r="M37" s="15" t="str">
        <f>IFERROR(IF(OR(N18="", ISBLANK(N18)), "", N18/M18), "")</f>
        <v/>
      </c>
      <c r="N37" s="15" t="str">
        <f>IFERROR(IF(OR(O18="", ISBLANK(O18)), "", O18/N18), "")</f>
        <v/>
      </c>
      <c r="O37" s="15" t="str">
        <f>IFERROR(IF(OR(P18="", ISBLANK(P18)), "", P18/O18), "")</f>
        <v/>
      </c>
      <c r="P37" s="15" t="str">
        <f>IFERROR(IF(OR(Q18="", ISBLANK(Q18)), "", Q18/P18), "")</f>
        <v/>
      </c>
      <c r="Q37" s="15" t="str">
        <f>IFERROR(IF(OR(#REF!="", ISBLANK(#REF!)), "",#REF!/ Q18), "")</f>
        <v/>
      </c>
    </row>
    <row r="38" spans="1:17" x14ac:dyDescent="0.2">
      <c r="A38" s="6" t="str">
        <f>A19</f>
        <v>1/1/12-12/31/12</v>
      </c>
      <c r="C38" s="15">
        <f>IFERROR(IF(OR(D19="", ISBLANK(D19)), "", D19/C19), "")</f>
        <v>1.9192970241429066</v>
      </c>
      <c r="D38" s="15">
        <f>IFERROR(IF(OR(E19="", ISBLANK(E19)), "", E19/D19), "")</f>
        <v>1.2804112404190358</v>
      </c>
      <c r="E38" s="15">
        <f>IFERROR(IF(OR(F19="", ISBLANK(F19)), "", F19/E19), "")</f>
        <v>1.0361747586036116</v>
      </c>
      <c r="F38" s="15">
        <f>IFERROR(IF(OR(G19="", ISBLANK(G19)), "", G19/F19), "")</f>
        <v>1.0371711170420861</v>
      </c>
      <c r="G38" s="15">
        <f>IFERROR(IF(OR(H19="", ISBLANK(H19)), "", H19/G19), "")</f>
        <v>1.0009868678783693</v>
      </c>
      <c r="H38" s="15">
        <f>IFERROR(IF(OR(I19="", ISBLANK(I19)), "", I19/H19), "")</f>
        <v>1.0005346619899651</v>
      </c>
      <c r="I38" s="15">
        <f>IFERROR(IF(OR(J19="", ISBLANK(J19)), "", J19/I19), "")</f>
        <v>1.0000000000000002</v>
      </c>
      <c r="J38" s="15">
        <f>IFERROR(IF(OR(K19="", ISBLANK(K19)), "", K19/J19), "")</f>
        <v>1.0000552433431753</v>
      </c>
      <c r="K38" s="15" t="str">
        <f>IFERROR(IF(OR(L19="", ISBLANK(L19)), "", L19/K19), "")</f>
        <v/>
      </c>
      <c r="L38" s="15" t="str">
        <f>IFERROR(IF(OR(M19="", ISBLANK(M19)), "", M19/L19), "")</f>
        <v/>
      </c>
      <c r="M38" s="15" t="str">
        <f>IFERROR(IF(OR(N19="", ISBLANK(N19)), "", N19/M19), "")</f>
        <v/>
      </c>
      <c r="N38" s="15" t="str">
        <f>IFERROR(IF(OR(O19="", ISBLANK(O19)), "", O19/N19), "")</f>
        <v/>
      </c>
      <c r="O38" s="15" t="str">
        <f>IFERROR(IF(OR(P19="", ISBLANK(P19)), "", P19/O19), "")</f>
        <v/>
      </c>
      <c r="P38" s="15" t="str">
        <f>IFERROR(IF(OR(Q19="", ISBLANK(Q19)), "", Q19/P19), "")</f>
        <v/>
      </c>
      <c r="Q38" s="15" t="str">
        <f>IFERROR(IF(OR(#REF!="", ISBLANK(#REF!)), "",#REF!/ Q19), "")</f>
        <v/>
      </c>
    </row>
    <row r="39" spans="1:17" x14ac:dyDescent="0.2">
      <c r="A39" s="6" t="str">
        <f>A20</f>
        <v>1/1/13-12/31/13</v>
      </c>
      <c r="C39" s="15">
        <f>IFERROR(IF(OR(D20="", ISBLANK(D20)), "", D20/C20), "")</f>
        <v>2.0067480751516373</v>
      </c>
      <c r="D39" s="15">
        <f>IFERROR(IF(OR(E20="", ISBLANK(E20)), "", E20/D20), "")</f>
        <v>1.2161014666703767</v>
      </c>
      <c r="E39" s="15">
        <f>IFERROR(IF(OR(F20="", ISBLANK(F20)), "", F20/E20), "")</f>
        <v>1.0828059013554125</v>
      </c>
      <c r="F39" s="15">
        <f>IFERROR(IF(OR(G20="", ISBLANK(G20)), "", G20/F20), "")</f>
        <v>1.0201420420544156</v>
      </c>
      <c r="G39" s="15">
        <f>IFERROR(IF(OR(H20="", ISBLANK(H20)), "", H20/G20), "")</f>
        <v>0.98873179985027315</v>
      </c>
      <c r="H39" s="15">
        <f>IFERROR(IF(OR(I20="", ISBLANK(I20)), "", I20/H20), "")</f>
        <v>1.000448275318186</v>
      </c>
      <c r="I39" s="15">
        <f>IFERROR(IF(OR(J20="", ISBLANK(J20)), "", J20/I20), "")</f>
        <v>1.0000352551444658</v>
      </c>
      <c r="J39" s="15" t="str">
        <f>IFERROR(IF(OR(K20="", ISBLANK(K20)), "", K20/J20), "")</f>
        <v/>
      </c>
      <c r="K39" s="15" t="str">
        <f>IFERROR(IF(OR(L20="", ISBLANK(L20)), "", L20/K20), "")</f>
        <v/>
      </c>
      <c r="L39" s="15" t="str">
        <f>IFERROR(IF(OR(M20="", ISBLANK(M20)), "", M20/L20), "")</f>
        <v/>
      </c>
      <c r="M39" s="15" t="str">
        <f>IFERROR(IF(OR(N20="", ISBLANK(N20)), "", N20/M20), "")</f>
        <v/>
      </c>
      <c r="N39" s="15" t="str">
        <f>IFERROR(IF(OR(O20="", ISBLANK(O20)), "", O20/N20), "")</f>
        <v/>
      </c>
      <c r="O39" s="15" t="str">
        <f>IFERROR(IF(OR(P20="", ISBLANK(P20)), "", P20/O20), "")</f>
        <v/>
      </c>
      <c r="P39" s="15" t="str">
        <f>IFERROR(IF(OR(Q20="", ISBLANK(Q20)), "", Q20/P20), "")</f>
        <v/>
      </c>
      <c r="Q39" s="15" t="str">
        <f>IFERROR(IF(OR(#REF!="", ISBLANK(#REF!)), "",#REF!/ Q20), "")</f>
        <v/>
      </c>
    </row>
    <row r="40" spans="1:17" x14ac:dyDescent="0.2">
      <c r="A40" s="6" t="str">
        <f>A21</f>
        <v>1/1/14-12/31/14</v>
      </c>
      <c r="C40" s="15">
        <f>IFERROR(IF(OR(D21="", ISBLANK(D21)), "", D21/C21), "")</f>
        <v>1.8526469794370886</v>
      </c>
      <c r="D40" s="15">
        <f>IFERROR(IF(OR(E21="", ISBLANK(E21)), "", E21/D21), "")</f>
        <v>1.1921272640569536</v>
      </c>
      <c r="E40" s="15">
        <f>IFERROR(IF(OR(F21="", ISBLANK(F21)), "", F21/E21), "")</f>
        <v>1.0643899343165408</v>
      </c>
      <c r="F40" s="15">
        <f>IFERROR(IF(OR(G21="", ISBLANK(G21)), "", G21/F21), "")</f>
        <v>1.0379518463076634</v>
      </c>
      <c r="G40" s="15">
        <f>IFERROR(IF(OR(H21="", ISBLANK(H21)), "", H21/G21), "")</f>
        <v>0.98739533338899221</v>
      </c>
      <c r="H40" s="15">
        <f>IFERROR(IF(OR(I21="", ISBLANK(I21)), "", I21/H21), "")</f>
        <v>0.98052993461410953</v>
      </c>
      <c r="I40" s="15" t="str">
        <f>IFERROR(IF(OR(J21="", ISBLANK(J21)), "", J21/I21), "")</f>
        <v/>
      </c>
      <c r="J40" s="15" t="str">
        <f>IFERROR(IF(OR(K21="", ISBLANK(K21)), "", K21/J21), "")</f>
        <v/>
      </c>
      <c r="K40" s="15" t="str">
        <f>IFERROR(IF(OR(L21="", ISBLANK(L21)), "", L21/K21), "")</f>
        <v/>
      </c>
      <c r="L40" s="15" t="str">
        <f>IFERROR(IF(OR(M21="", ISBLANK(M21)), "", M21/L21), "")</f>
        <v/>
      </c>
      <c r="M40" s="15" t="str">
        <f>IFERROR(IF(OR(N21="", ISBLANK(N21)), "", N21/M21), "")</f>
        <v/>
      </c>
      <c r="N40" s="15" t="str">
        <f>IFERROR(IF(OR(O21="", ISBLANK(O21)), "", O21/N21), "")</f>
        <v/>
      </c>
      <c r="O40" s="15" t="str">
        <f>IFERROR(IF(OR(P21="", ISBLANK(P21)), "", P21/O21), "")</f>
        <v/>
      </c>
      <c r="P40" s="15" t="str">
        <f>IFERROR(IF(OR(Q21="", ISBLANK(Q21)), "", Q21/P21), "")</f>
        <v/>
      </c>
      <c r="Q40" s="15" t="str">
        <f>IFERROR(IF(OR(#REF!="", ISBLANK(#REF!)), "",#REF!/ Q21), "")</f>
        <v/>
      </c>
    </row>
    <row r="41" spans="1:17" x14ac:dyDescent="0.2">
      <c r="A41" s="6" t="str">
        <f>A22</f>
        <v>1/1/15-12/31/15</v>
      </c>
      <c r="C41" s="15">
        <f>IFERROR(IF(OR(D22="", ISBLANK(D22)), "", D22/C22), "")</f>
        <v>1.4123209268835613</v>
      </c>
      <c r="D41" s="15">
        <f>IFERROR(IF(OR(E22="", ISBLANK(E22)), "", E22/D22), "")</f>
        <v>1.140555020230767</v>
      </c>
      <c r="E41" s="15">
        <f>IFERROR(IF(OR(F22="", ISBLANK(F22)), "", F22/E22), "")</f>
        <v>1.0607303880211163</v>
      </c>
      <c r="F41" s="15">
        <f>IFERROR(IF(OR(G22="", ISBLANK(G22)), "", G22/F22), "")</f>
        <v>0.97830219951823993</v>
      </c>
      <c r="G41" s="15">
        <f>IFERROR(IF(OR(H22="", ISBLANK(H22)), "", H22/G22), "")</f>
        <v>1.0000799347552001</v>
      </c>
      <c r="H41" s="15" t="str">
        <f>IFERROR(IF(OR(I22="", ISBLANK(I22)), "", I22/H22), "")</f>
        <v/>
      </c>
      <c r="I41" s="15" t="str">
        <f>IFERROR(IF(OR(J22="", ISBLANK(J22)), "", J22/I22), "")</f>
        <v/>
      </c>
      <c r="J41" s="15" t="str">
        <f>IFERROR(IF(OR(K22="", ISBLANK(K22)), "", K22/J22), "")</f>
        <v/>
      </c>
      <c r="K41" s="15" t="str">
        <f>IFERROR(IF(OR(L22="", ISBLANK(L22)), "", L22/K22), "")</f>
        <v/>
      </c>
      <c r="L41" s="15" t="str">
        <f>IFERROR(IF(OR(M22="", ISBLANK(M22)), "", M22/L22), "")</f>
        <v/>
      </c>
      <c r="M41" s="15" t="str">
        <f>IFERROR(IF(OR(N22="", ISBLANK(N22)), "", N22/M22), "")</f>
        <v/>
      </c>
      <c r="N41" s="15" t="str">
        <f>IFERROR(IF(OR(O22="", ISBLANK(O22)), "", O22/N22), "")</f>
        <v/>
      </c>
      <c r="O41" s="15" t="str">
        <f>IFERROR(IF(OR(P22="", ISBLANK(P22)), "", P22/O22), "")</f>
        <v/>
      </c>
      <c r="P41" s="15" t="str">
        <f>IFERROR(IF(OR(Q22="", ISBLANK(Q22)), "", Q22/P22), "")</f>
        <v/>
      </c>
      <c r="Q41" s="15" t="str">
        <f>IFERROR(IF(OR(#REF!="", ISBLANK(#REF!)), "",#REF!/ Q22), "")</f>
        <v/>
      </c>
    </row>
    <row r="42" spans="1:17" x14ac:dyDescent="0.2">
      <c r="A42" s="6" t="str">
        <f>A23</f>
        <v>1/1/16-12/31/16</v>
      </c>
      <c r="C42" s="15">
        <f>IFERROR(IF(OR(D23="", ISBLANK(D23)), "", D23/C23), "")</f>
        <v>2.0932695981347833</v>
      </c>
      <c r="D42" s="15">
        <f>IFERROR(IF(OR(E23="", ISBLANK(E23)), "", E23/D23), "")</f>
        <v>1.0801050222242006</v>
      </c>
      <c r="E42" s="15">
        <f>IFERROR(IF(OR(F23="", ISBLANK(F23)), "", F23/E23), "")</f>
        <v>1.0188523974880244</v>
      </c>
      <c r="F42" s="15">
        <f>IFERROR(IF(OR(G23="", ISBLANK(G23)), "", G23/F23), "")</f>
        <v>0.90854660061128256</v>
      </c>
      <c r="G42" s="15" t="str">
        <f>IFERROR(IF(OR(H23="", ISBLANK(H23)), "", H23/G23), "")</f>
        <v/>
      </c>
      <c r="H42" s="15" t="str">
        <f>IFERROR(IF(OR(I23="", ISBLANK(I23)), "", I23/H23), "")</f>
        <v/>
      </c>
      <c r="I42" s="15" t="str">
        <f>IFERROR(IF(OR(J23="", ISBLANK(J23)), "", J23/I23), "")</f>
        <v/>
      </c>
      <c r="J42" s="15" t="str">
        <f>IFERROR(IF(OR(K23="", ISBLANK(K23)), "", K23/J23), "")</f>
        <v/>
      </c>
      <c r="K42" s="15" t="str">
        <f>IFERROR(IF(OR(L23="", ISBLANK(L23)), "", L23/K23), "")</f>
        <v/>
      </c>
      <c r="L42" s="15" t="str">
        <f>IFERROR(IF(OR(M23="", ISBLANK(M23)), "", M23/L23), "")</f>
        <v/>
      </c>
      <c r="M42" s="15" t="str">
        <f>IFERROR(IF(OR(N23="", ISBLANK(N23)), "", N23/M23), "")</f>
        <v/>
      </c>
      <c r="N42" s="15" t="str">
        <f>IFERROR(IF(OR(O23="", ISBLANK(O23)), "", O23/N23), "")</f>
        <v/>
      </c>
      <c r="O42" s="15" t="str">
        <f>IFERROR(IF(OR(P23="", ISBLANK(P23)), "", P23/O23), "")</f>
        <v/>
      </c>
      <c r="P42" s="15" t="str">
        <f>IFERROR(IF(OR(Q23="", ISBLANK(Q23)), "", Q23/P23), "")</f>
        <v/>
      </c>
      <c r="Q42" s="15" t="str">
        <f>IFERROR(IF(OR(#REF!="", ISBLANK(#REF!)), "",#REF!/ Q23), "")</f>
        <v/>
      </c>
    </row>
    <row r="43" spans="1:17" x14ac:dyDescent="0.2">
      <c r="A43" s="6" t="str">
        <f>A24</f>
        <v>1/1/17-12/31/17</v>
      </c>
      <c r="C43" s="15">
        <f>IFERROR(IF(OR(D24="", ISBLANK(D24)), "", D24/C24), "")</f>
        <v>1.609035884617307</v>
      </c>
      <c r="D43" s="15">
        <f>IFERROR(IF(OR(E24="", ISBLANK(E24)), "", E24/D24), "")</f>
        <v>1.1166220276230923</v>
      </c>
      <c r="E43" s="15">
        <f>IFERROR(IF(OR(F24="", ISBLANK(F24)), "", F24/E24), "")</f>
        <v>1.0260645453428914</v>
      </c>
      <c r="F43" s="15" t="str">
        <f>IFERROR(IF(OR(G24="", ISBLANK(G24)), "", G24/F24), "")</f>
        <v/>
      </c>
      <c r="G43" s="15" t="str">
        <f>IFERROR(IF(OR(H24="", ISBLANK(H24)), "", H24/G24), "")</f>
        <v/>
      </c>
      <c r="H43" s="15" t="str">
        <f>IFERROR(IF(OR(I24="", ISBLANK(I24)), "", I24/H24), "")</f>
        <v/>
      </c>
      <c r="I43" s="15" t="str">
        <f>IFERROR(IF(OR(J24="", ISBLANK(J24)), "", J24/I24), "")</f>
        <v/>
      </c>
      <c r="J43" s="15" t="str">
        <f>IFERROR(IF(OR(K24="", ISBLANK(K24)), "", K24/J24), "")</f>
        <v/>
      </c>
      <c r="K43" s="15" t="str">
        <f>IFERROR(IF(OR(L24="", ISBLANK(L24)), "", L24/K24), "")</f>
        <v/>
      </c>
      <c r="L43" s="15" t="str">
        <f>IFERROR(IF(OR(M24="", ISBLANK(M24)), "", M24/L24), "")</f>
        <v/>
      </c>
      <c r="M43" s="15" t="str">
        <f>IFERROR(IF(OR(N24="", ISBLANK(N24)), "", N24/M24), "")</f>
        <v/>
      </c>
      <c r="N43" s="15" t="str">
        <f>IFERROR(IF(OR(O24="", ISBLANK(O24)), "", O24/N24), "")</f>
        <v/>
      </c>
      <c r="O43" s="15" t="str">
        <f>IFERROR(IF(OR(P24="", ISBLANK(P24)), "", P24/O24), "")</f>
        <v/>
      </c>
      <c r="P43" s="15" t="str">
        <f>IFERROR(IF(OR(Q24="", ISBLANK(Q24)), "", Q24/P24), "")</f>
        <v/>
      </c>
      <c r="Q43" s="15" t="str">
        <f>IFERROR(IF(OR(#REF!="", ISBLANK(#REF!)), "",#REF!/ Q24), "")</f>
        <v/>
      </c>
    </row>
    <row r="44" spans="1:17" x14ac:dyDescent="0.2">
      <c r="A44" s="6" t="str">
        <f>A25</f>
        <v>1/1/18-12/31/18</v>
      </c>
      <c r="C44" s="15">
        <f>IFERROR(IF(OR(D25="", ISBLANK(D25)), "", D25/C25), "")</f>
        <v>1.5996561729386742</v>
      </c>
      <c r="D44" s="15">
        <f>IFERROR(IF(OR(E25="", ISBLANK(E25)), "", E25/D25), "")</f>
        <v>0.99733146628813485</v>
      </c>
      <c r="E44" s="15" t="str">
        <f>IFERROR(IF(OR(F25="", ISBLANK(F25)), "", F25/E25), "")</f>
        <v/>
      </c>
      <c r="F44" s="15" t="str">
        <f>IFERROR(IF(OR(G25="", ISBLANK(G25)), "", G25/F25), "")</f>
        <v/>
      </c>
      <c r="G44" s="15" t="str">
        <f>IFERROR(IF(OR(H25="", ISBLANK(H25)), "", H25/G25), "")</f>
        <v/>
      </c>
      <c r="H44" s="15" t="str">
        <f>IFERROR(IF(OR(I25="", ISBLANK(I25)), "", I25/H25), "")</f>
        <v/>
      </c>
      <c r="I44" s="15" t="str">
        <f>IFERROR(IF(OR(J25="", ISBLANK(J25)), "", J25/I25), "")</f>
        <v/>
      </c>
      <c r="J44" s="15" t="str">
        <f>IFERROR(IF(OR(K25="", ISBLANK(K25)), "", K25/J25), "")</f>
        <v/>
      </c>
      <c r="K44" s="15" t="str">
        <f>IFERROR(IF(OR(L25="", ISBLANK(L25)), "", L25/K25), "")</f>
        <v/>
      </c>
      <c r="L44" s="15" t="str">
        <f>IFERROR(IF(OR(M25="", ISBLANK(M25)), "", M25/L25), "")</f>
        <v/>
      </c>
      <c r="M44" s="15" t="str">
        <f>IFERROR(IF(OR(N25="", ISBLANK(N25)), "", N25/M25), "")</f>
        <v/>
      </c>
      <c r="N44" s="15" t="str">
        <f>IFERROR(IF(OR(O25="", ISBLANK(O25)), "", O25/N25), "")</f>
        <v/>
      </c>
      <c r="O44" s="15" t="str">
        <f>IFERROR(IF(OR(P25="", ISBLANK(P25)), "", P25/O25), "")</f>
        <v/>
      </c>
      <c r="P44" s="15" t="str">
        <f>IFERROR(IF(OR(Q25="", ISBLANK(Q25)), "", Q25/P25), "")</f>
        <v/>
      </c>
      <c r="Q44" s="15" t="str">
        <f>IFERROR(IF(OR(#REF!="", ISBLANK(#REF!)), "",#REF!/ Q25), "")</f>
        <v/>
      </c>
    </row>
    <row r="45" spans="1:17" x14ac:dyDescent="0.2">
      <c r="A45" s="6" t="str">
        <f>A26</f>
        <v>1/1/19-12/31/19</v>
      </c>
      <c r="C45" s="15">
        <f>IFERROR(IF(OR(D26="", ISBLANK(D26)), "", D26/C26), "")</f>
        <v>0.89218616429463127</v>
      </c>
      <c r="D45" s="15" t="str">
        <f>IFERROR(IF(OR(E26="", ISBLANK(E26)), "", E26/D26), "")</f>
        <v/>
      </c>
      <c r="E45" s="15" t="str">
        <f>IFERROR(IF(OR(F26="", ISBLANK(F26)), "", F26/E26), "")</f>
        <v/>
      </c>
      <c r="F45" s="15" t="str">
        <f>IFERROR(IF(OR(G26="", ISBLANK(G26)), "", G26/F26), "")</f>
        <v/>
      </c>
      <c r="G45" s="15" t="str">
        <f>IFERROR(IF(OR(H26="", ISBLANK(H26)), "", H26/G26), "")</f>
        <v/>
      </c>
      <c r="H45" s="15" t="str">
        <f>IFERROR(IF(OR(I26="", ISBLANK(I26)), "", I26/H26), "")</f>
        <v/>
      </c>
      <c r="I45" s="15" t="str">
        <f>IFERROR(IF(OR(J26="", ISBLANK(J26)), "", J26/I26), "")</f>
        <v/>
      </c>
      <c r="J45" s="15" t="str">
        <f>IFERROR(IF(OR(K26="", ISBLANK(K26)), "", K26/J26), "")</f>
        <v/>
      </c>
      <c r="K45" s="15" t="str">
        <f>IFERROR(IF(OR(L26="", ISBLANK(L26)), "", L26/K26), "")</f>
        <v/>
      </c>
      <c r="L45" s="15" t="str">
        <f>IFERROR(IF(OR(M26="", ISBLANK(M26)), "", M26/L26), "")</f>
        <v/>
      </c>
      <c r="M45" s="15" t="str">
        <f>IFERROR(IF(OR(N26="", ISBLANK(N26)), "", N26/M26), "")</f>
        <v/>
      </c>
      <c r="N45" s="15" t="str">
        <f>IFERROR(IF(OR(O26="", ISBLANK(O26)), "", O26/N26), "")</f>
        <v/>
      </c>
      <c r="O45" s="15" t="str">
        <f>IFERROR(IF(OR(P26="", ISBLANK(P26)), "", P26/O26), "")</f>
        <v/>
      </c>
      <c r="P45" s="15" t="str">
        <f>IFERROR(IF(OR(Q26="", ISBLANK(Q26)), "", Q26/P26), "")</f>
        <v/>
      </c>
      <c r="Q45" s="15" t="str">
        <f>IFERROR(IF(OR(#REF!="", ISBLANK(#REF!)), "",#REF!/ Q26), "")</f>
        <v/>
      </c>
    </row>
    <row r="47" spans="1:17" x14ac:dyDescent="0.2">
      <c r="A47" s="6" t="s">
        <v>4</v>
      </c>
      <c r="C47" s="15">
        <f>AVERAGE(C$32:C$45)</f>
        <v>1.6277890815602991</v>
      </c>
      <c r="D47" s="15">
        <f>AVERAGE(D$32:D$45)</f>
        <v>1.1101341914432983</v>
      </c>
      <c r="E47" s="15">
        <f>AVERAGE(E$32:E$45)</f>
        <v>1.0169559584051908</v>
      </c>
      <c r="F47" s="15">
        <f>AVERAGE(F$32:F$45)</f>
        <v>1.0184445436089324</v>
      </c>
      <c r="G47" s="15">
        <f>AVERAGE(G$32:G$45)</f>
        <v>1.0104840615650119</v>
      </c>
      <c r="H47" s="15">
        <f>AVERAGE(H$32:H$45)</f>
        <v>0.98870328752857162</v>
      </c>
      <c r="I47" s="15">
        <f>AVERAGE(I$32:I$45)</f>
        <v>1.0011442271371518</v>
      </c>
      <c r="J47" s="15">
        <f>AVERAGE(J$32:J$45)</f>
        <v>0.99148416841612896</v>
      </c>
      <c r="K47" s="15">
        <f>AVERAGE(K$32:K$45)</f>
        <v>1.012668899769906</v>
      </c>
      <c r="L47" s="15">
        <f>AVERAGE(L$32:L$45)</f>
        <v>0.99049460973206904</v>
      </c>
      <c r="M47" s="15">
        <f>AVERAGE(M$32:M$45)</f>
        <v>0.99999999999999989</v>
      </c>
      <c r="N47" s="15">
        <f>AVERAGE(N$32:N$45)</f>
        <v>1</v>
      </c>
      <c r="O47" s="15">
        <f>AVERAGE(O$32:O$45)</f>
        <v>1</v>
      </c>
      <c r="P47" s="15">
        <f>AVERAGE(P$32:P$45)</f>
        <v>1</v>
      </c>
      <c r="Q47" s="15"/>
    </row>
    <row r="48" spans="1:17" x14ac:dyDescent="0.2">
      <c r="A48" s="6" t="s">
        <v>41</v>
      </c>
      <c r="C48" s="15">
        <f>AVERAGE(C$32:C$44)</f>
        <v>1.6843739213499658</v>
      </c>
      <c r="D48" s="15">
        <f>AVERAGE(D$32:D$44)</f>
        <v>1.1101341914432983</v>
      </c>
      <c r="E48" s="15">
        <f>AVERAGE(E$32:E$44)</f>
        <v>1.0169559584051908</v>
      </c>
      <c r="F48" s="15">
        <f>AVERAGE(F$32:F$44)</f>
        <v>1.0184445436089324</v>
      </c>
      <c r="G48" s="15">
        <f>AVERAGE(G$32:G$44)</f>
        <v>1.0104840615650119</v>
      </c>
      <c r="H48" s="15">
        <f>AVERAGE(H$32:H$44)</f>
        <v>0.98870328752857162</v>
      </c>
      <c r="I48" s="15">
        <f>AVERAGE(I$32:I$44)</f>
        <v>1.0011442271371518</v>
      </c>
      <c r="J48" s="15">
        <f>AVERAGE(J$32:J$44)</f>
        <v>0.99148416841612896</v>
      </c>
      <c r="K48" s="15">
        <f>AVERAGE(K$32:K$44)</f>
        <v>1.012668899769906</v>
      </c>
      <c r="L48" s="15">
        <f>AVERAGE(L$32:L$44)</f>
        <v>0.99049460973206904</v>
      </c>
      <c r="M48" s="15">
        <f>AVERAGE(M$32:M$44)</f>
        <v>0.99999999999999989</v>
      </c>
      <c r="N48" s="15">
        <f>AVERAGE(N$32:N$44)</f>
        <v>1</v>
      </c>
      <c r="O48" s="15">
        <f>AVERAGE(O$32:O$44)</f>
        <v>1</v>
      </c>
      <c r="P48" s="15">
        <f>AVERAGE(P$32:P$44)</f>
        <v>1</v>
      </c>
      <c r="Q48" s="15"/>
    </row>
    <row r="49" spans="1:17" x14ac:dyDescent="0.2">
      <c r="A49" s="6" t="s">
        <v>5</v>
      </c>
      <c r="C49" s="15">
        <v>1.690731257289243</v>
      </c>
      <c r="D49" s="15">
        <v>1.1317696502697512</v>
      </c>
      <c r="E49" s="15">
        <v>1.027847483076286</v>
      </c>
      <c r="F49" s="15">
        <v>1.0332760541641859</v>
      </c>
      <c r="G49" s="15">
        <v>1.0230797959360354</v>
      </c>
      <c r="H49" s="15">
        <v>0.9954607210714389</v>
      </c>
      <c r="I49" s="15">
        <v>1.0017314783036362</v>
      </c>
      <c r="J49" s="15">
        <v>0.99183664624843371</v>
      </c>
      <c r="K49" s="15">
        <v>1.0130834194801899</v>
      </c>
      <c r="L49" s="15">
        <v>0.99268705174540584</v>
      </c>
      <c r="M49" s="15">
        <v>1.0069942731970309</v>
      </c>
      <c r="N49" s="15">
        <v>1.0045984729238642</v>
      </c>
      <c r="O49" s="15">
        <v>0.99013440046902179</v>
      </c>
      <c r="P49" s="15">
        <v>0.99005660896690417</v>
      </c>
      <c r="Q49" s="15">
        <v>0.98839244306093499</v>
      </c>
    </row>
    <row r="50" spans="1:17" x14ac:dyDescent="0.2">
      <c r="A50" s="6" t="s">
        <v>6</v>
      </c>
      <c r="C50" s="15">
        <v>1.6792695190252811</v>
      </c>
      <c r="D50" s="15">
        <v>1.1227845450959273</v>
      </c>
      <c r="E50" s="15">
        <v>1.0509846729820222</v>
      </c>
      <c r="F50" s="15">
        <v>1.0142948902766209</v>
      </c>
      <c r="G50" s="15">
        <v>1.0064556174105157</v>
      </c>
      <c r="H50" s="15">
        <v>1.0036813365670827</v>
      </c>
      <c r="I50" s="15">
        <v>1.0028132371432286</v>
      </c>
      <c r="J50" s="15">
        <v>0.98884439846442096</v>
      </c>
      <c r="K50" s="15">
        <v>1.0229694418116124</v>
      </c>
      <c r="L50" s="15">
        <v>1.0000264976297104</v>
      </c>
      <c r="M50" s="15">
        <v>1.0024933902638173</v>
      </c>
      <c r="N50" s="15">
        <v>1.0045984729238642</v>
      </c>
      <c r="O50" s="15" t="s">
        <v>2</v>
      </c>
      <c r="P50" s="15" t="s">
        <v>2</v>
      </c>
      <c r="Q50" s="15" t="s">
        <v>2</v>
      </c>
    </row>
    <row r="51" spans="1:17" x14ac:dyDescent="0.2">
      <c r="A51" s="6" t="s">
        <v>7</v>
      </c>
      <c r="C51" s="15">
        <v>1.7656975498577223</v>
      </c>
      <c r="D51" s="15">
        <v>1.1079975512158806</v>
      </c>
      <c r="E51" s="15">
        <v>1.0431373763709875</v>
      </c>
      <c r="F51" s="15">
        <v>1.0097181104904245</v>
      </c>
      <c r="G51" s="15">
        <v>0.99123458018689359</v>
      </c>
      <c r="H51" s="15">
        <v>1.0021106343954209</v>
      </c>
      <c r="I51" s="15">
        <v>1.0033683642475228</v>
      </c>
      <c r="J51" s="15">
        <v>0.98542425889347263</v>
      </c>
      <c r="K51" s="15">
        <v>1.0351910213126292</v>
      </c>
      <c r="L51" s="15">
        <v>0.99999999999999978</v>
      </c>
      <c r="M51" s="15">
        <v>0.99999999999999978</v>
      </c>
      <c r="N51" s="15">
        <v>1.0045068616599269</v>
      </c>
      <c r="O51" s="15">
        <v>0.99013440046902179</v>
      </c>
      <c r="P51" s="15" t="s">
        <v>2</v>
      </c>
      <c r="Q51" s="15" t="s">
        <v>2</v>
      </c>
    </row>
    <row r="53" spans="1:17" x14ac:dyDescent="0.2">
      <c r="A53" s="6" t="s">
        <v>8</v>
      </c>
      <c r="C53" s="32">
        <v>1.3665913291434593</v>
      </c>
      <c r="D53" s="32">
        <v>1.1019646431470398</v>
      </c>
      <c r="E53" s="32">
        <v>1.0420306579880874</v>
      </c>
      <c r="F53" s="32">
        <v>1.0204025930542915</v>
      </c>
      <c r="G53" s="32">
        <v>1.0133308321752466</v>
      </c>
      <c r="H53" s="32">
        <v>1.010105325133249</v>
      </c>
      <c r="I53" s="32">
        <v>1.0077244617271266</v>
      </c>
      <c r="J53" s="32">
        <v>1.0060961328325522</v>
      </c>
      <c r="K53" s="32">
        <v>1.0041146460631634</v>
      </c>
      <c r="L53" s="32">
        <v>1.0034476903031091</v>
      </c>
      <c r="M53" s="32">
        <v>1.002889049515524</v>
      </c>
      <c r="N53" s="32">
        <v>1.0024592935352195</v>
      </c>
      <c r="O53" s="32">
        <v>1.0020830197994137</v>
      </c>
      <c r="P53" s="32">
        <v>1.0018552986877232</v>
      </c>
      <c r="Q53" s="32">
        <v>1.0015701397524706</v>
      </c>
    </row>
    <row r="54" spans="1:17" x14ac:dyDescent="0.2">
      <c r="A54" s="6" t="s">
        <v>9</v>
      </c>
      <c r="C54" s="32">
        <v>1.6000000000000012</v>
      </c>
      <c r="D54" s="32">
        <v>1.1248774460060162</v>
      </c>
      <c r="E54" s="32">
        <v>1.056</v>
      </c>
      <c r="F54" s="32">
        <v>1.0310124230443505</v>
      </c>
      <c r="G54" s="32">
        <v>1.0123282353158187</v>
      </c>
      <c r="H54" s="32">
        <v>1.0094401200256153</v>
      </c>
      <c r="I54" s="32">
        <v>1.0074612415801387</v>
      </c>
      <c r="J54" s="32">
        <v>1.0061316068698185</v>
      </c>
      <c r="K54" s="32">
        <v>1.0042246724644939</v>
      </c>
      <c r="L54" s="32">
        <v>1.0035920949612118</v>
      </c>
      <c r="M54" s="32">
        <v>1.0030703199838065</v>
      </c>
      <c r="N54" s="32">
        <v>1.0026281604113745</v>
      </c>
      <c r="O54" s="32">
        <v>1.0022747364808637</v>
      </c>
      <c r="P54" s="32">
        <v>1.0019774178352179</v>
      </c>
      <c r="Q54" s="32">
        <v>1.0017164809282677</v>
      </c>
    </row>
    <row r="56" spans="1:17" x14ac:dyDescent="0.2">
      <c r="A56" s="6" t="s">
        <v>10</v>
      </c>
      <c r="C56" s="8" t="str">
        <f t="shared" ref="C56:Q56" si="3">C30</f>
        <v>12 - 24</v>
      </c>
      <c r="D56" s="8" t="str">
        <f t="shared" si="3"/>
        <v>24 - 36</v>
      </c>
      <c r="E56" s="8" t="str">
        <f t="shared" si="3"/>
        <v>36 - 48</v>
      </c>
      <c r="F56" s="8" t="str">
        <f t="shared" si="3"/>
        <v>48 - 60</v>
      </c>
      <c r="G56" s="8" t="str">
        <f t="shared" si="3"/>
        <v>60 - 72</v>
      </c>
      <c r="H56" s="8" t="str">
        <f t="shared" si="3"/>
        <v>72 - 84</v>
      </c>
      <c r="I56" s="8" t="str">
        <f t="shared" si="3"/>
        <v>84 - 96</v>
      </c>
      <c r="J56" s="8" t="str">
        <f t="shared" si="3"/>
        <v>96 - 108</v>
      </c>
      <c r="K56" s="8" t="str">
        <f t="shared" si="3"/>
        <v>108 - 120</v>
      </c>
      <c r="L56" s="8" t="str">
        <f t="shared" si="3"/>
        <v>120 - 132</v>
      </c>
      <c r="M56" s="8" t="str">
        <f t="shared" si="3"/>
        <v>132 - 144</v>
      </c>
      <c r="N56" s="8" t="str">
        <f t="shared" si="3"/>
        <v>144 - 156</v>
      </c>
      <c r="O56" s="8" t="str">
        <f t="shared" si="3"/>
        <v>156 - 168</v>
      </c>
      <c r="P56" s="8" t="str">
        <f t="shared" si="3"/>
        <v>168 - 180</v>
      </c>
      <c r="Q56" s="8" t="str">
        <f t="shared" si="3"/>
        <v>180 - ULT</v>
      </c>
    </row>
    <row r="57" spans="1:17" x14ac:dyDescent="0.2">
      <c r="A57" s="6" t="s">
        <v>11</v>
      </c>
      <c r="C57" s="15">
        <f>C54</f>
        <v>1.6000000000000012</v>
      </c>
      <c r="D57" s="15">
        <v>1.1399999999999999</v>
      </c>
      <c r="E57" s="15">
        <f t="shared" ref="E57:Q57" si="4">E54</f>
        <v>1.056</v>
      </c>
      <c r="F57" s="15">
        <v>1.0249999999999999</v>
      </c>
      <c r="G57" s="15">
        <f t="shared" si="4"/>
        <v>1.0123282353158187</v>
      </c>
      <c r="H57" s="15">
        <f t="shared" si="4"/>
        <v>1.0094401200256153</v>
      </c>
      <c r="I57" s="15">
        <f t="shared" si="4"/>
        <v>1.0074612415801387</v>
      </c>
      <c r="J57" s="15">
        <f t="shared" si="4"/>
        <v>1.0061316068698185</v>
      </c>
      <c r="K57" s="15">
        <f t="shared" si="4"/>
        <v>1.0042246724644939</v>
      </c>
      <c r="L57" s="15">
        <f t="shared" si="4"/>
        <v>1.0035920949612118</v>
      </c>
      <c r="M57" s="15">
        <f t="shared" si="4"/>
        <v>1.0030703199838065</v>
      </c>
      <c r="N57" s="15">
        <f t="shared" si="4"/>
        <v>1.0026281604113745</v>
      </c>
      <c r="O57" s="15">
        <f t="shared" si="4"/>
        <v>1.0022747364808637</v>
      </c>
      <c r="P57" s="15">
        <f t="shared" si="4"/>
        <v>1.0019774178352179</v>
      </c>
      <c r="Q57" s="15">
        <f t="shared" si="4"/>
        <v>1.0017164809282677</v>
      </c>
    </row>
    <row r="58" spans="1:17" x14ac:dyDescent="0.2">
      <c r="A58" s="6" t="s">
        <v>12</v>
      </c>
      <c r="C58" s="15">
        <f>PRODUCT(C57:$Q$57)</f>
        <v>2.0851946540906963</v>
      </c>
      <c r="D58" s="15">
        <f>PRODUCT(D57:$Q$57)</f>
        <v>1.3032466588066849</v>
      </c>
      <c r="E58" s="15">
        <f>PRODUCT(E57:$Q$57)</f>
        <v>1.143198823514636</v>
      </c>
      <c r="F58" s="15">
        <f>PRODUCT(F57:$Q$57)</f>
        <v>1.0825746434797692</v>
      </c>
      <c r="G58" s="15">
        <f>PRODUCT(G57:$Q$57)</f>
        <v>1.056170383882701</v>
      </c>
      <c r="H58" s="15">
        <f>PRODUCT(H57:$Q$57)</f>
        <v>1.0433082344613303</v>
      </c>
      <c r="I58" s="15">
        <f>PRODUCT(I57:$Q$57)</f>
        <v>1.0335513853311635</v>
      </c>
      <c r="J58" s="15">
        <f>PRODUCT(J57:$Q$57)</f>
        <v>1.0258969205704669</v>
      </c>
      <c r="K58" s="15">
        <f>PRODUCT(K57:$Q$57)</f>
        <v>1.0196448591473439</v>
      </c>
      <c r="L58" s="15">
        <f>PRODUCT(L57:$Q$57)</f>
        <v>1.0153553155042556</v>
      </c>
      <c r="M58" s="15">
        <f>PRODUCT(M57:$Q$57)</f>
        <v>1.0117211171770921</v>
      </c>
      <c r="N58" s="15">
        <f>PRODUCT(N57:$Q$57)</f>
        <v>1.0086243177780649</v>
      </c>
      <c r="O58" s="15">
        <f>PRODUCT(O57:$Q$57)</f>
        <v>1.0059804398115353</v>
      </c>
      <c r="P58" s="15">
        <f>PRODUCT(P57:$Q$57)</f>
        <v>1.0036972929634869</v>
      </c>
      <c r="Q58" s="15">
        <f>PRODUCT(Q57:$Q$57)</f>
        <v>1.0017164809282677</v>
      </c>
    </row>
    <row r="61" spans="1:17" x14ac:dyDescent="0.2">
      <c r="A61" s="7" t="s">
        <v>18</v>
      </c>
    </row>
    <row r="62" spans="1:17" x14ac:dyDescent="0.2">
      <c r="A62" s="6" t="s">
        <v>19</v>
      </c>
      <c r="C62" s="1" t="b">
        <f>C57&gt;=D57</f>
        <v>1</v>
      </c>
      <c r="D62" s="1" t="b">
        <f t="shared" ref="D62:P62" si="5">D57&gt;=E57</f>
        <v>1</v>
      </c>
      <c r="E62" s="1" t="b">
        <f t="shared" si="5"/>
        <v>1</v>
      </c>
      <c r="F62" s="1" t="b">
        <f t="shared" si="5"/>
        <v>1</v>
      </c>
      <c r="G62" s="1" t="b">
        <f t="shared" si="5"/>
        <v>1</v>
      </c>
      <c r="H62" s="1" t="b">
        <f t="shared" si="5"/>
        <v>1</v>
      </c>
      <c r="I62" s="1" t="b">
        <f t="shared" si="5"/>
        <v>1</v>
      </c>
      <c r="J62" s="1" t="b">
        <f t="shared" si="5"/>
        <v>1</v>
      </c>
      <c r="K62" s="1" t="b">
        <f t="shared" si="5"/>
        <v>1</v>
      </c>
      <c r="L62" s="1" t="b">
        <f t="shared" si="5"/>
        <v>1</v>
      </c>
      <c r="M62" s="1" t="b">
        <f t="shared" si="5"/>
        <v>1</v>
      </c>
      <c r="N62" s="1" t="b">
        <f t="shared" si="5"/>
        <v>1</v>
      </c>
      <c r="O62" s="1" t="b">
        <f t="shared" si="5"/>
        <v>1</v>
      </c>
    </row>
    <row r="63" spans="1:17" x14ac:dyDescent="0.2">
      <c r="A63" s="6" t="s">
        <v>20</v>
      </c>
      <c r="C63" s="1" t="b">
        <f>C57&lt;='e8.2'!C61</f>
        <v>1</v>
      </c>
      <c r="D63" s="1" t="b">
        <f>D57&lt;='e8.2'!D61</f>
        <v>1</v>
      </c>
      <c r="E63" s="1" t="b">
        <f>E57&lt;='e8.2'!E61</f>
        <v>1</v>
      </c>
      <c r="F63" s="1" t="b">
        <f>F57&lt;='e8.2'!F61</f>
        <v>1</v>
      </c>
      <c r="G63" s="1" t="b">
        <f>G57&lt;='e8.2'!G61</f>
        <v>1</v>
      </c>
      <c r="H63" s="1" t="b">
        <f>H57&lt;='e8.2'!H61</f>
        <v>1</v>
      </c>
      <c r="I63" s="1" t="b">
        <f>I57&lt;='e8.2'!I61</f>
        <v>1</v>
      </c>
      <c r="J63" s="1" t="b">
        <f>J57&lt;='e8.2'!J61</f>
        <v>1</v>
      </c>
      <c r="K63" s="1" t="b">
        <f>K57&lt;='e8.2'!K61</f>
        <v>1</v>
      </c>
      <c r="L63" s="1" t="b">
        <f>L57&lt;='e8.2'!L61</f>
        <v>1</v>
      </c>
      <c r="M63" s="1" t="b">
        <f>M57&lt;='e8.2'!M61</f>
        <v>1</v>
      </c>
      <c r="N63" s="1" t="b">
        <f>N57&lt;='e8.2'!N61</f>
        <v>1</v>
      </c>
      <c r="O63" s="1" t="b">
        <f>O57&lt;='e8.2'!O61</f>
        <v>1</v>
      </c>
      <c r="P63" s="1" t="b">
        <f>P57&lt;='e8.2'!P61</f>
        <v>1</v>
      </c>
      <c r="Q63" s="1" t="b">
        <f>Q57&lt;='e8.2'!Q61</f>
        <v>1</v>
      </c>
    </row>
    <row r="64" spans="1:17" x14ac:dyDescent="0.2">
      <c r="A64" s="6" t="s">
        <v>21</v>
      </c>
      <c r="C64" s="1" t="b">
        <f>C57&lt;='e8.3'!C61</f>
        <v>1</v>
      </c>
      <c r="D64" s="1" t="b">
        <f>D57&lt;='e8.3'!D61</f>
        <v>1</v>
      </c>
      <c r="E64" s="1" t="b">
        <f>E57&lt;='e8.3'!E61</f>
        <v>1</v>
      </c>
      <c r="F64" s="1" t="b">
        <f>F57&lt;='e8.3'!F61</f>
        <v>1</v>
      </c>
      <c r="G64" s="1" t="b">
        <f>G57&lt;='e8.3'!G61</f>
        <v>1</v>
      </c>
      <c r="H64" s="1" t="b">
        <f>H57&lt;='e8.3'!H61</f>
        <v>1</v>
      </c>
      <c r="I64" s="1" t="b">
        <f>I57&lt;='e8.3'!I61</f>
        <v>1</v>
      </c>
      <c r="J64" s="1" t="b">
        <f>J57&lt;='e8.3'!J61</f>
        <v>1</v>
      </c>
      <c r="K64" s="1" t="b">
        <f>K57&lt;='e8.3'!K61</f>
        <v>1</v>
      </c>
      <c r="L64" s="1" t="b">
        <f>L57&lt;='e8.3'!L61</f>
        <v>1</v>
      </c>
      <c r="M64" s="1" t="b">
        <f>M57&lt;='e8.3'!M61</f>
        <v>1</v>
      </c>
      <c r="N64" s="1" t="b">
        <f>N57&lt;='e8.3'!N61</f>
        <v>1</v>
      </c>
      <c r="O64" s="1" t="b">
        <f>O57&lt;='e8.3'!O61</f>
        <v>1</v>
      </c>
      <c r="P64" s="1" t="b">
        <f>P57&lt;='e8.3'!P61</f>
        <v>1</v>
      </c>
      <c r="Q64" s="1" t="b">
        <f>Q57&lt;='e8.3'!Q61</f>
        <v>1</v>
      </c>
    </row>
  </sheetData>
  <printOptions horizontalCentered="1"/>
  <pageMargins left="0.7" right="0.7" top="0.75" bottom="0.75" header="0.3" footer="0.3"/>
  <pageSetup scale="58" orientation="landscape" blackAndWhite="1" r:id="rId1"/>
  <headerFooter>
    <oddHeader xml:space="preserve">&amp;L&amp;"Arial"&amp;10  
  &amp;R&amp;"Arial"&amp;10  Exhibit 8
Sheet 1
</oddHeader>
    <oddFooter xml:space="preserve">&amp;L&amp;"Arial"&amp;10 Oliver Wyman Actuarial Consulting, Inc.
&amp;C&amp;"Arial"&amp;10 &amp;R&amp;"Arial"&amp;10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53F5-534A-4470-A615-8CB5ECC3598B}">
  <dimension ref="A2:AI66"/>
  <sheetViews>
    <sheetView topLeftCell="B1" zoomScale="70" zoomScaleNormal="70" workbookViewId="0">
      <selection activeCell="B1" sqref="A1:XFD1048576"/>
    </sheetView>
  </sheetViews>
  <sheetFormatPr defaultColWidth="10.28515625" defaultRowHeight="12.75" x14ac:dyDescent="0.2"/>
  <cols>
    <col min="1" max="1" width="25.28515625" style="1" bestFit="1" customWidth="1"/>
    <col min="2" max="2" width="3" style="1" customWidth="1"/>
    <col min="3" max="17" width="11.7109375" style="1" customWidth="1"/>
    <col min="18" max="18" width="3" style="1" customWidth="1"/>
    <col min="19" max="19" width="11.7109375" style="1" customWidth="1"/>
    <col min="20" max="20" width="10.5703125" style="1" bestFit="1" customWidth="1"/>
    <col min="21" max="34" width="10.28515625" style="1"/>
    <col min="35" max="35" width="14.5703125" style="1" bestFit="1" customWidth="1"/>
    <col min="36" max="16384" width="10.28515625" style="1"/>
  </cols>
  <sheetData>
    <row r="2" spans="1:35" customFormat="1" ht="22.5" x14ac:dyDescent="0.45">
      <c r="A2" s="2" t="s">
        <v>33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35" customFormat="1" ht="15.75" x14ac:dyDescent="0.25">
      <c r="A3" s="4" t="s">
        <v>54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35" customFormat="1" ht="15.75" x14ac:dyDescent="0.25">
      <c r="A4" s="4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35" customFormat="1" ht="15.75" x14ac:dyDescent="0.25">
      <c r="A5" s="4" t="s">
        <v>39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35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35" x14ac:dyDescent="0.2">
      <c r="A7" s="5" t="s">
        <v>55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10" spans="1:35" x14ac:dyDescent="0.2">
      <c r="A10" s="6" t="str">
        <f>[1]Intro!$M$9</f>
        <v>Policy</v>
      </c>
      <c r="C10" s="1" t="s">
        <v>0</v>
      </c>
      <c r="S10" s="6">
        <v>1</v>
      </c>
      <c r="T10" s="6">
        <f>S10+1</f>
        <v>2</v>
      </c>
      <c r="U10" s="6">
        <f t="shared" ref="U10:AB10" si="0">T10+1</f>
        <v>3</v>
      </c>
      <c r="V10" s="6">
        <f t="shared" si="0"/>
        <v>4</v>
      </c>
      <c r="W10" s="6">
        <f t="shared" si="0"/>
        <v>5</v>
      </c>
      <c r="X10" s="6">
        <f t="shared" si="0"/>
        <v>6</v>
      </c>
      <c r="Y10" s="6">
        <f t="shared" si="0"/>
        <v>7</v>
      </c>
      <c r="Z10" s="6">
        <f t="shared" si="0"/>
        <v>8</v>
      </c>
      <c r="AA10" s="6">
        <f t="shared" si="0"/>
        <v>9</v>
      </c>
      <c r="AB10" s="6">
        <f t="shared" si="0"/>
        <v>10</v>
      </c>
      <c r="AC10" s="6">
        <f t="shared" ref="AC10:AG10" si="1">AB10+1</f>
        <v>11</v>
      </c>
      <c r="AD10" s="6">
        <f t="shared" si="1"/>
        <v>12</v>
      </c>
      <c r="AE10" s="6">
        <f t="shared" si="1"/>
        <v>13</v>
      </c>
      <c r="AF10" s="6">
        <f t="shared" si="1"/>
        <v>14</v>
      </c>
      <c r="AG10" s="6">
        <f t="shared" si="1"/>
        <v>15</v>
      </c>
    </row>
    <row r="11" spans="1:35" x14ac:dyDescent="0.2">
      <c r="A11" s="7" t="str">
        <f>[1]Intro!$M$10</f>
        <v>Period</v>
      </c>
      <c r="C11" s="8">
        <f>[1]Intro!$U$1</f>
        <v>12</v>
      </c>
      <c r="D11" s="8">
        <f>C11+[1]Intro!$U$2</f>
        <v>24</v>
      </c>
      <c r="E11" s="8">
        <f>D11+[1]Intro!$U$2</f>
        <v>36</v>
      </c>
      <c r="F11" s="8">
        <f>E11+[1]Intro!$U$2</f>
        <v>48</v>
      </c>
      <c r="G11" s="8">
        <f>F11+[1]Intro!$U$2</f>
        <v>60</v>
      </c>
      <c r="H11" s="8">
        <f>G11+[1]Intro!$U$2</f>
        <v>72</v>
      </c>
      <c r="I11" s="8">
        <f>H11+[1]Intro!$U$2</f>
        <v>84</v>
      </c>
      <c r="J11" s="8">
        <f>I11+[1]Intro!$U$2</f>
        <v>96</v>
      </c>
      <c r="K11" s="8">
        <f>J11+[1]Intro!$U$2</f>
        <v>108</v>
      </c>
      <c r="L11" s="8">
        <f>K11+[1]Intro!$U$2</f>
        <v>120</v>
      </c>
      <c r="M11" s="8">
        <f>L11+[1]Intro!$U$2</f>
        <v>132</v>
      </c>
      <c r="N11" s="8">
        <f>M11+[1]Intro!$U$2</f>
        <v>144</v>
      </c>
      <c r="O11" s="8">
        <f>N11+[1]Intro!$U$2</f>
        <v>156</v>
      </c>
      <c r="P11" s="8">
        <f>O11+[1]Intro!$U$2</f>
        <v>168</v>
      </c>
      <c r="Q11" s="8">
        <f>P11+[1]Intro!$U$2</f>
        <v>180</v>
      </c>
      <c r="S11" s="75">
        <v>44196</v>
      </c>
      <c r="T11" s="75">
        <f>EDATE(S11,-12)</f>
        <v>43830</v>
      </c>
      <c r="U11" s="75">
        <f t="shared" ref="U11:AB11" si="2">EDATE(T11,-12)</f>
        <v>43465</v>
      </c>
      <c r="V11" s="75">
        <f t="shared" si="2"/>
        <v>43100</v>
      </c>
      <c r="W11" s="75">
        <f t="shared" si="2"/>
        <v>42735</v>
      </c>
      <c r="X11" s="75">
        <f t="shared" si="2"/>
        <v>42369</v>
      </c>
      <c r="Y11" s="75">
        <f t="shared" si="2"/>
        <v>42004</v>
      </c>
      <c r="Z11" s="75">
        <f t="shared" si="2"/>
        <v>41639</v>
      </c>
      <c r="AA11" s="75">
        <f t="shared" si="2"/>
        <v>41274</v>
      </c>
      <c r="AB11" s="75">
        <f t="shared" si="2"/>
        <v>40908</v>
      </c>
      <c r="AC11" s="75">
        <f t="shared" ref="AC11:AG11" si="3">EDATE(AB11,-12)</f>
        <v>40543</v>
      </c>
      <c r="AD11" s="75">
        <f t="shared" si="3"/>
        <v>40178</v>
      </c>
      <c r="AE11" s="75">
        <f t="shared" si="3"/>
        <v>39813</v>
      </c>
      <c r="AF11" s="75">
        <f t="shared" si="3"/>
        <v>39447</v>
      </c>
      <c r="AG11" s="75">
        <f t="shared" si="3"/>
        <v>39082</v>
      </c>
    </row>
    <row r="12" spans="1:35" ht="12.75" customHeight="1" x14ac:dyDescent="0.2"/>
    <row r="13" spans="1:35" ht="12.75" customHeight="1" x14ac:dyDescent="0.2">
      <c r="A13" s="6" t="str">
        <f>INPUT!E20</f>
        <v>1/1/06-12/31/06</v>
      </c>
      <c r="C13" s="10">
        <v>211399</v>
      </c>
      <c r="D13" s="13">
        <v>446575</v>
      </c>
      <c r="E13" s="13">
        <v>588433</v>
      </c>
      <c r="F13" s="13">
        <v>641498</v>
      </c>
      <c r="G13" s="13">
        <v>655143</v>
      </c>
      <c r="H13" s="13">
        <v>708243</v>
      </c>
      <c r="I13" s="13">
        <v>699724.86000000034</v>
      </c>
      <c r="J13" s="13">
        <v>699724.86000000034</v>
      </c>
      <c r="K13" s="13">
        <v>699724.86000000034</v>
      </c>
      <c r="L13" s="13">
        <v>699724.86000000034</v>
      </c>
      <c r="M13" s="13">
        <v>699839.89000000025</v>
      </c>
      <c r="N13" s="13">
        <v>699839.89000000025</v>
      </c>
      <c r="O13" s="13">
        <v>699839.89000000025</v>
      </c>
      <c r="P13" s="13">
        <v>699839.89000000025</v>
      </c>
      <c r="Q13" s="12">
        <v>699839.89000000025</v>
      </c>
      <c r="S13" s="12">
        <f>DATA!F8</f>
        <v>699839.89000000025</v>
      </c>
      <c r="T13" s="13" cm="1">
        <f t="array" ref="T13">[2]!GetNthToLast($C13:$Q13,T$10)</f>
        <v>699839.89000000025</v>
      </c>
      <c r="U13" s="13" cm="1">
        <f t="array" ref="U13">[2]!GetNthToLast($C13:$Q13,U$10)</f>
        <v>699839.89000000025</v>
      </c>
      <c r="V13" s="13" cm="1">
        <f t="array" ref="V13">[2]!GetNthToLast($C13:$Q13,V$10)</f>
        <v>699839.89000000025</v>
      </c>
      <c r="W13" s="13" cm="1">
        <f t="array" ref="W13">[2]!GetNthToLast($C13:$Q13,W$10)</f>
        <v>699839.89000000025</v>
      </c>
      <c r="X13" s="13" cm="1">
        <f t="array" ref="X13">[2]!GetNthToLast($C13:$Q13,X$10)</f>
        <v>699724.86000000034</v>
      </c>
      <c r="Y13" s="13" cm="1">
        <f t="array" ref="Y13">[2]!GetNthToLast($C13:$Q13,Y$10)</f>
        <v>699724.86000000034</v>
      </c>
      <c r="Z13" s="13" cm="1">
        <f t="array" ref="Z13">[2]!GetNthToLast($C13:$Q13,Z$10)</f>
        <v>699724.86000000034</v>
      </c>
      <c r="AA13" s="13" cm="1">
        <f t="array" ref="AA13">[2]!GetNthToLast($C13:$Q13,AA$10)</f>
        <v>699724.86000000034</v>
      </c>
      <c r="AB13" s="13" cm="1">
        <f t="array" ref="AB13">[2]!GetNthToLast($C13:$Q13,AB$10)</f>
        <v>708243</v>
      </c>
      <c r="AC13" s="13" cm="1">
        <f t="array" ref="AC13">[2]!GetNthToLast($C13:$Q13,AC$10)</f>
        <v>655143</v>
      </c>
      <c r="AD13" s="13" cm="1">
        <f t="array" ref="AD13">[2]!GetNthToLast($C13:$Q13,AD$10)</f>
        <v>641498</v>
      </c>
      <c r="AE13" s="13" cm="1">
        <f t="array" ref="AE13">[2]!GetNthToLast($C13:$Q13,AE$10)</f>
        <v>588433</v>
      </c>
      <c r="AF13" s="13" cm="1">
        <f t="array" ref="AF13">[2]!GetNthToLast($C13:$Q13,AF$10)</f>
        <v>446575</v>
      </c>
      <c r="AG13" s="13" cm="1">
        <f t="array" ref="AG13">[2]!GetNthToLast($C13:$Q13,AG$10)</f>
        <v>211399</v>
      </c>
      <c r="AI13" s="1" t="str">
        <f>A13</f>
        <v>1/1/06-12/31/06</v>
      </c>
    </row>
    <row r="14" spans="1:35" ht="12.75" customHeight="1" x14ac:dyDescent="0.2">
      <c r="A14" s="6" t="str">
        <f>INPUT!E21</f>
        <v>1/1/07-12/31/07</v>
      </c>
      <c r="C14" s="13">
        <v>334255</v>
      </c>
      <c r="D14" s="13">
        <v>1270543.27</v>
      </c>
      <c r="E14" s="13">
        <v>1544657.17</v>
      </c>
      <c r="F14" s="13">
        <v>1709353.99</v>
      </c>
      <c r="G14" s="13">
        <v>1742971.1600000013</v>
      </c>
      <c r="H14" s="13">
        <v>1766641.2300000014</v>
      </c>
      <c r="I14" s="13">
        <v>1770858.0400000014</v>
      </c>
      <c r="J14" s="13">
        <v>1774917.2900000012</v>
      </c>
      <c r="K14" s="13">
        <v>1775477.7400000014</v>
      </c>
      <c r="L14" s="13">
        <v>1775477.7400000014</v>
      </c>
      <c r="M14" s="13">
        <v>1775477.7400000014</v>
      </c>
      <c r="N14" s="13">
        <v>1775477.7400000007</v>
      </c>
      <c r="O14" s="13">
        <v>1775477.7400000007</v>
      </c>
      <c r="P14" s="12">
        <v>1775477.7400000007</v>
      </c>
      <c r="Q14" s="13"/>
      <c r="S14" s="12">
        <f>DATA!F9</f>
        <v>1775477.7400000007</v>
      </c>
      <c r="T14" s="13" cm="1">
        <f t="array" ref="T14">[2]!GetNthToLast($C14:$Q14,T$10)</f>
        <v>1775477.7400000007</v>
      </c>
      <c r="U14" s="13" cm="1">
        <f t="array" ref="U14">[2]!GetNthToLast($C14:$Q14,U$10)</f>
        <v>1775477.7400000007</v>
      </c>
      <c r="V14" s="13" cm="1">
        <f t="array" ref="V14">[2]!GetNthToLast($C14:$Q14,V$10)</f>
        <v>1775477.7400000014</v>
      </c>
      <c r="W14" s="13" cm="1">
        <f t="array" ref="W14">[2]!GetNthToLast($C14:$Q14,W$10)</f>
        <v>1775477.7400000014</v>
      </c>
      <c r="X14" s="13" cm="1">
        <f t="array" ref="X14">[2]!GetNthToLast($C14:$Q14,X$10)</f>
        <v>1775477.7400000014</v>
      </c>
      <c r="Y14" s="13" cm="1">
        <f t="array" ref="Y14">[2]!GetNthToLast($C14:$Q14,Y$10)</f>
        <v>1774917.2900000012</v>
      </c>
      <c r="Z14" s="13" cm="1">
        <f t="array" ref="Z14">[2]!GetNthToLast($C14:$Q14,Z$10)</f>
        <v>1770858.0400000014</v>
      </c>
      <c r="AA14" s="13" cm="1">
        <f t="array" ref="AA14">[2]!GetNthToLast($C14:$Q14,AA$10)</f>
        <v>1766641.2300000014</v>
      </c>
      <c r="AB14" s="13" cm="1">
        <f t="array" ref="AB14">[2]!GetNthToLast($C14:$Q14,AB$10)</f>
        <v>1742971.1600000013</v>
      </c>
      <c r="AC14" s="13" cm="1">
        <f t="array" ref="AC14">[2]!GetNthToLast($C14:$Q14,AC$10)</f>
        <v>1709353.99</v>
      </c>
      <c r="AD14" s="13" cm="1">
        <f t="array" ref="AD14">[2]!GetNthToLast($C14:$Q14,AD$10)</f>
        <v>1544657.17</v>
      </c>
      <c r="AE14" s="13" cm="1">
        <f t="array" ref="AE14">[2]!GetNthToLast($C14:$Q14,AE$10)</f>
        <v>1270543.27</v>
      </c>
      <c r="AF14" s="13" cm="1">
        <f t="array" ref="AF14">[2]!GetNthToLast($C14:$Q14,AF$10)</f>
        <v>334255</v>
      </c>
      <c r="AG14" s="13" t="str" cm="1">
        <f t="array" ref="AG14">[2]!GetNthToLast($C14:$Q14,AG$10)</f>
        <v/>
      </c>
      <c r="AI14" s="1" t="str">
        <f t="shared" ref="AI14:AI27" si="4">A14</f>
        <v>1/1/07-12/31/07</v>
      </c>
    </row>
    <row r="15" spans="1:35" ht="12.75" customHeight="1" x14ac:dyDescent="0.2">
      <c r="A15" s="6" t="str">
        <f>INPUT!E22</f>
        <v>1/1/08-12/31/08</v>
      </c>
      <c r="C15" s="13">
        <v>347849.49</v>
      </c>
      <c r="D15" s="13">
        <v>758111.05</v>
      </c>
      <c r="E15" s="13">
        <v>1083953.47</v>
      </c>
      <c r="F15" s="13">
        <v>1099997.5399999998</v>
      </c>
      <c r="G15" s="13">
        <v>1100030.42</v>
      </c>
      <c r="H15" s="13">
        <v>1100030.4200000002</v>
      </c>
      <c r="I15" s="13">
        <v>1100030.42</v>
      </c>
      <c r="J15" s="13">
        <v>1100030.4200000002</v>
      </c>
      <c r="K15" s="13">
        <v>1099670.42</v>
      </c>
      <c r="L15" s="13">
        <v>1099670.4200000002</v>
      </c>
      <c r="M15" s="13">
        <v>1099670.4199999997</v>
      </c>
      <c r="N15" s="13">
        <v>1099670.4199999997</v>
      </c>
      <c r="O15" s="12">
        <v>1099670.4199999997</v>
      </c>
      <c r="P15" s="13"/>
      <c r="Q15" s="13"/>
      <c r="S15" s="12">
        <f>DATA!F10</f>
        <v>1099670.4199999997</v>
      </c>
      <c r="T15" s="13" cm="1">
        <f t="array" ref="T15">[2]!GetNthToLast($C15:$Q15,T$10)</f>
        <v>1099670.4199999997</v>
      </c>
      <c r="U15" s="13" cm="1">
        <f t="array" ref="U15">[2]!GetNthToLast($C15:$Q15,U$10)</f>
        <v>1099670.4199999997</v>
      </c>
      <c r="V15" s="13" cm="1">
        <f t="array" ref="V15">[2]!GetNthToLast($C15:$Q15,V$10)</f>
        <v>1099670.4200000002</v>
      </c>
      <c r="W15" s="13" cm="1">
        <f t="array" ref="W15">[2]!GetNthToLast($C15:$Q15,W$10)</f>
        <v>1099670.42</v>
      </c>
      <c r="X15" s="13" cm="1">
        <f t="array" ref="X15">[2]!GetNthToLast($C15:$Q15,X$10)</f>
        <v>1100030.4200000002</v>
      </c>
      <c r="Y15" s="13" cm="1">
        <f t="array" ref="Y15">[2]!GetNthToLast($C15:$Q15,Y$10)</f>
        <v>1100030.42</v>
      </c>
      <c r="Z15" s="13" cm="1">
        <f t="array" ref="Z15">[2]!GetNthToLast($C15:$Q15,Z$10)</f>
        <v>1100030.4200000002</v>
      </c>
      <c r="AA15" s="13" cm="1">
        <f t="array" ref="AA15">[2]!GetNthToLast($C15:$Q15,AA$10)</f>
        <v>1100030.42</v>
      </c>
      <c r="AB15" s="13" cm="1">
        <f t="array" ref="AB15">[2]!GetNthToLast($C15:$Q15,AB$10)</f>
        <v>1099997.5399999998</v>
      </c>
      <c r="AC15" s="13" cm="1">
        <f t="array" ref="AC15">[2]!GetNthToLast($C15:$Q15,AC$10)</f>
        <v>1083953.47</v>
      </c>
      <c r="AD15" s="13" cm="1">
        <f t="array" ref="AD15">[2]!GetNthToLast($C15:$Q15,AD$10)</f>
        <v>758111.05</v>
      </c>
      <c r="AE15" s="13" cm="1">
        <f t="array" ref="AE15">[2]!GetNthToLast($C15:$Q15,AE$10)</f>
        <v>347849.49</v>
      </c>
      <c r="AF15" s="13" t="str" cm="1">
        <f t="array" ref="AF15">[2]!GetNthToLast($C15:$Q15,AF$10)</f>
        <v/>
      </c>
      <c r="AG15" s="13" t="str" cm="1">
        <f t="array" ref="AG15">[2]!GetNthToLast($C15:$Q15,AG$10)</f>
        <v/>
      </c>
      <c r="AI15" s="1" t="str">
        <f t="shared" si="4"/>
        <v>1/1/08-12/31/08</v>
      </c>
    </row>
    <row r="16" spans="1:35" ht="12.75" customHeight="1" x14ac:dyDescent="0.2">
      <c r="A16" s="6" t="str">
        <f>INPUT!E23</f>
        <v>1/1/09-12/31/09</v>
      </c>
      <c r="C16" s="13">
        <v>222764.54</v>
      </c>
      <c r="D16" s="13">
        <v>469378.97</v>
      </c>
      <c r="E16" s="13">
        <v>628368.21999999986</v>
      </c>
      <c r="F16" s="13">
        <v>652011.89999999979</v>
      </c>
      <c r="G16" s="13">
        <v>658612.91</v>
      </c>
      <c r="H16" s="13">
        <v>741337.19999999984</v>
      </c>
      <c r="I16" s="13">
        <v>766269.99000000011</v>
      </c>
      <c r="J16" s="13">
        <v>766269.98999999976</v>
      </c>
      <c r="K16" s="13">
        <v>766269.99000000011</v>
      </c>
      <c r="L16" s="13">
        <v>766269.99000000011</v>
      </c>
      <c r="M16" s="13">
        <v>766269.99000000011</v>
      </c>
      <c r="N16" s="12">
        <v>766269.99000000011</v>
      </c>
      <c r="O16" s="13"/>
      <c r="P16" s="13"/>
      <c r="Q16" s="13"/>
      <c r="S16" s="12">
        <f>DATA!F11</f>
        <v>766269.99000000011</v>
      </c>
      <c r="T16" s="13" cm="1">
        <f t="array" ref="T16">[2]!GetNthToLast($C16:$Q16,T$10)</f>
        <v>766269.99000000011</v>
      </c>
      <c r="U16" s="13" cm="1">
        <f t="array" ref="U16">[2]!GetNthToLast($C16:$Q16,U$10)</f>
        <v>766269.99000000011</v>
      </c>
      <c r="V16" s="13" cm="1">
        <f t="array" ref="V16">[2]!GetNthToLast($C16:$Q16,V$10)</f>
        <v>766269.99000000011</v>
      </c>
      <c r="W16" s="13" cm="1">
        <f t="array" ref="W16">[2]!GetNthToLast($C16:$Q16,W$10)</f>
        <v>766269.98999999976</v>
      </c>
      <c r="X16" s="13" cm="1">
        <f t="array" ref="X16">[2]!GetNthToLast($C16:$Q16,X$10)</f>
        <v>766269.99000000011</v>
      </c>
      <c r="Y16" s="13" cm="1">
        <f t="array" ref="Y16">[2]!GetNthToLast($C16:$Q16,Y$10)</f>
        <v>741337.19999999984</v>
      </c>
      <c r="Z16" s="13" cm="1">
        <f t="array" ref="Z16">[2]!GetNthToLast($C16:$Q16,Z$10)</f>
        <v>658612.91</v>
      </c>
      <c r="AA16" s="13" cm="1">
        <f t="array" ref="AA16">[2]!GetNthToLast($C16:$Q16,AA$10)</f>
        <v>652011.89999999979</v>
      </c>
      <c r="AB16" s="13" cm="1">
        <f t="array" ref="AB16">[2]!GetNthToLast($C16:$Q16,AB$10)</f>
        <v>628368.21999999986</v>
      </c>
      <c r="AC16" s="13" cm="1">
        <f t="array" ref="AC16">[2]!GetNthToLast($C16:$Q16,AC$10)</f>
        <v>469378.97</v>
      </c>
      <c r="AD16" s="13" cm="1">
        <f t="array" ref="AD16">[2]!GetNthToLast($C16:$Q16,AD$10)</f>
        <v>222764.54</v>
      </c>
      <c r="AE16" s="13" t="str" cm="1">
        <f t="array" ref="AE16">[2]!GetNthToLast($C16:$Q16,AE$10)</f>
        <v/>
      </c>
      <c r="AF16" s="13" t="str" cm="1">
        <f t="array" ref="AF16">[2]!GetNthToLast($C16:$Q16,AF$10)</f>
        <v/>
      </c>
      <c r="AG16" s="13" t="str" cm="1">
        <f t="array" ref="AG16">[2]!GetNthToLast($C16:$Q16,AG$10)</f>
        <v/>
      </c>
      <c r="AI16" s="1" t="str">
        <f t="shared" si="4"/>
        <v>1/1/09-12/31/09</v>
      </c>
    </row>
    <row r="17" spans="1:35" ht="12.75" customHeight="1" x14ac:dyDescent="0.2">
      <c r="A17" s="6" t="str">
        <f>INPUT!E24</f>
        <v>1/1/10-12/31/10</v>
      </c>
      <c r="C17" s="13">
        <v>404401.32</v>
      </c>
      <c r="D17" s="13">
        <v>954257.30999999959</v>
      </c>
      <c r="E17" s="13">
        <v>1323186.3500000001</v>
      </c>
      <c r="F17" s="13">
        <v>1396089.0600000005</v>
      </c>
      <c r="G17" s="13">
        <v>1421916.81</v>
      </c>
      <c r="H17" s="13">
        <v>1407050.4000000006</v>
      </c>
      <c r="I17" s="13">
        <v>1409733.5599999998</v>
      </c>
      <c r="J17" s="13">
        <v>1422575.0900000008</v>
      </c>
      <c r="K17" s="13">
        <v>1440795.9600000002</v>
      </c>
      <c r="L17" s="13">
        <v>1463135.0100000002</v>
      </c>
      <c r="M17" s="12">
        <v>1514381.6700000002</v>
      </c>
      <c r="N17" s="13"/>
      <c r="O17" s="13"/>
      <c r="P17" s="13"/>
      <c r="Q17" s="13"/>
      <c r="S17" s="12">
        <f>DATA!F12</f>
        <v>1514381.6700000002</v>
      </c>
      <c r="T17" s="13" cm="1">
        <f t="array" ref="T17">[2]!GetNthToLast($C17:$Q17,T$10)</f>
        <v>1463135.0100000002</v>
      </c>
      <c r="U17" s="13" cm="1">
        <f t="array" ref="U17">[2]!GetNthToLast($C17:$Q17,U$10)</f>
        <v>1440795.9600000002</v>
      </c>
      <c r="V17" s="13" cm="1">
        <f t="array" ref="V17">[2]!GetNthToLast($C17:$Q17,V$10)</f>
        <v>1422575.0900000008</v>
      </c>
      <c r="W17" s="13" cm="1">
        <f t="array" ref="W17">[2]!GetNthToLast($C17:$Q17,W$10)</f>
        <v>1409733.5599999998</v>
      </c>
      <c r="X17" s="13" cm="1">
        <f t="array" ref="X17">[2]!GetNthToLast($C17:$Q17,X$10)</f>
        <v>1407050.4000000006</v>
      </c>
      <c r="Y17" s="13" cm="1">
        <f t="array" ref="Y17">[2]!GetNthToLast($C17:$Q17,Y$10)</f>
        <v>1421916.81</v>
      </c>
      <c r="Z17" s="13" cm="1">
        <f t="array" ref="Z17">[2]!GetNthToLast($C17:$Q17,Z$10)</f>
        <v>1396089.0600000005</v>
      </c>
      <c r="AA17" s="13" cm="1">
        <f t="array" ref="AA17">[2]!GetNthToLast($C17:$Q17,AA$10)</f>
        <v>1323186.3500000001</v>
      </c>
      <c r="AB17" s="13" cm="1">
        <f t="array" ref="AB17">[2]!GetNthToLast($C17:$Q17,AB$10)</f>
        <v>954257.30999999959</v>
      </c>
      <c r="AC17" s="13" cm="1">
        <f t="array" ref="AC17">[2]!GetNthToLast($C17:$Q17,AC$10)</f>
        <v>404401.32</v>
      </c>
      <c r="AD17" s="13" t="str" cm="1">
        <f t="array" ref="AD17">[2]!GetNthToLast($C17:$Q17,AD$10)</f>
        <v/>
      </c>
      <c r="AE17" s="13" t="str" cm="1">
        <f t="array" ref="AE17">[2]!GetNthToLast($C17:$Q17,AE$10)</f>
        <v/>
      </c>
      <c r="AF17" s="13" t="str" cm="1">
        <f t="array" ref="AF17">[2]!GetNthToLast($C17:$Q17,AF$10)</f>
        <v/>
      </c>
      <c r="AG17" s="13" t="str" cm="1">
        <f t="array" ref="AG17">[2]!GetNthToLast($C17:$Q17,AG$10)</f>
        <v/>
      </c>
      <c r="AI17" s="1" t="str">
        <f t="shared" si="4"/>
        <v>1/1/10-12/31/10</v>
      </c>
    </row>
    <row r="18" spans="1:35" ht="12.75" customHeight="1" x14ac:dyDescent="0.2">
      <c r="A18" s="6" t="str">
        <f>INPUT!E25</f>
        <v>1/1/11-12/31/11</v>
      </c>
      <c r="C18" s="13">
        <v>357259.98999999987</v>
      </c>
      <c r="D18" s="13">
        <v>945944.79000000015</v>
      </c>
      <c r="E18" s="13">
        <v>1041213.3600000002</v>
      </c>
      <c r="F18" s="13">
        <v>1052451.29</v>
      </c>
      <c r="G18" s="13">
        <v>1084549.8400000001</v>
      </c>
      <c r="H18" s="13">
        <v>1104286.57</v>
      </c>
      <c r="I18" s="13">
        <v>1118367.83</v>
      </c>
      <c r="J18" s="13">
        <v>1135122.3100000003</v>
      </c>
      <c r="K18" s="13">
        <v>1182322.2200000002</v>
      </c>
      <c r="L18" s="12">
        <v>1183179.1900000002</v>
      </c>
      <c r="M18" s="13"/>
      <c r="N18" s="13"/>
      <c r="O18" s="13"/>
      <c r="P18" s="13"/>
      <c r="Q18" s="13"/>
      <c r="S18" s="12">
        <f>DATA!F13</f>
        <v>1183179.1900000002</v>
      </c>
      <c r="T18" s="13" cm="1">
        <f t="array" ref="T18">[2]!GetNthToLast($C18:$Q18,T$10)</f>
        <v>1182322.2200000002</v>
      </c>
      <c r="U18" s="13" cm="1">
        <f t="array" ref="U18">[2]!GetNthToLast($C18:$Q18,U$10)</f>
        <v>1135122.3100000003</v>
      </c>
      <c r="V18" s="13" cm="1">
        <f t="array" ref="V18">[2]!GetNthToLast($C18:$Q18,V$10)</f>
        <v>1118367.83</v>
      </c>
      <c r="W18" s="13" cm="1">
        <f t="array" ref="W18">[2]!GetNthToLast($C18:$Q18,W$10)</f>
        <v>1104286.57</v>
      </c>
      <c r="X18" s="13" cm="1">
        <f t="array" ref="X18">[2]!GetNthToLast($C18:$Q18,X$10)</f>
        <v>1084549.8400000001</v>
      </c>
      <c r="Y18" s="13" cm="1">
        <f t="array" ref="Y18">[2]!GetNthToLast($C18:$Q18,Y$10)</f>
        <v>1052451.29</v>
      </c>
      <c r="Z18" s="13" cm="1">
        <f t="array" ref="Z18">[2]!GetNthToLast($C18:$Q18,Z$10)</f>
        <v>1041213.3600000002</v>
      </c>
      <c r="AA18" s="13" cm="1">
        <f t="array" ref="AA18">[2]!GetNthToLast($C18:$Q18,AA$10)</f>
        <v>945944.79000000015</v>
      </c>
      <c r="AB18" s="13" cm="1">
        <f t="array" ref="AB18">[2]!GetNthToLast($C18:$Q18,AB$10)</f>
        <v>357259.98999999987</v>
      </c>
      <c r="AC18" s="13" t="str" cm="1">
        <f t="array" ref="AC18">[2]!GetNthToLast($C18:$Q18,AC$10)</f>
        <v/>
      </c>
      <c r="AD18" s="13" t="str" cm="1">
        <f t="array" ref="AD18">[2]!GetNthToLast($C18:$Q18,AD$10)</f>
        <v/>
      </c>
      <c r="AE18" s="13" t="str" cm="1">
        <f t="array" ref="AE18">[2]!GetNthToLast($C18:$Q18,AE$10)</f>
        <v/>
      </c>
      <c r="AF18" s="13" t="str" cm="1">
        <f t="array" ref="AF18">[2]!GetNthToLast($C18:$Q18,AF$10)</f>
        <v/>
      </c>
      <c r="AG18" s="13" t="str" cm="1">
        <f t="array" ref="AG18">[2]!GetNthToLast($C18:$Q18,AG$10)</f>
        <v/>
      </c>
      <c r="AI18" s="1" t="str">
        <f t="shared" si="4"/>
        <v>1/1/11-12/31/11</v>
      </c>
    </row>
    <row r="19" spans="1:35" ht="12.75" customHeight="1" x14ac:dyDescent="0.2">
      <c r="A19" s="6" t="str">
        <f>INPUT!E26</f>
        <v>1/1/12-12/31/12</v>
      </c>
      <c r="C19" s="13">
        <v>272973.83</v>
      </c>
      <c r="D19" s="13">
        <v>806555.11999999988</v>
      </c>
      <c r="E19" s="13">
        <v>939406.48999999964</v>
      </c>
      <c r="F19" s="13">
        <v>1105440.2299999997</v>
      </c>
      <c r="G19" s="13">
        <v>1210972.6399999997</v>
      </c>
      <c r="H19" s="13">
        <v>1212167.7099999997</v>
      </c>
      <c r="I19" s="13">
        <v>1212815.8099999998</v>
      </c>
      <c r="J19" s="13">
        <v>1212815.81</v>
      </c>
      <c r="K19" s="12">
        <v>1212882.8100000003</v>
      </c>
      <c r="L19" s="13"/>
      <c r="M19" s="13"/>
      <c r="N19" s="13"/>
      <c r="O19" s="13"/>
      <c r="P19" s="13"/>
      <c r="Q19" s="13"/>
      <c r="S19" s="12">
        <f>DATA!F14</f>
        <v>1212882.8100000003</v>
      </c>
      <c r="T19" s="13" cm="1">
        <f t="array" ref="T19">[2]!GetNthToLast($C19:$Q19,T$10)</f>
        <v>1212815.81</v>
      </c>
      <c r="U19" s="13" cm="1">
        <f t="array" ref="U19">[2]!GetNthToLast($C19:$Q19,U$10)</f>
        <v>1212815.8099999998</v>
      </c>
      <c r="V19" s="13" cm="1">
        <f t="array" ref="V19">[2]!GetNthToLast($C19:$Q19,V$10)</f>
        <v>1212167.7099999997</v>
      </c>
      <c r="W19" s="13" cm="1">
        <f t="array" ref="W19">[2]!GetNthToLast($C19:$Q19,W$10)</f>
        <v>1210972.6399999997</v>
      </c>
      <c r="X19" s="13" cm="1">
        <f t="array" ref="X19">[2]!GetNthToLast($C19:$Q19,X$10)</f>
        <v>1105440.2299999997</v>
      </c>
      <c r="Y19" s="13" cm="1">
        <f t="array" ref="Y19">[2]!GetNthToLast($C19:$Q19,Y$10)</f>
        <v>939406.48999999964</v>
      </c>
      <c r="Z19" s="13" cm="1">
        <f t="array" ref="Z19">[2]!GetNthToLast($C19:$Q19,Z$10)</f>
        <v>806555.11999999988</v>
      </c>
      <c r="AA19" s="13" cm="1">
        <f t="array" ref="AA19">[2]!GetNthToLast($C19:$Q19,AA$10)</f>
        <v>272973.83</v>
      </c>
      <c r="AB19" s="13" t="str" cm="1">
        <f t="array" ref="AB19">[2]!GetNthToLast($C19:$Q19,AB$10)</f>
        <v/>
      </c>
      <c r="AC19" s="13" t="str" cm="1">
        <f t="array" ref="AC19">[2]!GetNthToLast($C19:$Q19,AC$10)</f>
        <v/>
      </c>
      <c r="AD19" s="13" t="str" cm="1">
        <f t="array" ref="AD19">[2]!GetNthToLast($C19:$Q19,AD$10)</f>
        <v/>
      </c>
      <c r="AE19" s="13" t="str" cm="1">
        <f t="array" ref="AE19">[2]!GetNthToLast($C19:$Q19,AE$10)</f>
        <v/>
      </c>
      <c r="AF19" s="13" t="str" cm="1">
        <f t="array" ref="AF19">[2]!GetNthToLast($C19:$Q19,AF$10)</f>
        <v/>
      </c>
      <c r="AG19" s="13" t="str" cm="1">
        <f t="array" ref="AG19">[2]!GetNthToLast($C19:$Q19,AG$10)</f>
        <v/>
      </c>
      <c r="AI19" s="1" t="str">
        <f t="shared" si="4"/>
        <v>1/1/12-12/31/12</v>
      </c>
    </row>
    <row r="20" spans="1:35" ht="12.75" customHeight="1" x14ac:dyDescent="0.2">
      <c r="A20" s="6" t="str">
        <f>INPUT!E27</f>
        <v>1/1/13-12/31/13</v>
      </c>
      <c r="C20" s="13">
        <v>391086.17999999993</v>
      </c>
      <c r="D20" s="13">
        <v>1207128.9899999998</v>
      </c>
      <c r="E20" s="13">
        <v>1540096.9600000002</v>
      </c>
      <c r="F20" s="13">
        <v>1775707.1599999997</v>
      </c>
      <c r="G20" s="13">
        <v>1811450.4699999997</v>
      </c>
      <c r="H20" s="13">
        <v>1827849.9099999985</v>
      </c>
      <c r="I20" s="13">
        <v>1828669.29</v>
      </c>
      <c r="J20" s="12">
        <v>1828733.7599999993</v>
      </c>
      <c r="K20" s="13"/>
      <c r="L20" s="13"/>
      <c r="M20" s="13"/>
      <c r="N20" s="13"/>
      <c r="O20" s="13"/>
      <c r="P20" s="13"/>
      <c r="Q20" s="13"/>
      <c r="S20" s="12">
        <f>DATA!F15</f>
        <v>1828733.7599999993</v>
      </c>
      <c r="T20" s="13" cm="1">
        <f t="array" ref="T20">[2]!GetNthToLast($C20:$Q20,T$10)</f>
        <v>1828669.29</v>
      </c>
      <c r="U20" s="13" cm="1">
        <f t="array" ref="U20">[2]!GetNthToLast($C20:$Q20,U$10)</f>
        <v>1827849.9099999985</v>
      </c>
      <c r="V20" s="13" cm="1">
        <f t="array" ref="V20">[2]!GetNthToLast($C20:$Q20,V$10)</f>
        <v>1811450.4699999997</v>
      </c>
      <c r="W20" s="13" cm="1">
        <f t="array" ref="W20">[2]!GetNthToLast($C20:$Q20,W$10)</f>
        <v>1775707.1599999997</v>
      </c>
      <c r="X20" s="13" cm="1">
        <f t="array" ref="X20">[2]!GetNthToLast($C20:$Q20,X$10)</f>
        <v>1540096.9600000002</v>
      </c>
      <c r="Y20" s="13" cm="1">
        <f t="array" ref="Y20">[2]!GetNthToLast($C20:$Q20,Y$10)</f>
        <v>1207128.9899999998</v>
      </c>
      <c r="Z20" s="13" cm="1">
        <f t="array" ref="Z20">[2]!GetNthToLast($C20:$Q20,Z$10)</f>
        <v>391086.17999999993</v>
      </c>
      <c r="AA20" s="13" t="str" cm="1">
        <f t="array" ref="AA20">[2]!GetNthToLast($C20:$Q20,AA$10)</f>
        <v/>
      </c>
      <c r="AB20" s="13" t="str" cm="1">
        <f t="array" ref="AB20">[2]!GetNthToLast($C20:$Q20,AB$10)</f>
        <v/>
      </c>
      <c r="AC20" s="13" t="str" cm="1">
        <f t="array" ref="AC20">[2]!GetNthToLast($C20:$Q20,AC$10)</f>
        <v/>
      </c>
      <c r="AD20" s="13" t="str" cm="1">
        <f t="array" ref="AD20">[2]!GetNthToLast($C20:$Q20,AD$10)</f>
        <v/>
      </c>
      <c r="AE20" s="13" t="str" cm="1">
        <f t="array" ref="AE20">[2]!GetNthToLast($C20:$Q20,AE$10)</f>
        <v/>
      </c>
      <c r="AF20" s="13" t="str" cm="1">
        <f t="array" ref="AF20">[2]!GetNthToLast($C20:$Q20,AF$10)</f>
        <v/>
      </c>
      <c r="AG20" s="13" t="str" cm="1">
        <f t="array" ref="AG20">[2]!GetNthToLast($C20:$Q20,AG$10)</f>
        <v/>
      </c>
      <c r="AI20" s="1" t="str">
        <f t="shared" si="4"/>
        <v>1/1/13-12/31/13</v>
      </c>
    </row>
    <row r="21" spans="1:35" ht="12.75" customHeight="1" x14ac:dyDescent="0.2">
      <c r="A21" s="6" t="str">
        <f>INPUT!E28</f>
        <v>1/1/14-12/31/14</v>
      </c>
      <c r="C21" s="13">
        <v>464901.17000000022</v>
      </c>
      <c r="D21" s="13">
        <v>1135597.2400000005</v>
      </c>
      <c r="E21" s="13">
        <v>1504435.2699999996</v>
      </c>
      <c r="F21" s="13">
        <v>1644964.8999999997</v>
      </c>
      <c r="G21" s="13">
        <v>1799495.8199999996</v>
      </c>
      <c r="H21" s="13">
        <v>1808441.4999999995</v>
      </c>
      <c r="I21" s="12">
        <v>1811366.5999999999</v>
      </c>
      <c r="J21" s="13"/>
      <c r="K21" s="13"/>
      <c r="L21" s="13"/>
      <c r="M21" s="13"/>
      <c r="N21" s="13"/>
      <c r="O21" s="13"/>
      <c r="P21" s="13"/>
      <c r="Q21" s="13"/>
      <c r="S21" s="12">
        <f>DATA!F16</f>
        <v>1811366.5999999999</v>
      </c>
      <c r="T21" s="13" cm="1">
        <f t="array" ref="T21">[2]!GetNthToLast($C21:$Q21,T$10)</f>
        <v>1808441.4999999995</v>
      </c>
      <c r="U21" s="13" cm="1">
        <f t="array" ref="U21">[2]!GetNthToLast($C21:$Q21,U$10)</f>
        <v>1799495.8199999996</v>
      </c>
      <c r="V21" s="13" cm="1">
        <f t="array" ref="V21">[2]!GetNthToLast($C21:$Q21,V$10)</f>
        <v>1644964.8999999997</v>
      </c>
      <c r="W21" s="13" cm="1">
        <f t="array" ref="W21">[2]!GetNthToLast($C21:$Q21,W$10)</f>
        <v>1504435.2699999996</v>
      </c>
      <c r="X21" s="13" cm="1">
        <f t="array" ref="X21">[2]!GetNthToLast($C21:$Q21,X$10)</f>
        <v>1135597.2400000005</v>
      </c>
      <c r="Y21" s="13" cm="1">
        <f t="array" ref="Y21">[2]!GetNthToLast($C21:$Q21,Y$10)</f>
        <v>464901.17000000022</v>
      </c>
      <c r="Z21" s="13" t="str" cm="1">
        <f t="array" ref="Z21">[2]!GetNthToLast($C21:$Q21,Z$10)</f>
        <v/>
      </c>
      <c r="AA21" s="13" t="str" cm="1">
        <f t="array" ref="AA21">[2]!GetNthToLast($C21:$Q21,AA$10)</f>
        <v/>
      </c>
      <c r="AB21" s="13" t="str" cm="1">
        <f t="array" ref="AB21">[2]!GetNthToLast($C21:$Q21,AB$10)</f>
        <v/>
      </c>
      <c r="AC21" s="13" t="str" cm="1">
        <f t="array" ref="AC21">[2]!GetNthToLast($C21:$Q21,AC$10)</f>
        <v/>
      </c>
      <c r="AD21" s="13" t="str" cm="1">
        <f t="array" ref="AD21">[2]!GetNthToLast($C21:$Q21,AD$10)</f>
        <v/>
      </c>
      <c r="AE21" s="13" t="str" cm="1">
        <f t="array" ref="AE21">[2]!GetNthToLast($C21:$Q21,AE$10)</f>
        <v/>
      </c>
      <c r="AF21" s="13" t="str" cm="1">
        <f t="array" ref="AF21">[2]!GetNthToLast($C21:$Q21,AF$10)</f>
        <v/>
      </c>
      <c r="AG21" s="13" t="str" cm="1">
        <f t="array" ref="AG21">[2]!GetNthToLast($C21:$Q21,AG$10)</f>
        <v/>
      </c>
      <c r="AI21" s="1" t="str">
        <f t="shared" si="4"/>
        <v>1/1/14-12/31/14</v>
      </c>
    </row>
    <row r="22" spans="1:35" ht="12.75" customHeight="1" x14ac:dyDescent="0.2">
      <c r="A22" s="6" t="str">
        <f>INPUT!E29</f>
        <v>1/1/15-12/31/15</v>
      </c>
      <c r="C22" s="13">
        <v>592225.76000000059</v>
      </c>
      <c r="D22" s="13">
        <v>1525919.2300000014</v>
      </c>
      <c r="E22" s="13">
        <v>2026922.7700000007</v>
      </c>
      <c r="F22" s="13">
        <v>2100363.66</v>
      </c>
      <c r="G22" s="13">
        <v>2173022.2300000004</v>
      </c>
      <c r="H22" s="12">
        <v>2173195.9299999997</v>
      </c>
      <c r="I22" s="13"/>
      <c r="J22" s="13"/>
      <c r="K22" s="13"/>
      <c r="L22" s="13"/>
      <c r="M22" s="13"/>
      <c r="N22" s="13"/>
      <c r="O22" s="13"/>
      <c r="P22" s="13"/>
      <c r="Q22" s="13"/>
      <c r="S22" s="12">
        <f>DATA!F17</f>
        <v>2173195.9299999997</v>
      </c>
      <c r="T22" s="13" cm="1">
        <f t="array" ref="T22">[2]!GetNthToLast($C22:$Q22,T$10)</f>
        <v>2173022.2300000004</v>
      </c>
      <c r="U22" s="13" cm="1">
        <f t="array" ref="U22">[2]!GetNthToLast($C22:$Q22,U$10)</f>
        <v>2100363.66</v>
      </c>
      <c r="V22" s="13" cm="1">
        <f t="array" ref="V22">[2]!GetNthToLast($C22:$Q22,V$10)</f>
        <v>2026922.7700000007</v>
      </c>
      <c r="W22" s="13" cm="1">
        <f t="array" ref="W22">[2]!GetNthToLast($C22:$Q22,W$10)</f>
        <v>1525919.2300000014</v>
      </c>
      <c r="X22" s="13" cm="1">
        <f t="array" ref="X22">[2]!GetNthToLast($C22:$Q22,X$10)</f>
        <v>592225.76000000059</v>
      </c>
      <c r="Y22" s="13" t="str" cm="1">
        <f t="array" ref="Y22">[2]!GetNthToLast($C22:$Q22,Y$10)</f>
        <v/>
      </c>
      <c r="Z22" s="13" t="str" cm="1">
        <f t="array" ref="Z22">[2]!GetNthToLast($C22:$Q22,Z$10)</f>
        <v/>
      </c>
      <c r="AA22" s="13" t="str" cm="1">
        <f t="array" ref="AA22">[2]!GetNthToLast($C22:$Q22,AA$10)</f>
        <v/>
      </c>
      <c r="AB22" s="13" t="str" cm="1">
        <f t="array" ref="AB22">[2]!GetNthToLast($C22:$Q22,AB$10)</f>
        <v/>
      </c>
      <c r="AC22" s="13" t="str" cm="1">
        <f t="array" ref="AC22">[2]!GetNthToLast($C22:$Q22,AC$10)</f>
        <v/>
      </c>
      <c r="AD22" s="13" t="str" cm="1">
        <f t="array" ref="AD22">[2]!GetNthToLast($C22:$Q22,AD$10)</f>
        <v/>
      </c>
      <c r="AE22" s="13" t="str" cm="1">
        <f t="array" ref="AE22">[2]!GetNthToLast($C22:$Q22,AE$10)</f>
        <v/>
      </c>
      <c r="AF22" s="13" t="str" cm="1">
        <f t="array" ref="AF22">[2]!GetNthToLast($C22:$Q22,AF$10)</f>
        <v/>
      </c>
      <c r="AG22" s="13" t="str" cm="1">
        <f t="array" ref="AG22">[2]!GetNthToLast($C22:$Q22,AG$10)</f>
        <v/>
      </c>
      <c r="AI22" s="1" t="str">
        <f t="shared" si="4"/>
        <v>1/1/15-12/31/15</v>
      </c>
    </row>
    <row r="23" spans="1:35" ht="12.75" customHeight="1" x14ac:dyDescent="0.2">
      <c r="A23" s="6" t="str">
        <f>INPUT!E30</f>
        <v>1/1/16-12/31/16</v>
      </c>
      <c r="C23" s="13">
        <v>729211.94999999984</v>
      </c>
      <c r="D23" s="13">
        <v>1873770.8999999997</v>
      </c>
      <c r="E23" s="13">
        <v>2498577.4199999995</v>
      </c>
      <c r="F23" s="13">
        <v>2725300.9999999991</v>
      </c>
      <c r="G23" s="12">
        <v>2776114.1900000009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S23" s="12">
        <f>DATA!F18</f>
        <v>2776114.1900000009</v>
      </c>
      <c r="T23" s="13" cm="1">
        <f t="array" ref="T23">[2]!GetNthToLast($C23:$Q23,T$10)</f>
        <v>2725300.9999999991</v>
      </c>
      <c r="U23" s="13" cm="1">
        <f t="array" ref="U23">[2]!GetNthToLast($C23:$Q23,U$10)</f>
        <v>2498577.4199999995</v>
      </c>
      <c r="V23" s="13" cm="1">
        <f t="array" ref="V23">[2]!GetNthToLast($C23:$Q23,V$10)</f>
        <v>1873770.8999999997</v>
      </c>
      <c r="W23" s="13" cm="1">
        <f t="array" ref="W23">[2]!GetNthToLast($C23:$Q23,W$10)</f>
        <v>729211.94999999984</v>
      </c>
      <c r="X23" s="13" t="str" cm="1">
        <f t="array" ref="X23">[2]!GetNthToLast($C23:$Q23,X$10)</f>
        <v/>
      </c>
      <c r="Y23" s="13" t="str" cm="1">
        <f t="array" ref="Y23">[2]!GetNthToLast($C23:$Q23,Y$10)</f>
        <v/>
      </c>
      <c r="Z23" s="13" t="str" cm="1">
        <f t="array" ref="Z23">[2]!GetNthToLast($C23:$Q23,Z$10)</f>
        <v/>
      </c>
      <c r="AA23" s="13" t="str" cm="1">
        <f t="array" ref="AA23">[2]!GetNthToLast($C23:$Q23,AA$10)</f>
        <v/>
      </c>
      <c r="AB23" s="13" t="str" cm="1">
        <f t="array" ref="AB23">[2]!GetNthToLast($C23:$Q23,AB$10)</f>
        <v/>
      </c>
      <c r="AC23" s="13" t="str" cm="1">
        <f t="array" ref="AC23">[2]!GetNthToLast($C23:$Q23,AC$10)</f>
        <v/>
      </c>
      <c r="AD23" s="13" t="str" cm="1">
        <f t="array" ref="AD23">[2]!GetNthToLast($C23:$Q23,AD$10)</f>
        <v/>
      </c>
      <c r="AE23" s="13" t="str" cm="1">
        <f t="array" ref="AE23">[2]!GetNthToLast($C23:$Q23,AE$10)</f>
        <v/>
      </c>
      <c r="AF23" s="13" t="str" cm="1">
        <f t="array" ref="AF23">[2]!GetNthToLast($C23:$Q23,AF$10)</f>
        <v/>
      </c>
      <c r="AG23" s="13" t="str" cm="1">
        <f t="array" ref="AG23">[2]!GetNthToLast($C23:$Q23,AG$10)</f>
        <v/>
      </c>
      <c r="AI23" s="1" t="str">
        <f t="shared" si="4"/>
        <v>1/1/16-12/31/16</v>
      </c>
    </row>
    <row r="24" spans="1:35" ht="12.75" customHeight="1" x14ac:dyDescent="0.2">
      <c r="A24" s="6" t="str">
        <f>INPUT!E31</f>
        <v>1/1/17-12/31/17</v>
      </c>
      <c r="C24" s="13">
        <v>587820.25</v>
      </c>
      <c r="D24" s="13">
        <v>1826727.6300000011</v>
      </c>
      <c r="E24" s="13">
        <v>2143917.7400000007</v>
      </c>
      <c r="F24" s="12">
        <v>2347544.3600000013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S24" s="12">
        <f>DATA!F19</f>
        <v>2347544.3600000013</v>
      </c>
      <c r="T24" s="13" cm="1">
        <f t="array" ref="T24">[2]!GetNthToLast($C24:$Q24,T$10)</f>
        <v>2143917.7400000007</v>
      </c>
      <c r="U24" s="13" cm="1">
        <f t="array" ref="U24">[2]!GetNthToLast($C24:$Q24,U$10)</f>
        <v>1826727.6300000011</v>
      </c>
      <c r="V24" s="13" cm="1">
        <f t="array" ref="V24">[2]!GetNthToLast($C24:$Q24,V$10)</f>
        <v>587820.25</v>
      </c>
      <c r="W24" s="13" t="str" cm="1">
        <f t="array" ref="W24">[2]!GetNthToLast($C24:$Q24,W$10)</f>
        <v/>
      </c>
      <c r="X24" s="13" t="str" cm="1">
        <f t="array" ref="X24">[2]!GetNthToLast($C24:$Q24,X$10)</f>
        <v/>
      </c>
      <c r="Y24" s="13" t="str" cm="1">
        <f t="array" ref="Y24">[2]!GetNthToLast($C24:$Q24,Y$10)</f>
        <v/>
      </c>
      <c r="Z24" s="13" t="str" cm="1">
        <f t="array" ref="Z24">[2]!GetNthToLast($C24:$Q24,Z$10)</f>
        <v/>
      </c>
      <c r="AA24" s="13" t="str" cm="1">
        <f t="array" ref="AA24">[2]!GetNthToLast($C24:$Q24,AA$10)</f>
        <v/>
      </c>
      <c r="AB24" s="13" t="str" cm="1">
        <f t="array" ref="AB24">[2]!GetNthToLast($C24:$Q24,AB$10)</f>
        <v/>
      </c>
      <c r="AC24" s="13" t="str" cm="1">
        <f t="array" ref="AC24">[2]!GetNthToLast($C24:$Q24,AC$10)</f>
        <v/>
      </c>
      <c r="AD24" s="13" t="str" cm="1">
        <f t="array" ref="AD24">[2]!GetNthToLast($C24:$Q24,AD$10)</f>
        <v/>
      </c>
      <c r="AE24" s="13" t="str" cm="1">
        <f t="array" ref="AE24">[2]!GetNthToLast($C24:$Q24,AE$10)</f>
        <v/>
      </c>
      <c r="AF24" s="13" t="str" cm="1">
        <f t="array" ref="AF24">[2]!GetNthToLast($C24:$Q24,AF$10)</f>
        <v/>
      </c>
      <c r="AG24" s="13" t="str" cm="1">
        <f t="array" ref="AG24">[2]!GetNthToLast($C24:$Q24,AG$10)</f>
        <v/>
      </c>
      <c r="AI24" s="1" t="str">
        <f t="shared" si="4"/>
        <v>1/1/17-12/31/17</v>
      </c>
    </row>
    <row r="25" spans="1:35" ht="12.75" customHeight="1" x14ac:dyDescent="0.2">
      <c r="A25" s="6" t="str">
        <f>INPUT!E32</f>
        <v>1/1/18-12/31/18</v>
      </c>
      <c r="C25" s="13">
        <v>613311.33000000007</v>
      </c>
      <c r="D25" s="13">
        <v>2024291.8599999996</v>
      </c>
      <c r="E25" s="12">
        <v>2258070.4400000018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S25" s="12">
        <f>DATA!F20</f>
        <v>2258070.4400000018</v>
      </c>
      <c r="T25" s="13" cm="1">
        <f t="array" ref="T25">[2]!GetNthToLast($C25:$Q25,T$10)</f>
        <v>2024291.8599999996</v>
      </c>
      <c r="U25" s="13" cm="1">
        <f t="array" ref="U25">[2]!GetNthToLast($C25:$Q25,U$10)</f>
        <v>613311.33000000007</v>
      </c>
      <c r="V25" s="13" t="str" cm="1">
        <f t="array" ref="V25">[2]!GetNthToLast($C25:$Q25,V$10)</f>
        <v/>
      </c>
      <c r="W25" s="13" t="str" cm="1">
        <f t="array" ref="W25">[2]!GetNthToLast($C25:$Q25,W$10)</f>
        <v/>
      </c>
      <c r="X25" s="13" t="str" cm="1">
        <f t="array" ref="X25">[2]!GetNthToLast($C25:$Q25,X$10)</f>
        <v/>
      </c>
      <c r="Y25" s="13" t="str" cm="1">
        <f t="array" ref="Y25">[2]!GetNthToLast($C25:$Q25,Y$10)</f>
        <v/>
      </c>
      <c r="Z25" s="13" t="str" cm="1">
        <f t="array" ref="Z25">[2]!GetNthToLast($C25:$Q25,Z$10)</f>
        <v/>
      </c>
      <c r="AA25" s="13" t="str" cm="1">
        <f t="array" ref="AA25">[2]!GetNthToLast($C25:$Q25,AA$10)</f>
        <v/>
      </c>
      <c r="AB25" s="13" t="str" cm="1">
        <f t="array" ref="AB25">[2]!GetNthToLast($C25:$Q25,AB$10)</f>
        <v/>
      </c>
      <c r="AC25" s="13" t="str" cm="1">
        <f t="array" ref="AC25">[2]!GetNthToLast($C25:$Q25,AC$10)</f>
        <v/>
      </c>
      <c r="AD25" s="13" t="str" cm="1">
        <f t="array" ref="AD25">[2]!GetNthToLast($C25:$Q25,AD$10)</f>
        <v/>
      </c>
      <c r="AE25" s="13" t="str" cm="1">
        <f t="array" ref="AE25">[2]!GetNthToLast($C25:$Q25,AE$10)</f>
        <v/>
      </c>
      <c r="AF25" s="13" t="str" cm="1">
        <f t="array" ref="AF25">[2]!GetNthToLast($C25:$Q25,AF$10)</f>
        <v/>
      </c>
      <c r="AG25" s="13" t="str" cm="1">
        <f t="array" ref="AG25">[2]!GetNthToLast($C25:$Q25,AG$10)</f>
        <v/>
      </c>
      <c r="AI25" s="1" t="str">
        <f t="shared" si="4"/>
        <v>1/1/18-12/31/18</v>
      </c>
    </row>
    <row r="26" spans="1:35" ht="12.75" customHeight="1" x14ac:dyDescent="0.2">
      <c r="A26" s="6" t="str">
        <f>INPUT!E33</f>
        <v>1/1/19-12/31/19</v>
      </c>
      <c r="B26" s="14"/>
      <c r="C26" s="13">
        <v>2510372.1899999976</v>
      </c>
      <c r="D26" s="12">
        <v>4199295.1499999976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S26" s="12">
        <f>DATA!F21</f>
        <v>4199295.1499999976</v>
      </c>
      <c r="T26" s="13" cm="1">
        <f t="array" ref="T26">[2]!GetNthToLast($C26:$Q26,T$10)</f>
        <v>2510372.1899999976</v>
      </c>
      <c r="U26" s="13" t="str" cm="1">
        <f t="array" ref="U26">[2]!GetNthToLast($C26:$Q26,U$10)</f>
        <v/>
      </c>
      <c r="V26" s="13" t="str" cm="1">
        <f t="array" ref="V26">[2]!GetNthToLast($C26:$Q26,V$10)</f>
        <v/>
      </c>
      <c r="W26" s="13" t="str" cm="1">
        <f t="array" ref="W26">[2]!GetNthToLast($C26:$Q26,W$10)</f>
        <v/>
      </c>
      <c r="X26" s="13" t="str" cm="1">
        <f t="array" ref="X26">[2]!GetNthToLast($C26:$Q26,X$10)</f>
        <v/>
      </c>
      <c r="Y26" s="13" t="str" cm="1">
        <f t="array" ref="Y26">[2]!GetNthToLast($C26:$Q26,Y$10)</f>
        <v/>
      </c>
      <c r="Z26" s="13" t="str" cm="1">
        <f t="array" ref="Z26">[2]!GetNthToLast($C26:$Q26,Z$10)</f>
        <v/>
      </c>
      <c r="AA26" s="13" t="str" cm="1">
        <f t="array" ref="AA26">[2]!GetNthToLast($C26:$Q26,AA$10)</f>
        <v/>
      </c>
      <c r="AB26" s="13" t="str" cm="1">
        <f t="array" ref="AB26">[2]!GetNthToLast($C26:$Q26,AB$10)</f>
        <v/>
      </c>
      <c r="AC26" s="13" t="str" cm="1">
        <f t="array" ref="AC26">[2]!GetNthToLast($C26:$Q26,AC$10)</f>
        <v/>
      </c>
      <c r="AD26" s="13" t="str" cm="1">
        <f t="array" ref="AD26">[2]!GetNthToLast($C26:$Q26,AD$10)</f>
        <v/>
      </c>
      <c r="AE26" s="13" t="str" cm="1">
        <f t="array" ref="AE26">[2]!GetNthToLast($C26:$Q26,AE$10)</f>
        <v/>
      </c>
      <c r="AF26" s="13" t="str" cm="1">
        <f t="array" ref="AF26">[2]!GetNthToLast($C26:$Q26,AF$10)</f>
        <v/>
      </c>
      <c r="AG26" s="13" t="str" cm="1">
        <f t="array" ref="AG26">[2]!GetNthToLast($C26:$Q26,AG$10)</f>
        <v/>
      </c>
      <c r="AI26" s="1" t="str">
        <f t="shared" si="4"/>
        <v>1/1/19-12/31/19</v>
      </c>
    </row>
    <row r="27" spans="1:35" ht="12.75" customHeight="1" x14ac:dyDescent="0.2">
      <c r="A27" s="6" t="str">
        <f>INPUT!E34</f>
        <v>1/1/20-12/31/20</v>
      </c>
      <c r="B27" s="14"/>
      <c r="C27" s="12">
        <v>619309.30000000005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S27" s="12">
        <f>DATA!F22</f>
        <v>619309.30000000005</v>
      </c>
      <c r="T27" s="13" t="str" cm="1">
        <f t="array" ref="T27">[2]!GetNthToLast($C27:$Q27,T$10)</f>
        <v/>
      </c>
      <c r="U27" s="13" t="str" cm="1">
        <f t="array" ref="U27">[2]!GetNthToLast($C27:$Q27,U$10)</f>
        <v/>
      </c>
      <c r="V27" s="13" t="str" cm="1">
        <f t="array" ref="V27">[2]!GetNthToLast($C27:$Q27,V$10)</f>
        <v/>
      </c>
      <c r="W27" s="13" t="str" cm="1">
        <f t="array" ref="W27">[2]!GetNthToLast($C27:$Q27,W$10)</f>
        <v/>
      </c>
      <c r="X27" s="13" t="str" cm="1">
        <f t="array" ref="X27">[2]!GetNthToLast($C27:$Q27,X$10)</f>
        <v/>
      </c>
      <c r="Y27" s="13" t="str" cm="1">
        <f t="array" ref="Y27">[2]!GetNthToLast($C27:$Q27,Y$10)</f>
        <v/>
      </c>
      <c r="Z27" s="13" t="str" cm="1">
        <f t="array" ref="Z27">[2]!GetNthToLast($C27:$Q27,Z$10)</f>
        <v/>
      </c>
      <c r="AA27" s="13" t="str" cm="1">
        <f t="array" ref="AA27">[2]!GetNthToLast($C27:$Q27,AA$10)</f>
        <v/>
      </c>
      <c r="AB27" s="13" t="str" cm="1">
        <f t="array" ref="AB27">[2]!GetNthToLast($C27:$Q27,AB$10)</f>
        <v/>
      </c>
      <c r="AC27" s="13" t="str" cm="1">
        <f t="array" ref="AC27">[2]!GetNthToLast($C27:$Q27,AC$10)</f>
        <v/>
      </c>
      <c r="AD27" s="13" t="str" cm="1">
        <f t="array" ref="AD27">[2]!GetNthToLast($C27:$Q27,AD$10)</f>
        <v/>
      </c>
      <c r="AE27" s="13" t="str" cm="1">
        <f t="array" ref="AE27">[2]!GetNthToLast($C27:$Q27,AE$10)</f>
        <v/>
      </c>
      <c r="AF27" s="13" t="str" cm="1">
        <f t="array" ref="AF27">[2]!GetNthToLast($C27:$Q27,AF$10)</f>
        <v/>
      </c>
      <c r="AG27" s="13" t="str" cm="1">
        <f t="array" ref="AG27">[2]!GetNthToLast($C27:$Q27,AG$10)</f>
        <v/>
      </c>
      <c r="AI27" s="1" t="str">
        <f t="shared" si="4"/>
        <v>1/1/20-12/31/20</v>
      </c>
    </row>
    <row r="28" spans="1:35" x14ac:dyDescent="0.2">
      <c r="A28" s="6"/>
    </row>
    <row r="29" spans="1:35" x14ac:dyDescent="0.2">
      <c r="A29" s="6" t="str">
        <f>[1]Intro!$M$9</f>
        <v>Policy</v>
      </c>
      <c r="C29" s="1" t="s">
        <v>3</v>
      </c>
    </row>
    <row r="30" spans="1:35" x14ac:dyDescent="0.2">
      <c r="A30" s="7" t="str">
        <f>[1]Intro!$M$10</f>
        <v>Period</v>
      </c>
      <c r="C30" s="8" t="str">
        <f>C11&amp;" - "&amp;IF(ISBLANK(D11), "ULT", D11)</f>
        <v>12 - 24</v>
      </c>
      <c r="D30" s="8" t="str">
        <f>D11&amp;" - "&amp;IF(ISBLANK(E11), "ULT", E11)</f>
        <v>24 - 36</v>
      </c>
      <c r="E30" s="8" t="str">
        <f>E11&amp;" - "&amp;IF(ISBLANK(F11), "ULT", F11)</f>
        <v>36 - 48</v>
      </c>
      <c r="F30" s="8" t="str">
        <f>F11&amp;" - "&amp;IF(ISBLANK(G11), "ULT", G11)</f>
        <v>48 - 60</v>
      </c>
      <c r="G30" s="8" t="str">
        <f>G11&amp;" - "&amp;IF(ISBLANK(H11), "ULT", H11)</f>
        <v>60 - 72</v>
      </c>
      <c r="H30" s="8" t="str">
        <f>H11&amp;" - "&amp;IF(ISBLANK(I11), "ULT", I11)</f>
        <v>72 - 84</v>
      </c>
      <c r="I30" s="8" t="str">
        <f>I11&amp;" - "&amp;IF(ISBLANK(J11), "ULT", J11)</f>
        <v>84 - 96</v>
      </c>
      <c r="J30" s="8" t="str">
        <f>J11&amp;" - "&amp;IF(ISBLANK(K11), "ULT", K11)</f>
        <v>96 - 108</v>
      </c>
      <c r="K30" s="8" t="str">
        <f>K11&amp;" - "&amp;IF(ISBLANK(L11), "ULT", L11)</f>
        <v>108 - 120</v>
      </c>
      <c r="L30" s="8" t="str">
        <f>L11&amp;" - "&amp;IF(ISBLANK(M11), "ULT", M11)</f>
        <v>120 - 132</v>
      </c>
      <c r="M30" s="8" t="str">
        <f>M11&amp;" - "&amp;IF(ISBLANK(N11), "ULT", N11)</f>
        <v>132 - 144</v>
      </c>
      <c r="N30" s="8" t="str">
        <f>N11&amp;" - "&amp;IF(ISBLANK(O11), "ULT", O11)</f>
        <v>144 - 156</v>
      </c>
      <c r="O30" s="8" t="str">
        <f>O11&amp;" - "&amp;IF(ISBLANK(P11), "ULT", P11)</f>
        <v>156 - 168</v>
      </c>
      <c r="P30" s="8" t="str">
        <f>P11&amp;" - "&amp;IF(ISBLANK(Q11), "ULT", Q11)</f>
        <v>168 - 180</v>
      </c>
      <c r="Q30" s="8" t="e">
        <f>Q11&amp;" - "&amp; IF(ISBLANK(#REF!), "ULT",#REF!)</f>
        <v>#REF!</v>
      </c>
    </row>
    <row r="31" spans="1:35" x14ac:dyDescent="0.2">
      <c r="A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35" x14ac:dyDescent="0.2">
      <c r="A32" s="6" t="e">
        <f>#REF!</f>
        <v>#REF!</v>
      </c>
      <c r="C32" s="15" t="str">
        <f>IFERROR(IF(OR(#REF!="", ISBLANK(#REF!)), "",#REF! /#REF!), "")</f>
        <v/>
      </c>
      <c r="D32" s="15" t="str">
        <f>IFERROR(IF(OR(#REF!="", ISBLANK(#REF!)), "",#REF! /#REF!), "")</f>
        <v/>
      </c>
      <c r="E32" s="15" t="str">
        <f>IFERROR(IF(OR(#REF!="", ISBLANK(#REF!)), "",#REF! /#REF!), "")</f>
        <v/>
      </c>
      <c r="F32" s="15" t="str">
        <f>IFERROR(IF(OR(#REF!="", ISBLANK(#REF!)), "",#REF! /#REF!), "")</f>
        <v/>
      </c>
      <c r="G32" s="15" t="str">
        <f>IFERROR(IF(OR(#REF!="", ISBLANK(#REF!)), "",#REF! /#REF!), "")</f>
        <v/>
      </c>
      <c r="H32" s="15" t="str">
        <f>IFERROR(IF(OR(#REF!="", ISBLANK(#REF!)), "",#REF! /#REF!), "")</f>
        <v/>
      </c>
      <c r="I32" s="15" t="str">
        <f>IFERROR(IF(OR(#REF!="", ISBLANK(#REF!)), "",#REF! /#REF!), "")</f>
        <v/>
      </c>
      <c r="J32" s="15" t="str">
        <f>IFERROR(IF(OR(#REF!="", ISBLANK(#REF!)), "",#REF! /#REF!), "")</f>
        <v/>
      </c>
      <c r="K32" s="15" t="str">
        <f>IFERROR(IF(OR(#REF!="", ISBLANK(#REF!)), "",#REF! /#REF!), "")</f>
        <v/>
      </c>
      <c r="L32" s="15" t="str">
        <f>IFERROR(IF(OR(#REF!="", ISBLANK(#REF!)), "",#REF! /#REF!), "")</f>
        <v/>
      </c>
      <c r="M32" s="15" t="str">
        <f>IFERROR(IF(OR(#REF!="", ISBLANK(#REF!)), "",#REF! /#REF!), "")</f>
        <v/>
      </c>
      <c r="N32" s="15" t="str">
        <f>IFERROR(IF(OR(#REF!="", ISBLANK(#REF!)), "",#REF! /#REF!), "")</f>
        <v/>
      </c>
      <c r="O32" s="15" t="str">
        <f>IFERROR(IF(OR(#REF!="", ISBLANK(#REF!)), "",#REF! /#REF!), "")</f>
        <v/>
      </c>
      <c r="P32" s="15" t="str">
        <f>IFERROR(IF(OR(#REF!="", ISBLANK(#REF!)), "",#REF! /#REF!), "")</f>
        <v/>
      </c>
      <c r="Q32" s="15" t="str">
        <f>IFERROR(IF(OR(#REF!="", ISBLANK(#REF!)), "",#REF! /#REF!), "")</f>
        <v/>
      </c>
      <c r="S32" s="31"/>
    </row>
    <row r="33" spans="1:17" x14ac:dyDescent="0.2">
      <c r="A33" s="6" t="e">
        <f>#REF!</f>
        <v>#REF!</v>
      </c>
      <c r="C33" s="15" t="str">
        <f>IFERROR(IF(OR(#REF!="", ISBLANK(#REF!)), "",#REF! /#REF!), "")</f>
        <v/>
      </c>
      <c r="D33" s="15" t="str">
        <f>IFERROR(IF(OR(#REF!="", ISBLANK(#REF!)), "",#REF! /#REF!), "")</f>
        <v/>
      </c>
      <c r="E33" s="15" t="str">
        <f>IFERROR(IF(OR(#REF!="", ISBLANK(#REF!)), "",#REF! /#REF!), "")</f>
        <v/>
      </c>
      <c r="F33" s="15" t="str">
        <f>IFERROR(IF(OR(#REF!="", ISBLANK(#REF!)), "",#REF! /#REF!), "")</f>
        <v/>
      </c>
      <c r="G33" s="15" t="str">
        <f>IFERROR(IF(OR(#REF!="", ISBLANK(#REF!)), "",#REF! /#REF!), "")</f>
        <v/>
      </c>
      <c r="H33" s="15" t="str">
        <f>IFERROR(IF(OR(#REF!="", ISBLANK(#REF!)), "",#REF! /#REF!), "")</f>
        <v/>
      </c>
      <c r="I33" s="15" t="str">
        <f>IFERROR(IF(OR(#REF!="", ISBLANK(#REF!)), "",#REF! /#REF!), "")</f>
        <v/>
      </c>
      <c r="J33" s="15" t="str">
        <f>IFERROR(IF(OR(#REF!="", ISBLANK(#REF!)), "",#REF! /#REF!), "")</f>
        <v/>
      </c>
      <c r="K33" s="15" t="str">
        <f>IFERROR(IF(OR(#REF!="", ISBLANK(#REF!)), "",#REF! /#REF!), "")</f>
        <v/>
      </c>
      <c r="L33" s="15" t="str">
        <f>IFERROR(IF(OR(#REF!="", ISBLANK(#REF!)), "",#REF! /#REF!), "")</f>
        <v/>
      </c>
      <c r="M33" s="15" t="str">
        <f>IFERROR(IF(OR(#REF!="", ISBLANK(#REF!)), "",#REF! /#REF!), "")</f>
        <v/>
      </c>
      <c r="N33" s="15" t="str">
        <f>IFERROR(IF(OR(#REF!="", ISBLANK(#REF!)), "",#REF! /#REF!), "")</f>
        <v/>
      </c>
      <c r="O33" s="15" t="str">
        <f>IFERROR(IF(OR(#REF!="", ISBLANK(#REF!)), "",#REF! /#REF!), "")</f>
        <v/>
      </c>
      <c r="P33" s="15" t="str">
        <f>IFERROR(IF(OR(#REF!="", ISBLANK(#REF!)), "",#REF! /#REF!), "")</f>
        <v/>
      </c>
      <c r="Q33" s="15" t="str">
        <f>IFERROR(IF(OR(#REF!="", ISBLANK(#REF!)), "",#REF! /#REF!), "")</f>
        <v/>
      </c>
    </row>
    <row r="34" spans="1:17" x14ac:dyDescent="0.2">
      <c r="A34" s="6" t="str">
        <f t="shared" ref="A34:A47" si="5">A13</f>
        <v>1/1/06-12/31/06</v>
      </c>
      <c r="C34" s="15">
        <f t="shared" ref="C34:P34" si="6">IFERROR(IF(OR(D13="", ISBLANK(D13)), "", D13/C13), "")</f>
        <v>2.1124745150166273</v>
      </c>
      <c r="D34" s="15">
        <f t="shared" si="6"/>
        <v>1.3176577282651289</v>
      </c>
      <c r="E34" s="15">
        <f t="shared" si="6"/>
        <v>1.0901801904379937</v>
      </c>
      <c r="F34" s="15">
        <f t="shared" si="6"/>
        <v>1.0212705261746724</v>
      </c>
      <c r="G34" s="15">
        <f t="shared" si="6"/>
        <v>1.081051007184691</v>
      </c>
      <c r="H34" s="15">
        <f t="shared" si="6"/>
        <v>0.98797285677373492</v>
      </c>
      <c r="I34" s="15">
        <f t="shared" si="6"/>
        <v>1</v>
      </c>
      <c r="J34" s="15">
        <f t="shared" si="6"/>
        <v>1</v>
      </c>
      <c r="K34" s="15">
        <f t="shared" si="6"/>
        <v>1</v>
      </c>
      <c r="L34" s="15">
        <f t="shared" si="6"/>
        <v>1.000164393187345</v>
      </c>
      <c r="M34" s="15">
        <f t="shared" si="6"/>
        <v>1</v>
      </c>
      <c r="N34" s="15">
        <f t="shared" si="6"/>
        <v>1</v>
      </c>
      <c r="O34" s="15">
        <f t="shared" si="6"/>
        <v>1</v>
      </c>
      <c r="P34" s="15">
        <f t="shared" si="6"/>
        <v>1</v>
      </c>
      <c r="Q34" s="15" t="str">
        <f>IFERROR(IF(OR(#REF!="", ISBLANK(#REF!)), "",#REF!/ Q13), "")</f>
        <v/>
      </c>
    </row>
    <row r="35" spans="1:17" x14ac:dyDescent="0.2">
      <c r="A35" s="6" t="str">
        <f t="shared" si="5"/>
        <v>1/1/07-12/31/07</v>
      </c>
      <c r="C35" s="15">
        <f t="shared" ref="C35:P35" si="7">IFERROR(IF(OR(D14="", ISBLANK(D14)), "", D14/C14), "")</f>
        <v>3.8011197139908153</v>
      </c>
      <c r="D35" s="15">
        <f t="shared" si="7"/>
        <v>1.2157454267574845</v>
      </c>
      <c r="E35" s="15">
        <f t="shared" si="7"/>
        <v>1.1066235428797446</v>
      </c>
      <c r="F35" s="15">
        <f t="shared" si="7"/>
        <v>1.0196665934596738</v>
      </c>
      <c r="G35" s="15">
        <f t="shared" si="7"/>
        <v>1.0135802992861913</v>
      </c>
      <c r="H35" s="15">
        <f t="shared" si="7"/>
        <v>1.0023869079518766</v>
      </c>
      <c r="I35" s="15">
        <f t="shared" si="7"/>
        <v>1.002292250371464</v>
      </c>
      <c r="J35" s="15">
        <f t="shared" si="7"/>
        <v>1.0003157611924554</v>
      </c>
      <c r="K35" s="15">
        <f t="shared" si="7"/>
        <v>1</v>
      </c>
      <c r="L35" s="15">
        <f t="shared" si="7"/>
        <v>1</v>
      </c>
      <c r="M35" s="15">
        <f t="shared" si="7"/>
        <v>0.99999999999999956</v>
      </c>
      <c r="N35" s="15">
        <f t="shared" si="7"/>
        <v>1</v>
      </c>
      <c r="O35" s="15">
        <f t="shared" si="7"/>
        <v>1</v>
      </c>
      <c r="P35" s="15" t="str">
        <f t="shared" si="7"/>
        <v/>
      </c>
      <c r="Q35" s="15" t="str">
        <f>IFERROR(IF(OR(#REF!="", ISBLANK(#REF!)), "",#REF!/ Q14), "")</f>
        <v/>
      </c>
    </row>
    <row r="36" spans="1:17" x14ac:dyDescent="0.2">
      <c r="A36" s="6" t="str">
        <f t="shared" si="5"/>
        <v>1/1/08-12/31/08</v>
      </c>
      <c r="C36" s="15">
        <f t="shared" ref="C36:P36" si="8">IFERROR(IF(OR(D15="", ISBLANK(D15)), "", D15/C15), "")</f>
        <v>2.1794226290226848</v>
      </c>
      <c r="D36" s="15">
        <f t="shared" si="8"/>
        <v>1.4298082978740383</v>
      </c>
      <c r="E36" s="15">
        <f t="shared" si="8"/>
        <v>1.0148014379251904</v>
      </c>
      <c r="F36" s="15">
        <f t="shared" si="8"/>
        <v>1.0000298909759382</v>
      </c>
      <c r="G36" s="15">
        <f t="shared" si="8"/>
        <v>1.0000000000000002</v>
      </c>
      <c r="H36" s="15">
        <f t="shared" si="8"/>
        <v>0.99999999999999978</v>
      </c>
      <c r="I36" s="15">
        <f t="shared" si="8"/>
        <v>1.0000000000000002</v>
      </c>
      <c r="J36" s="15">
        <f t="shared" si="8"/>
        <v>0.99967273632305531</v>
      </c>
      <c r="K36" s="15">
        <f t="shared" si="8"/>
        <v>1.0000000000000002</v>
      </c>
      <c r="L36" s="15">
        <f t="shared" si="8"/>
        <v>0.99999999999999956</v>
      </c>
      <c r="M36" s="15">
        <f t="shared" si="8"/>
        <v>1</v>
      </c>
      <c r="N36" s="15">
        <f t="shared" si="8"/>
        <v>1</v>
      </c>
      <c r="O36" s="15" t="str">
        <f t="shared" si="8"/>
        <v/>
      </c>
      <c r="P36" s="15" t="str">
        <f t="shared" si="8"/>
        <v/>
      </c>
      <c r="Q36" s="15" t="str">
        <f>IFERROR(IF(OR(#REF!="", ISBLANK(#REF!)), "",#REF!/ Q15), "")</f>
        <v/>
      </c>
    </row>
    <row r="37" spans="1:17" x14ac:dyDescent="0.2">
      <c r="A37" s="6" t="str">
        <f t="shared" si="5"/>
        <v>1/1/09-12/31/09</v>
      </c>
      <c r="C37" s="15">
        <f t="shared" ref="C37:P37" si="9">IFERROR(IF(OR(D16="", ISBLANK(D16)), "", D16/C16), "")</f>
        <v>2.1070632246945586</v>
      </c>
      <c r="D37" s="15">
        <f t="shared" si="9"/>
        <v>1.3387225678219028</v>
      </c>
      <c r="E37" s="15">
        <f t="shared" si="9"/>
        <v>1.0376271097860423</v>
      </c>
      <c r="F37" s="15">
        <f t="shared" si="9"/>
        <v>1.010124063686568</v>
      </c>
      <c r="G37" s="15">
        <f t="shared" si="9"/>
        <v>1.1256038087683398</v>
      </c>
      <c r="H37" s="15">
        <f t="shared" si="9"/>
        <v>1.0336321851918402</v>
      </c>
      <c r="I37" s="15">
        <f t="shared" si="9"/>
        <v>0.99999999999999956</v>
      </c>
      <c r="J37" s="15">
        <f t="shared" si="9"/>
        <v>1.0000000000000004</v>
      </c>
      <c r="K37" s="15">
        <f t="shared" si="9"/>
        <v>1</v>
      </c>
      <c r="L37" s="15">
        <f t="shared" si="9"/>
        <v>1</v>
      </c>
      <c r="M37" s="15">
        <f t="shared" si="9"/>
        <v>1</v>
      </c>
      <c r="N37" s="15" t="str">
        <f t="shared" si="9"/>
        <v/>
      </c>
      <c r="O37" s="15" t="str">
        <f t="shared" si="9"/>
        <v/>
      </c>
      <c r="P37" s="15" t="str">
        <f t="shared" si="9"/>
        <v/>
      </c>
      <c r="Q37" s="15" t="str">
        <f>IFERROR(IF(OR(#REF!="", ISBLANK(#REF!)), "",#REF!/ Q16), "")</f>
        <v/>
      </c>
    </row>
    <row r="38" spans="1:17" x14ac:dyDescent="0.2">
      <c r="A38" s="6" t="str">
        <f t="shared" si="5"/>
        <v>1/1/10-12/31/10</v>
      </c>
      <c r="C38" s="15">
        <f t="shared" ref="C38:P38" si="10">IFERROR(IF(OR(D17="", ISBLANK(D17)), "", D17/C17), "")</f>
        <v>2.3596790188518662</v>
      </c>
      <c r="D38" s="15">
        <f t="shared" si="10"/>
        <v>1.3866137949731825</v>
      </c>
      <c r="E38" s="15">
        <f t="shared" si="10"/>
        <v>1.0550963286463773</v>
      </c>
      <c r="F38" s="15">
        <f t="shared" si="10"/>
        <v>1.0185000733405929</v>
      </c>
      <c r="G38" s="15">
        <f t="shared" si="10"/>
        <v>0.9895448102902733</v>
      </c>
      <c r="H38" s="15">
        <f t="shared" si="10"/>
        <v>1.0019069395097711</v>
      </c>
      <c r="I38" s="15">
        <f t="shared" si="10"/>
        <v>1.0091091893988826</v>
      </c>
      <c r="J38" s="15">
        <f t="shared" si="10"/>
        <v>1.0128083713317371</v>
      </c>
      <c r="K38" s="15">
        <f t="shared" si="10"/>
        <v>1.0155046589664229</v>
      </c>
      <c r="L38" s="15">
        <f t="shared" si="10"/>
        <v>1.0350252435009397</v>
      </c>
      <c r="M38" s="15" t="str">
        <f t="shared" si="10"/>
        <v/>
      </c>
      <c r="N38" s="15" t="str">
        <f t="shared" si="10"/>
        <v/>
      </c>
      <c r="O38" s="15" t="str">
        <f t="shared" si="10"/>
        <v/>
      </c>
      <c r="P38" s="15" t="str">
        <f t="shared" si="10"/>
        <v/>
      </c>
      <c r="Q38" s="15" t="str">
        <f>IFERROR(IF(OR(#REF!="", ISBLANK(#REF!)), "",#REF!/ Q17), "")</f>
        <v/>
      </c>
    </row>
    <row r="39" spans="1:17" x14ac:dyDescent="0.2">
      <c r="A39" s="6" t="str">
        <f t="shared" si="5"/>
        <v>1/1/11-12/31/11</v>
      </c>
      <c r="C39" s="15">
        <f t="shared" ref="C39:P39" si="11">IFERROR(IF(OR(D18="", ISBLANK(D18)), "", D18/C18), "")</f>
        <v>2.647777015276747</v>
      </c>
      <c r="D39" s="15">
        <f t="shared" si="11"/>
        <v>1.1007126113565253</v>
      </c>
      <c r="E39" s="15">
        <f t="shared" si="11"/>
        <v>1.0107931096850311</v>
      </c>
      <c r="F39" s="15">
        <f t="shared" si="11"/>
        <v>1.0304988461746292</v>
      </c>
      <c r="G39" s="15">
        <f t="shared" si="11"/>
        <v>1.0181980848385908</v>
      </c>
      <c r="H39" s="15">
        <f t="shared" si="11"/>
        <v>1.0127514545431808</v>
      </c>
      <c r="I39" s="15">
        <f t="shared" si="11"/>
        <v>1.0149811891495486</v>
      </c>
      <c r="J39" s="15">
        <f t="shared" si="11"/>
        <v>1.0415813428951104</v>
      </c>
      <c r="K39" s="15">
        <f t="shared" si="11"/>
        <v>1.0007248193305545</v>
      </c>
      <c r="L39" s="15" t="str">
        <f t="shared" si="11"/>
        <v/>
      </c>
      <c r="M39" s="15" t="str">
        <f t="shared" si="11"/>
        <v/>
      </c>
      <c r="N39" s="15" t="str">
        <f t="shared" si="11"/>
        <v/>
      </c>
      <c r="O39" s="15" t="str">
        <f t="shared" si="11"/>
        <v/>
      </c>
      <c r="P39" s="15" t="str">
        <f t="shared" si="11"/>
        <v/>
      </c>
      <c r="Q39" s="15" t="str">
        <f>IFERROR(IF(OR(#REF!="", ISBLANK(#REF!)), "",#REF!/ Q18), "")</f>
        <v/>
      </c>
    </row>
    <row r="40" spans="1:17" x14ac:dyDescent="0.2">
      <c r="A40" s="6" t="str">
        <f t="shared" si="5"/>
        <v>1/1/12-12/31/12</v>
      </c>
      <c r="C40" s="15">
        <f t="shared" ref="C40:P40" si="12">IFERROR(IF(OR(D19="", ISBLANK(D19)), "", D19/C19), "")</f>
        <v>2.9546975986672415</v>
      </c>
      <c r="D40" s="15">
        <f t="shared" si="12"/>
        <v>1.1647145578841527</v>
      </c>
      <c r="E40" s="15">
        <f t="shared" si="12"/>
        <v>1.1767432328469438</v>
      </c>
      <c r="F40" s="15">
        <f t="shared" si="12"/>
        <v>1.0954664097940419</v>
      </c>
      <c r="G40" s="15">
        <f t="shared" si="12"/>
        <v>1.0009868678783693</v>
      </c>
      <c r="H40" s="15">
        <f t="shared" si="12"/>
        <v>1.0005346619899651</v>
      </c>
      <c r="I40" s="15">
        <f t="shared" si="12"/>
        <v>1.0000000000000002</v>
      </c>
      <c r="J40" s="15">
        <f t="shared" si="12"/>
        <v>1.0000552433431753</v>
      </c>
      <c r="K40" s="15" t="str">
        <f t="shared" si="12"/>
        <v/>
      </c>
      <c r="L40" s="15" t="str">
        <f t="shared" si="12"/>
        <v/>
      </c>
      <c r="M40" s="15" t="str">
        <f t="shared" si="12"/>
        <v/>
      </c>
      <c r="N40" s="15" t="str">
        <f t="shared" si="12"/>
        <v/>
      </c>
      <c r="O40" s="15" t="str">
        <f t="shared" si="12"/>
        <v/>
      </c>
      <c r="P40" s="15" t="str">
        <f t="shared" si="12"/>
        <v/>
      </c>
      <c r="Q40" s="15" t="str">
        <f>IFERROR(IF(OR(#REF!="", ISBLANK(#REF!)), "",#REF!/ Q19), "")</f>
        <v/>
      </c>
    </row>
    <row r="41" spans="1:17" x14ac:dyDescent="0.2">
      <c r="A41" s="6" t="str">
        <f t="shared" si="5"/>
        <v>1/1/13-12/31/13</v>
      </c>
      <c r="C41" s="15">
        <f t="shared" ref="C41:P41" si="13">IFERROR(IF(OR(D20="", ISBLANK(D20)), "", D20/C20), "")</f>
        <v>3.0866061030333518</v>
      </c>
      <c r="D41" s="15">
        <f t="shared" si="13"/>
        <v>1.2758346231085052</v>
      </c>
      <c r="E41" s="15">
        <f t="shared" si="13"/>
        <v>1.1529840043317789</v>
      </c>
      <c r="F41" s="15">
        <f t="shared" si="13"/>
        <v>1.0201290566401726</v>
      </c>
      <c r="G41" s="15">
        <f t="shared" si="13"/>
        <v>1.0090532091666844</v>
      </c>
      <c r="H41" s="15">
        <f t="shared" si="13"/>
        <v>1.000448275318186</v>
      </c>
      <c r="I41" s="15">
        <f t="shared" si="13"/>
        <v>1.0000352551444658</v>
      </c>
      <c r="J41" s="15" t="str">
        <f t="shared" si="13"/>
        <v/>
      </c>
      <c r="K41" s="15" t="str">
        <f t="shared" si="13"/>
        <v/>
      </c>
      <c r="L41" s="15" t="str">
        <f t="shared" si="13"/>
        <v/>
      </c>
      <c r="M41" s="15" t="str">
        <f t="shared" si="13"/>
        <v/>
      </c>
      <c r="N41" s="15" t="str">
        <f t="shared" si="13"/>
        <v/>
      </c>
      <c r="O41" s="15" t="str">
        <f t="shared" si="13"/>
        <v/>
      </c>
      <c r="P41" s="15" t="str">
        <f t="shared" si="13"/>
        <v/>
      </c>
      <c r="Q41" s="15" t="str">
        <f>IFERROR(IF(OR(#REF!="", ISBLANK(#REF!)), "",#REF!/ Q20), "")</f>
        <v/>
      </c>
    </row>
    <row r="42" spans="1:17" x14ac:dyDescent="0.2">
      <c r="A42" s="6" t="str">
        <f t="shared" si="5"/>
        <v>1/1/14-12/31/14</v>
      </c>
      <c r="C42" s="15">
        <f t="shared" ref="C42:P42" si="14">IFERROR(IF(OR(D21="", ISBLANK(D21)), "", D21/C21), "")</f>
        <v>2.4426637601277705</v>
      </c>
      <c r="D42" s="15">
        <f t="shared" si="14"/>
        <v>1.3247965185262329</v>
      </c>
      <c r="E42" s="15">
        <f t="shared" si="14"/>
        <v>1.0934102203014691</v>
      </c>
      <c r="F42" s="15">
        <f t="shared" si="14"/>
        <v>1.0939417734688441</v>
      </c>
      <c r="G42" s="15">
        <f t="shared" si="14"/>
        <v>1.0049712146594483</v>
      </c>
      <c r="H42" s="15">
        <f t="shared" si="14"/>
        <v>1.0016174700702236</v>
      </c>
      <c r="I42" s="15" t="str">
        <f t="shared" si="14"/>
        <v/>
      </c>
      <c r="J42" s="15" t="str">
        <f t="shared" si="14"/>
        <v/>
      </c>
      <c r="K42" s="15" t="str">
        <f t="shared" si="14"/>
        <v/>
      </c>
      <c r="L42" s="15" t="str">
        <f t="shared" si="14"/>
        <v/>
      </c>
      <c r="M42" s="15" t="str">
        <f t="shared" si="14"/>
        <v/>
      </c>
      <c r="N42" s="15" t="str">
        <f t="shared" si="14"/>
        <v/>
      </c>
      <c r="O42" s="15" t="str">
        <f t="shared" si="14"/>
        <v/>
      </c>
      <c r="P42" s="15" t="str">
        <f t="shared" si="14"/>
        <v/>
      </c>
      <c r="Q42" s="15" t="str">
        <f>IFERROR(IF(OR(#REF!="", ISBLANK(#REF!)), "",#REF!/ Q21), "")</f>
        <v/>
      </c>
    </row>
    <row r="43" spans="1:17" x14ac:dyDescent="0.2">
      <c r="A43" s="6" t="str">
        <f t="shared" si="5"/>
        <v>1/1/15-12/31/15</v>
      </c>
      <c r="C43" s="15">
        <f t="shared" ref="C43:P43" si="15">IFERROR(IF(OR(D22="", ISBLANK(D22)), "", D22/C22), "")</f>
        <v>2.5765836832224251</v>
      </c>
      <c r="D43" s="15">
        <f t="shared" si="15"/>
        <v>1.3283290033640895</v>
      </c>
      <c r="E43" s="15">
        <f t="shared" si="15"/>
        <v>1.0362327026401699</v>
      </c>
      <c r="F43" s="15">
        <f t="shared" si="15"/>
        <v>1.0345933284715088</v>
      </c>
      <c r="G43" s="15">
        <f t="shared" si="15"/>
        <v>1.0000799347552001</v>
      </c>
      <c r="H43" s="15" t="str">
        <f t="shared" si="15"/>
        <v/>
      </c>
      <c r="I43" s="15" t="str">
        <f t="shared" si="15"/>
        <v/>
      </c>
      <c r="J43" s="15" t="str">
        <f t="shared" si="15"/>
        <v/>
      </c>
      <c r="K43" s="15" t="str">
        <f t="shared" si="15"/>
        <v/>
      </c>
      <c r="L43" s="15" t="str">
        <f t="shared" si="15"/>
        <v/>
      </c>
      <c r="M43" s="15" t="str">
        <f t="shared" si="15"/>
        <v/>
      </c>
      <c r="N43" s="15" t="str">
        <f t="shared" si="15"/>
        <v/>
      </c>
      <c r="O43" s="15" t="str">
        <f t="shared" si="15"/>
        <v/>
      </c>
      <c r="P43" s="15" t="str">
        <f t="shared" si="15"/>
        <v/>
      </c>
      <c r="Q43" s="15" t="str">
        <f>IFERROR(IF(OR(#REF!="", ISBLANK(#REF!)), "",#REF!/ Q22), "")</f>
        <v/>
      </c>
    </row>
    <row r="44" spans="1:17" x14ac:dyDescent="0.2">
      <c r="A44" s="6" t="str">
        <f t="shared" si="5"/>
        <v>1/1/16-12/31/16</v>
      </c>
      <c r="C44" s="15">
        <f t="shared" ref="C44:P44" si="16">IFERROR(IF(OR(D23="", ISBLANK(D23)), "", D23/C23), "")</f>
        <v>2.5695833701024786</v>
      </c>
      <c r="D44" s="15">
        <f t="shared" si="16"/>
        <v>1.33344872630907</v>
      </c>
      <c r="E44" s="15">
        <f t="shared" si="16"/>
        <v>1.0907410665705926</v>
      </c>
      <c r="F44" s="15">
        <f t="shared" si="16"/>
        <v>1.018644982700994</v>
      </c>
      <c r="G44" s="15" t="str">
        <f t="shared" si="16"/>
        <v/>
      </c>
      <c r="H44" s="15" t="str">
        <f t="shared" si="16"/>
        <v/>
      </c>
      <c r="I44" s="15" t="str">
        <f t="shared" si="16"/>
        <v/>
      </c>
      <c r="J44" s="15" t="str">
        <f t="shared" si="16"/>
        <v/>
      </c>
      <c r="K44" s="15" t="str">
        <f t="shared" si="16"/>
        <v/>
      </c>
      <c r="L44" s="15" t="str">
        <f t="shared" si="16"/>
        <v/>
      </c>
      <c r="M44" s="15" t="str">
        <f t="shared" si="16"/>
        <v/>
      </c>
      <c r="N44" s="15" t="str">
        <f t="shared" si="16"/>
        <v/>
      </c>
      <c r="O44" s="15" t="str">
        <f t="shared" si="16"/>
        <v/>
      </c>
      <c r="P44" s="15" t="str">
        <f t="shared" si="16"/>
        <v/>
      </c>
      <c r="Q44" s="15" t="str">
        <f>IFERROR(IF(OR(#REF!="", ISBLANK(#REF!)), "",#REF!/ Q23), "")</f>
        <v/>
      </c>
    </row>
    <row r="45" spans="1:17" x14ac:dyDescent="0.2">
      <c r="A45" s="6" t="str">
        <f t="shared" si="5"/>
        <v>1/1/17-12/31/17</v>
      </c>
      <c r="C45" s="15">
        <f t="shared" ref="C45:P45" si="17">IFERROR(IF(OR(D24="", ISBLANK(D24)), "", D24/C24), "")</f>
        <v>3.1076296367809735</v>
      </c>
      <c r="D45" s="15">
        <f t="shared" si="17"/>
        <v>1.1736384257788883</v>
      </c>
      <c r="E45" s="15">
        <f t="shared" si="17"/>
        <v>1.0949787467125489</v>
      </c>
      <c r="F45" s="15" t="str">
        <f t="shared" si="17"/>
        <v/>
      </c>
      <c r="G45" s="15" t="str">
        <f t="shared" si="17"/>
        <v/>
      </c>
      <c r="H45" s="15" t="str">
        <f t="shared" si="17"/>
        <v/>
      </c>
      <c r="I45" s="15" t="str">
        <f t="shared" si="17"/>
        <v/>
      </c>
      <c r="J45" s="15" t="str">
        <f t="shared" si="17"/>
        <v/>
      </c>
      <c r="K45" s="15" t="str">
        <f t="shared" si="17"/>
        <v/>
      </c>
      <c r="L45" s="15" t="str">
        <f t="shared" si="17"/>
        <v/>
      </c>
      <c r="M45" s="15" t="str">
        <f t="shared" si="17"/>
        <v/>
      </c>
      <c r="N45" s="15" t="str">
        <f t="shared" si="17"/>
        <v/>
      </c>
      <c r="O45" s="15" t="str">
        <f t="shared" si="17"/>
        <v/>
      </c>
      <c r="P45" s="15" t="str">
        <f t="shared" si="17"/>
        <v/>
      </c>
      <c r="Q45" s="15" t="str">
        <f>IFERROR(IF(OR(#REF!="", ISBLANK(#REF!)), "",#REF!/ Q24), "")</f>
        <v/>
      </c>
    </row>
    <row r="46" spans="1:17" x14ac:dyDescent="0.2">
      <c r="A46" s="6" t="str">
        <f t="shared" si="5"/>
        <v>1/1/18-12/31/18</v>
      </c>
      <c r="C46" s="15">
        <f t="shared" ref="C46:P46" si="18">IFERROR(IF(OR(D25="", ISBLANK(D25)), "", D25/C25), "")</f>
        <v>3.3005942675149984</v>
      </c>
      <c r="D46" s="15">
        <f t="shared" si="18"/>
        <v>1.1154865978663779</v>
      </c>
      <c r="E46" s="15" t="str">
        <f t="shared" si="18"/>
        <v/>
      </c>
      <c r="F46" s="15" t="str">
        <f t="shared" si="18"/>
        <v/>
      </c>
      <c r="G46" s="15" t="str">
        <f t="shared" si="18"/>
        <v/>
      </c>
      <c r="H46" s="15" t="str">
        <f t="shared" si="18"/>
        <v/>
      </c>
      <c r="I46" s="15" t="str">
        <f t="shared" si="18"/>
        <v/>
      </c>
      <c r="J46" s="15" t="str">
        <f t="shared" si="18"/>
        <v/>
      </c>
      <c r="K46" s="15" t="str">
        <f t="shared" si="18"/>
        <v/>
      </c>
      <c r="L46" s="15" t="str">
        <f t="shared" si="18"/>
        <v/>
      </c>
      <c r="M46" s="15" t="str">
        <f t="shared" si="18"/>
        <v/>
      </c>
      <c r="N46" s="15" t="str">
        <f t="shared" si="18"/>
        <v/>
      </c>
      <c r="O46" s="15" t="str">
        <f t="shared" si="18"/>
        <v/>
      </c>
      <c r="P46" s="15" t="str">
        <f t="shared" si="18"/>
        <v/>
      </c>
      <c r="Q46" s="15" t="str">
        <f>IFERROR(IF(OR(#REF!="", ISBLANK(#REF!)), "",#REF!/ Q25), "")</f>
        <v/>
      </c>
    </row>
    <row r="47" spans="1:17" x14ac:dyDescent="0.2">
      <c r="A47" s="6" t="str">
        <f t="shared" si="5"/>
        <v>1/1/19-12/31/19</v>
      </c>
      <c r="C47" s="15">
        <f t="shared" ref="C47:P47" si="19">IFERROR(IF(OR(D26="", ISBLANK(D26)), "", D26/C26), "")</f>
        <v>1.672777911868121</v>
      </c>
      <c r="D47" s="15" t="str">
        <f t="shared" si="19"/>
        <v/>
      </c>
      <c r="E47" s="15" t="str">
        <f t="shared" si="19"/>
        <v/>
      </c>
      <c r="F47" s="15" t="str">
        <f t="shared" si="19"/>
        <v/>
      </c>
      <c r="G47" s="15" t="str">
        <f t="shared" si="19"/>
        <v/>
      </c>
      <c r="H47" s="15" t="str">
        <f t="shared" si="19"/>
        <v/>
      </c>
      <c r="I47" s="15" t="str">
        <f t="shared" si="19"/>
        <v/>
      </c>
      <c r="J47" s="15" t="str">
        <f t="shared" si="19"/>
        <v/>
      </c>
      <c r="K47" s="15" t="str">
        <f t="shared" si="19"/>
        <v/>
      </c>
      <c r="L47" s="15" t="str">
        <f t="shared" si="19"/>
        <v/>
      </c>
      <c r="M47" s="15" t="str">
        <f t="shared" si="19"/>
        <v/>
      </c>
      <c r="N47" s="15" t="str">
        <f t="shared" si="19"/>
        <v/>
      </c>
      <c r="O47" s="15" t="str">
        <f t="shared" si="19"/>
        <v/>
      </c>
      <c r="P47" s="15" t="str">
        <f t="shared" si="19"/>
        <v/>
      </c>
      <c r="Q47" s="15" t="str">
        <f>IFERROR(IF(OR(#REF!="", ISBLANK(#REF!)), "",#REF!/ Q26), "")</f>
        <v/>
      </c>
    </row>
    <row r="49" spans="1:17" x14ac:dyDescent="0.2">
      <c r="A49" s="6" t="s">
        <v>4</v>
      </c>
      <c r="C49" s="15">
        <f>AVERAGE(C$32:C$47)</f>
        <v>2.6370480320121898</v>
      </c>
      <c r="D49" s="15">
        <f t="shared" ref="D49:Q49" si="20">AVERAGE(D$32:D$47)</f>
        <v>1.2696545292219676</v>
      </c>
      <c r="E49" s="15">
        <f t="shared" si="20"/>
        <v>1.0800176410636568</v>
      </c>
      <c r="F49" s="15">
        <f t="shared" si="20"/>
        <v>1.0329877768079669</v>
      </c>
      <c r="G49" s="15">
        <f t="shared" si="20"/>
        <v>1.0243069236827789</v>
      </c>
      <c r="H49" s="15">
        <f t="shared" si="20"/>
        <v>1.0045834168165308</v>
      </c>
      <c r="I49" s="15">
        <f t="shared" si="20"/>
        <v>1.003302235508045</v>
      </c>
      <c r="J49" s="15">
        <f t="shared" si="20"/>
        <v>1.007776207869362</v>
      </c>
      <c r="K49" s="15">
        <f t="shared" si="20"/>
        <v>1.0027049130494963</v>
      </c>
      <c r="L49" s="15">
        <f t="shared" si="20"/>
        <v>1.0070379273376566</v>
      </c>
      <c r="M49" s="15">
        <f t="shared" si="20"/>
        <v>0.99999999999999989</v>
      </c>
      <c r="N49" s="15">
        <f t="shared" si="20"/>
        <v>1</v>
      </c>
      <c r="O49" s="15">
        <f t="shared" si="20"/>
        <v>1</v>
      </c>
      <c r="P49" s="15">
        <f t="shared" si="20"/>
        <v>1</v>
      </c>
      <c r="Q49" s="15" t="e">
        <f t="shared" si="20"/>
        <v>#DIV/0!</v>
      </c>
    </row>
    <row r="50" spans="1:17" x14ac:dyDescent="0.2">
      <c r="A50" s="6" t="s">
        <v>41</v>
      </c>
      <c r="C50" s="15">
        <f>AVERAGE(C$32:C$46)</f>
        <v>2.7112226566386566</v>
      </c>
      <c r="D50" s="15">
        <f t="shared" ref="D50:Q50" si="21">AVERAGE(D$32:D$46)</f>
        <v>1.2696545292219676</v>
      </c>
      <c r="E50" s="15">
        <f t="shared" si="21"/>
        <v>1.0800176410636568</v>
      </c>
      <c r="F50" s="15">
        <f t="shared" si="21"/>
        <v>1.0329877768079669</v>
      </c>
      <c r="G50" s="15">
        <f t="shared" si="21"/>
        <v>1.0243069236827789</v>
      </c>
      <c r="H50" s="15">
        <f t="shared" si="21"/>
        <v>1.0045834168165308</v>
      </c>
      <c r="I50" s="15">
        <f t="shared" si="21"/>
        <v>1.003302235508045</v>
      </c>
      <c r="J50" s="15">
        <f t="shared" si="21"/>
        <v>1.007776207869362</v>
      </c>
      <c r="K50" s="15">
        <f t="shared" si="21"/>
        <v>1.0027049130494963</v>
      </c>
      <c r="L50" s="15">
        <f t="shared" si="21"/>
        <v>1.0070379273376566</v>
      </c>
      <c r="M50" s="15">
        <f t="shared" si="21"/>
        <v>0.99999999999999989</v>
      </c>
      <c r="N50" s="15">
        <f t="shared" si="21"/>
        <v>1</v>
      </c>
      <c r="O50" s="15">
        <f t="shared" si="21"/>
        <v>1</v>
      </c>
      <c r="P50" s="15">
        <f t="shared" si="21"/>
        <v>1</v>
      </c>
      <c r="Q50" s="15" t="e">
        <f t="shared" si="21"/>
        <v>#DIV/0!</v>
      </c>
    </row>
    <row r="51" spans="1:17" x14ac:dyDescent="0.2">
      <c r="A51" s="6" t="s">
        <v>5</v>
      </c>
      <c r="C51" s="15">
        <v>1.690731257289243</v>
      </c>
      <c r="D51" s="15">
        <v>1.1317696502697512</v>
      </c>
      <c r="E51" s="15">
        <v>1.027847483076286</v>
      </c>
      <c r="F51" s="15">
        <v>1.0332760541641859</v>
      </c>
      <c r="G51" s="15">
        <v>1.0230797959360354</v>
      </c>
      <c r="H51" s="15">
        <v>0.9954607210714389</v>
      </c>
      <c r="I51" s="15">
        <v>1.0017314783036362</v>
      </c>
      <c r="J51" s="15">
        <v>0.99183664624843371</v>
      </c>
      <c r="K51" s="15">
        <v>1.0130834194801899</v>
      </c>
      <c r="L51" s="15">
        <v>0.99268705174540584</v>
      </c>
      <c r="M51" s="15">
        <v>1.0069942731970309</v>
      </c>
      <c r="N51" s="15">
        <v>1.0045984729238642</v>
      </c>
      <c r="O51" s="15">
        <v>0.99013440046902179</v>
      </c>
      <c r="P51" s="15">
        <v>0.99005660896690417</v>
      </c>
      <c r="Q51" s="15">
        <v>0.98839244306093499</v>
      </c>
    </row>
    <row r="52" spans="1:17" x14ac:dyDescent="0.2">
      <c r="A52" s="6" t="s">
        <v>6</v>
      </c>
      <c r="C52" s="15">
        <v>1.6792695190252811</v>
      </c>
      <c r="D52" s="15">
        <v>1.1227845450959273</v>
      </c>
      <c r="E52" s="15">
        <v>1.0509846729820222</v>
      </c>
      <c r="F52" s="15">
        <v>1.0142948902766209</v>
      </c>
      <c r="G52" s="15">
        <v>1.0064556174105157</v>
      </c>
      <c r="H52" s="15">
        <v>1.0036813365670827</v>
      </c>
      <c r="I52" s="15">
        <v>1.0028132371432286</v>
      </c>
      <c r="J52" s="15">
        <v>0.98884439846442096</v>
      </c>
      <c r="K52" s="15">
        <v>1.0229694418116124</v>
      </c>
      <c r="L52" s="15">
        <v>1.0000264976297104</v>
      </c>
      <c r="M52" s="15">
        <v>1.0024933902638173</v>
      </c>
      <c r="N52" s="15">
        <v>1.0045984729238642</v>
      </c>
      <c r="O52" s="15" t="s">
        <v>2</v>
      </c>
      <c r="P52" s="15" t="s">
        <v>2</v>
      </c>
      <c r="Q52" s="15" t="s">
        <v>2</v>
      </c>
    </row>
    <row r="53" spans="1:17" x14ac:dyDescent="0.2">
      <c r="A53" s="6" t="s">
        <v>7</v>
      </c>
      <c r="C53" s="15">
        <v>1.7656975498577223</v>
      </c>
      <c r="D53" s="15">
        <v>1.1079975512158806</v>
      </c>
      <c r="E53" s="15">
        <v>1.0431373763709875</v>
      </c>
      <c r="F53" s="15">
        <v>1.0097181104904245</v>
      </c>
      <c r="G53" s="15">
        <v>0.99123458018689359</v>
      </c>
      <c r="H53" s="15">
        <v>1.0021106343954209</v>
      </c>
      <c r="I53" s="15">
        <v>1.0033683642475228</v>
      </c>
      <c r="J53" s="15">
        <v>0.98542425889347263</v>
      </c>
      <c r="K53" s="15">
        <v>1.0351910213126292</v>
      </c>
      <c r="L53" s="15">
        <v>0.99999999999999978</v>
      </c>
      <c r="M53" s="15">
        <v>0.99999999999999978</v>
      </c>
      <c r="N53" s="15">
        <v>1.0045068616599269</v>
      </c>
      <c r="O53" s="15">
        <v>0.99013440046902179</v>
      </c>
      <c r="P53" s="15" t="s">
        <v>2</v>
      </c>
      <c r="Q53" s="15" t="s">
        <v>2</v>
      </c>
    </row>
    <row r="55" spans="1:17" x14ac:dyDescent="0.2">
      <c r="A55" s="6" t="s">
        <v>8</v>
      </c>
      <c r="C55" s="32">
        <v>2.1100997861961637</v>
      </c>
      <c r="D55" s="32">
        <v>1.2674665040305289</v>
      </c>
      <c r="E55" s="32">
        <v>1.1207972949818685</v>
      </c>
      <c r="F55" s="32">
        <v>1.0666318126598884</v>
      </c>
      <c r="G55" s="32">
        <v>1.0406317534253346</v>
      </c>
      <c r="H55" s="32">
        <v>1.0274586496125724</v>
      </c>
      <c r="I55" s="32">
        <v>1.0171075010649466</v>
      </c>
      <c r="J55" s="32">
        <v>1.0134692140905346</v>
      </c>
      <c r="K55" s="32">
        <v>1.0104173332576984</v>
      </c>
      <c r="L55" s="32">
        <v>1.008716664882908</v>
      </c>
      <c r="M55" s="32">
        <v>1.0072585453486047</v>
      </c>
      <c r="N55" s="32">
        <v>1.0064122613324038</v>
      </c>
      <c r="O55" s="32">
        <v>1.005612719874398</v>
      </c>
      <c r="P55" s="32">
        <v>1.0049620076798735</v>
      </c>
      <c r="Q55" s="32">
        <v>1.004336718485821</v>
      </c>
    </row>
    <row r="56" spans="1:17" x14ac:dyDescent="0.2">
      <c r="A56" s="6" t="s">
        <v>9</v>
      </c>
      <c r="C56" s="32">
        <v>2.7000000000000006</v>
      </c>
      <c r="D56" s="32">
        <v>1.3295597319558596</v>
      </c>
      <c r="E56" s="32">
        <v>1.1024170097787436</v>
      </c>
      <c r="F56" s="32">
        <v>1.0630311737554785</v>
      </c>
      <c r="G56" s="32">
        <v>1.0349999999999999</v>
      </c>
      <c r="H56" s="32">
        <v>1.0272989789941493</v>
      </c>
      <c r="I56" s="32">
        <v>1.0172927199660806</v>
      </c>
      <c r="J56" s="32">
        <v>1.0135655042925988</v>
      </c>
      <c r="K56" s="32">
        <v>1.010771508881628</v>
      </c>
      <c r="L56" s="32">
        <v>1.009232244874753</v>
      </c>
      <c r="M56" s="32">
        <v>1.0077089785022966</v>
      </c>
      <c r="N56" s="32">
        <v>1.006789066387183</v>
      </c>
      <c r="O56" s="32">
        <v>1.0060420601685256</v>
      </c>
      <c r="P56" s="32">
        <v>1.0052850652391885</v>
      </c>
      <c r="Q56" s="32">
        <v>1.0039848905059421</v>
      </c>
    </row>
    <row r="58" spans="1:17" x14ac:dyDescent="0.2">
      <c r="A58" s="6" t="s">
        <v>10</v>
      </c>
      <c r="C58" s="8" t="str">
        <f t="shared" ref="C58:Q58" si="22">C30</f>
        <v>12 - 24</v>
      </c>
      <c r="D58" s="8" t="str">
        <f t="shared" si="22"/>
        <v>24 - 36</v>
      </c>
      <c r="E58" s="8" t="str">
        <f t="shared" si="22"/>
        <v>36 - 48</v>
      </c>
      <c r="F58" s="8" t="str">
        <f t="shared" si="22"/>
        <v>48 - 60</v>
      </c>
      <c r="G58" s="8" t="str">
        <f t="shared" si="22"/>
        <v>60 - 72</v>
      </c>
      <c r="H58" s="8" t="str">
        <f t="shared" si="22"/>
        <v>72 - 84</v>
      </c>
      <c r="I58" s="8" t="str">
        <f t="shared" si="22"/>
        <v>84 - 96</v>
      </c>
      <c r="J58" s="8" t="str">
        <f t="shared" si="22"/>
        <v>96 - 108</v>
      </c>
      <c r="K58" s="8" t="str">
        <f t="shared" si="22"/>
        <v>108 - 120</v>
      </c>
      <c r="L58" s="8" t="str">
        <f t="shared" si="22"/>
        <v>120 - 132</v>
      </c>
      <c r="M58" s="8" t="str">
        <f t="shared" si="22"/>
        <v>132 - 144</v>
      </c>
      <c r="N58" s="8" t="str">
        <f t="shared" si="22"/>
        <v>144 - 156</v>
      </c>
      <c r="O58" s="8" t="str">
        <f t="shared" si="22"/>
        <v>156 - 168</v>
      </c>
      <c r="P58" s="8" t="str">
        <f t="shared" si="22"/>
        <v>168 - 180</v>
      </c>
      <c r="Q58" s="8" t="e">
        <f t="shared" si="22"/>
        <v>#REF!</v>
      </c>
    </row>
    <row r="59" spans="1:17" x14ac:dyDescent="0.2">
      <c r="A59" s="6" t="s">
        <v>11</v>
      </c>
      <c r="C59" s="15">
        <f>C56</f>
        <v>2.7000000000000006</v>
      </c>
      <c r="D59" s="15">
        <v>1.1399999999999999</v>
      </c>
      <c r="E59" s="15">
        <f t="shared" ref="E59:Q59" si="23">E56</f>
        <v>1.1024170097787436</v>
      </c>
      <c r="F59" s="15">
        <v>1.0249999999999999</v>
      </c>
      <c r="G59" s="15">
        <f t="shared" si="23"/>
        <v>1.0349999999999999</v>
      </c>
      <c r="H59" s="15">
        <f t="shared" si="23"/>
        <v>1.0272989789941493</v>
      </c>
      <c r="I59" s="15">
        <f t="shared" si="23"/>
        <v>1.0172927199660806</v>
      </c>
      <c r="J59" s="15">
        <f t="shared" si="23"/>
        <v>1.0135655042925988</v>
      </c>
      <c r="K59" s="15">
        <f t="shared" si="23"/>
        <v>1.010771508881628</v>
      </c>
      <c r="L59" s="15">
        <f t="shared" si="23"/>
        <v>1.009232244874753</v>
      </c>
      <c r="M59" s="15">
        <f t="shared" si="23"/>
        <v>1.0077089785022966</v>
      </c>
      <c r="N59" s="15">
        <f t="shared" si="23"/>
        <v>1.006789066387183</v>
      </c>
      <c r="O59" s="15">
        <f t="shared" si="23"/>
        <v>1.0060420601685256</v>
      </c>
      <c r="P59" s="15">
        <f t="shared" si="23"/>
        <v>1.0052850652391885</v>
      </c>
      <c r="Q59" s="15">
        <f t="shared" si="23"/>
        <v>1.0039848905059421</v>
      </c>
    </row>
    <row r="60" spans="1:17" x14ac:dyDescent="0.2">
      <c r="A60" s="6" t="s">
        <v>12</v>
      </c>
      <c r="C60" s="15">
        <f>PRODUCT(C59:$Q$59)</f>
        <v>4.007039505325924</v>
      </c>
      <c r="D60" s="15">
        <f>PRODUCT(D59:$Q$59)</f>
        <v>1.4840887056762682</v>
      </c>
      <c r="E60" s="15">
        <f>PRODUCT(E59:$Q$59)</f>
        <v>1.301832197961639</v>
      </c>
      <c r="F60" s="15">
        <f>PRODUCT(F59:$Q$59)</f>
        <v>1.1808890704824282</v>
      </c>
      <c r="G60" s="15">
        <f>PRODUCT(G59:$Q$59)</f>
        <v>1.1520868980316372</v>
      </c>
      <c r="H60" s="15">
        <f>PRODUCT(H59:$Q$59)</f>
        <v>1.1131274377117271</v>
      </c>
      <c r="I60" s="15">
        <f>PRODUCT(I59:$Q$59)</f>
        <v>1.0835476920278984</v>
      </c>
      <c r="J60" s="15">
        <f>PRODUCT(J59:$Q$59)</f>
        <v>1.0651287193562409</v>
      </c>
      <c r="K60" s="15">
        <f>PRODUCT(K59:$Q$59)</f>
        <v>1.0508730958633301</v>
      </c>
      <c r="L60" s="15">
        <f>PRODUCT(L59:$Q$59)</f>
        <v>1.039674235600559</v>
      </c>
      <c r="M60" s="15">
        <f>PRODUCT(M59:$Q$59)</f>
        <v>1.0301635137803034</v>
      </c>
      <c r="N60" s="15">
        <f>PRODUCT(N59:$Q$59)</f>
        <v>1.0222827579757994</v>
      </c>
      <c r="O60" s="15">
        <f>PRODUCT(O59:$Q$59)</f>
        <v>1.0153892131985649</v>
      </c>
      <c r="P60" s="15">
        <f>PRODUCT(P59:$Q$59)</f>
        <v>1.0092910161514255</v>
      </c>
      <c r="Q60" s="15">
        <f>PRODUCT(Q59:$Q$59)</f>
        <v>1.0039848905059421</v>
      </c>
    </row>
    <row r="63" spans="1:17" x14ac:dyDescent="0.2">
      <c r="A63" s="7" t="s">
        <v>18</v>
      </c>
    </row>
    <row r="64" spans="1:17" x14ac:dyDescent="0.2">
      <c r="A64" s="6" t="s">
        <v>19</v>
      </c>
      <c r="C64" s="1" t="b">
        <f>C59&gt;=D59</f>
        <v>1</v>
      </c>
      <c r="D64" s="1" t="b">
        <f t="shared" ref="D64:P64" si="24">D59&gt;=E59</f>
        <v>1</v>
      </c>
      <c r="E64" s="1" t="b">
        <f t="shared" si="24"/>
        <v>1</v>
      </c>
      <c r="F64" s="1" t="b">
        <f t="shared" si="24"/>
        <v>0</v>
      </c>
      <c r="G64" s="1" t="b">
        <f t="shared" si="24"/>
        <v>1</v>
      </c>
      <c r="H64" s="1" t="b">
        <f t="shared" si="24"/>
        <v>1</v>
      </c>
      <c r="I64" s="1" t="b">
        <f t="shared" si="24"/>
        <v>1</v>
      </c>
      <c r="J64" s="1" t="b">
        <f t="shared" si="24"/>
        <v>1</v>
      </c>
      <c r="K64" s="1" t="b">
        <f t="shared" si="24"/>
        <v>1</v>
      </c>
      <c r="L64" s="1" t="b">
        <f t="shared" si="24"/>
        <v>1</v>
      </c>
      <c r="M64" s="1" t="b">
        <f t="shared" si="24"/>
        <v>1</v>
      </c>
      <c r="N64" s="1" t="b">
        <f t="shared" si="24"/>
        <v>1</v>
      </c>
      <c r="O64" s="1" t="b">
        <f t="shared" si="24"/>
        <v>1</v>
      </c>
      <c r="P64" s="1" t="b">
        <f t="shared" si="24"/>
        <v>1</v>
      </c>
      <c r="Q64" s="1" t="e">
        <f>Q59&gt;=#REF!</f>
        <v>#REF!</v>
      </c>
    </row>
    <row r="65" spans="1:17" x14ac:dyDescent="0.2">
      <c r="A65" s="6" t="s">
        <v>20</v>
      </c>
      <c r="C65" s="1" t="b">
        <f>C59&lt;='e8.2'!C61</f>
        <v>1</v>
      </c>
      <c r="D65" s="1" t="b">
        <f>D59&lt;='e8.2'!D61</f>
        <v>1</v>
      </c>
      <c r="E65" s="1" t="b">
        <f>E59&lt;='e8.2'!E61</f>
        <v>1</v>
      </c>
      <c r="F65" s="1" t="b">
        <f>F59&lt;='e8.2'!F61</f>
        <v>1</v>
      </c>
      <c r="G65" s="1" t="b">
        <f>G59&lt;='e8.2'!G61</f>
        <v>1</v>
      </c>
      <c r="H65" s="1" t="b">
        <f>H59&lt;='e8.2'!H61</f>
        <v>1</v>
      </c>
      <c r="I65" s="1" t="b">
        <f>I59&lt;='e8.2'!I61</f>
        <v>1</v>
      </c>
      <c r="J65" s="1" t="b">
        <f>J59&lt;='e8.2'!J61</f>
        <v>1</v>
      </c>
      <c r="K65" s="1" t="b">
        <f>K59&lt;='e8.2'!K61</f>
        <v>1</v>
      </c>
      <c r="L65" s="1" t="b">
        <f>L59&lt;='e8.2'!L61</f>
        <v>1</v>
      </c>
      <c r="M65" s="1" t="b">
        <f>M59&lt;='e8.2'!M61</f>
        <v>1</v>
      </c>
      <c r="N65" s="1" t="b">
        <f>N59&lt;='e8.2'!N61</f>
        <v>1</v>
      </c>
      <c r="O65" s="1" t="b">
        <f>O59&lt;='e8.2'!O61</f>
        <v>1</v>
      </c>
      <c r="P65" s="1" t="b">
        <f>P59&lt;='e8.2'!P61</f>
        <v>1</v>
      </c>
      <c r="Q65" s="1" t="b">
        <f>Q59&lt;='e8.2'!Q61</f>
        <v>1</v>
      </c>
    </row>
    <row r="66" spans="1:17" x14ac:dyDescent="0.2">
      <c r="A66" s="6" t="s">
        <v>21</v>
      </c>
      <c r="C66" s="1" t="b">
        <f>C59&lt;='e8.3'!C61</f>
        <v>0</v>
      </c>
      <c r="D66" s="1" t="b">
        <f>D59&lt;='e8.3'!D61</f>
        <v>1</v>
      </c>
      <c r="E66" s="1" t="b">
        <f>E59&lt;='e8.3'!E61</f>
        <v>0</v>
      </c>
      <c r="F66" s="1" t="b">
        <f>F59&lt;='e8.3'!F61</f>
        <v>1</v>
      </c>
      <c r="G66" s="1" t="b">
        <f>G59&lt;='e8.3'!G61</f>
        <v>0</v>
      </c>
      <c r="H66" s="1" t="b">
        <f>H59&lt;='e8.3'!H61</f>
        <v>0</v>
      </c>
      <c r="I66" s="1" t="b">
        <f>I59&lt;='e8.3'!I61</f>
        <v>0</v>
      </c>
      <c r="J66" s="1" t="b">
        <f>J59&lt;='e8.3'!J61</f>
        <v>0</v>
      </c>
      <c r="K66" s="1" t="b">
        <f>K59&lt;='e8.3'!K61</f>
        <v>0</v>
      </c>
      <c r="L66" s="1" t="b">
        <f>L59&lt;='e8.3'!L61</f>
        <v>0</v>
      </c>
      <c r="M66" s="1" t="b">
        <f>M59&lt;='e8.3'!M61</f>
        <v>0</v>
      </c>
      <c r="N66" s="1" t="b">
        <f>N59&lt;='e8.3'!N61</f>
        <v>0</v>
      </c>
      <c r="O66" s="1" t="b">
        <f>O59&lt;='e8.3'!O61</f>
        <v>0</v>
      </c>
      <c r="P66" s="1" t="b">
        <f>P59&lt;='e8.3'!P61</f>
        <v>0</v>
      </c>
      <c r="Q66" s="1" t="b">
        <f>Q59&lt;='e8.3'!Q61</f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9E4E-A389-4E29-AA63-C3788711D25B}">
  <dimension ref="A2:AC58"/>
  <sheetViews>
    <sheetView zoomScale="70" zoomScaleNormal="70" workbookViewId="0">
      <selection activeCell="C13" sqref="C13"/>
    </sheetView>
  </sheetViews>
  <sheetFormatPr defaultColWidth="10.28515625" defaultRowHeight="12.75" x14ac:dyDescent="0.2"/>
  <cols>
    <col min="1" max="1" width="25.28515625" style="1" bestFit="1" customWidth="1"/>
    <col min="2" max="2" width="3" style="1" customWidth="1"/>
    <col min="3" max="11" width="11.7109375" style="1" customWidth="1"/>
    <col min="12" max="12" width="3" style="1" customWidth="1"/>
    <col min="13" max="27" width="10.5703125" style="1" bestFit="1" customWidth="1"/>
    <col min="28" max="16384" width="10.28515625" style="1"/>
  </cols>
  <sheetData>
    <row r="2" spans="1:29" customFormat="1" ht="22.5" x14ac:dyDescent="0.45">
      <c r="A2" s="2" t="s">
        <v>33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29" customFormat="1" ht="15.75" x14ac:dyDescent="0.25">
      <c r="A3" s="4" t="s">
        <v>54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29" customFormat="1" ht="15.75" x14ac:dyDescent="0.25">
      <c r="A4" s="4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29" customFormat="1" ht="15.75" x14ac:dyDescent="0.25">
      <c r="A5" s="4" t="s">
        <v>39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29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29" x14ac:dyDescent="0.2">
      <c r="A7" s="5" t="s">
        <v>90</v>
      </c>
      <c r="B7" s="5"/>
      <c r="C7" s="5"/>
      <c r="D7" s="5"/>
      <c r="E7" s="5"/>
      <c r="F7" s="5"/>
      <c r="G7" s="5"/>
      <c r="H7" s="5"/>
      <c r="I7" s="5"/>
      <c r="J7" s="5"/>
      <c r="K7" s="5"/>
    </row>
    <row r="10" spans="1:29" x14ac:dyDescent="0.2">
      <c r="A10" s="6" t="str">
        <f>[1]Intro!$M$9</f>
        <v>Policy</v>
      </c>
      <c r="C10" s="1" t="s">
        <v>0</v>
      </c>
      <c r="M10" s="6">
        <v>1</v>
      </c>
      <c r="N10" s="6">
        <f>M10+1</f>
        <v>2</v>
      </c>
      <c r="O10" s="6">
        <f t="shared" ref="O10:AA10" si="0">N10+1</f>
        <v>3</v>
      </c>
      <c r="P10" s="6">
        <f t="shared" si="0"/>
        <v>4</v>
      </c>
      <c r="Q10" s="6">
        <f t="shared" si="0"/>
        <v>5</v>
      </c>
      <c r="R10" s="6">
        <f t="shared" si="0"/>
        <v>6</v>
      </c>
      <c r="S10" s="6">
        <f t="shared" si="0"/>
        <v>7</v>
      </c>
      <c r="T10" s="6">
        <f t="shared" si="0"/>
        <v>8</v>
      </c>
      <c r="U10" s="6">
        <f t="shared" si="0"/>
        <v>9</v>
      </c>
      <c r="V10" s="6">
        <f t="shared" si="0"/>
        <v>10</v>
      </c>
      <c r="W10" s="6">
        <f t="shared" si="0"/>
        <v>11</v>
      </c>
      <c r="X10" s="6">
        <f t="shared" si="0"/>
        <v>12</v>
      </c>
      <c r="Y10" s="6">
        <f t="shared" si="0"/>
        <v>13</v>
      </c>
      <c r="Z10" s="6">
        <f t="shared" si="0"/>
        <v>14</v>
      </c>
      <c r="AA10" s="6">
        <f t="shared" si="0"/>
        <v>15</v>
      </c>
    </row>
    <row r="11" spans="1:29" x14ac:dyDescent="0.2">
      <c r="A11" s="7" t="str">
        <f>[1]Intro!$M$10</f>
        <v>Period</v>
      </c>
      <c r="C11" s="8">
        <f>[1]Intro!$U$1</f>
        <v>12</v>
      </c>
      <c r="D11" s="8">
        <f>C11+[1]Intro!$U$2</f>
        <v>24</v>
      </c>
      <c r="E11" s="8">
        <f>D11+[1]Intro!$U$2</f>
        <v>36</v>
      </c>
      <c r="F11" s="8">
        <f>E11+[1]Intro!$U$2</f>
        <v>48</v>
      </c>
      <c r="G11" s="8">
        <f>F11+[1]Intro!$U$2</f>
        <v>60</v>
      </c>
      <c r="H11" s="8">
        <f>G11+[1]Intro!$U$2</f>
        <v>72</v>
      </c>
      <c r="I11" s="8">
        <f>H11+[1]Intro!$U$2</f>
        <v>84</v>
      </c>
      <c r="J11" s="8">
        <f>I11+[1]Intro!$U$2</f>
        <v>96</v>
      </c>
      <c r="K11" s="8">
        <f>J11+[1]Intro!$U$2</f>
        <v>108</v>
      </c>
      <c r="M11" s="75">
        <v>44196</v>
      </c>
      <c r="N11" s="75">
        <f>EDATE(M11,-12)</f>
        <v>43830</v>
      </c>
      <c r="O11" s="75">
        <f t="shared" ref="O11:AA11" si="1">EDATE(N11,-12)</f>
        <v>43465</v>
      </c>
      <c r="P11" s="75">
        <f t="shared" si="1"/>
        <v>43100</v>
      </c>
      <c r="Q11" s="75">
        <f t="shared" si="1"/>
        <v>42735</v>
      </c>
      <c r="R11" s="75">
        <f t="shared" si="1"/>
        <v>42369</v>
      </c>
      <c r="S11" s="75">
        <f t="shared" si="1"/>
        <v>42004</v>
      </c>
      <c r="T11" s="75">
        <f t="shared" si="1"/>
        <v>41639</v>
      </c>
      <c r="U11" s="75">
        <f t="shared" si="1"/>
        <v>41274</v>
      </c>
      <c r="V11" s="75">
        <f t="shared" si="1"/>
        <v>40908</v>
      </c>
      <c r="W11" s="75">
        <f t="shared" si="1"/>
        <v>40543</v>
      </c>
      <c r="X11" s="75">
        <f t="shared" si="1"/>
        <v>40178</v>
      </c>
      <c r="Y11" s="75">
        <f t="shared" si="1"/>
        <v>39813</v>
      </c>
      <c r="Z11" s="75">
        <f t="shared" si="1"/>
        <v>39447</v>
      </c>
      <c r="AA11" s="75">
        <f t="shared" si="1"/>
        <v>39082</v>
      </c>
    </row>
    <row r="12" spans="1:29" ht="12.75" customHeight="1" x14ac:dyDescent="0.2"/>
    <row r="13" spans="1:29" ht="12.75" customHeight="1" x14ac:dyDescent="0.2">
      <c r="A13" s="6" t="str">
        <f>INPUT!E26</f>
        <v>1/1/12-12/31/12</v>
      </c>
      <c r="C13" s="13">
        <v>28</v>
      </c>
      <c r="D13" s="13">
        <v>31</v>
      </c>
      <c r="E13" s="13">
        <v>30</v>
      </c>
      <c r="F13" s="13">
        <v>30</v>
      </c>
      <c r="G13" s="13">
        <v>30</v>
      </c>
      <c r="H13" s="13">
        <v>30</v>
      </c>
      <c r="I13" s="13">
        <v>30</v>
      </c>
      <c r="J13" s="13">
        <v>30</v>
      </c>
      <c r="K13" s="12">
        <v>30</v>
      </c>
      <c r="M13" s="12">
        <f>DATA!F14</f>
        <v>1212882.8100000003</v>
      </c>
      <c r="N13" s="13" cm="1">
        <f t="array" ref="N13">[2]!GetNthToLast($C13:$K13,N$10)</f>
        <v>30</v>
      </c>
      <c r="O13" s="13" cm="1">
        <f t="array" ref="O13">[2]!GetNthToLast($C13:$K13,O$10)</f>
        <v>30</v>
      </c>
      <c r="P13" s="13" cm="1">
        <f t="array" ref="P13">[2]!GetNthToLast($C13:$K13,P$10)</f>
        <v>30</v>
      </c>
      <c r="Q13" s="13" cm="1">
        <f t="array" ref="Q13">[2]!GetNthToLast($C13:$K13,Q$10)</f>
        <v>30</v>
      </c>
      <c r="R13" s="13" cm="1">
        <f t="array" ref="R13">[2]!GetNthToLast($C13:$K13,R$10)</f>
        <v>30</v>
      </c>
      <c r="S13" s="13" cm="1">
        <f t="array" ref="S13">[2]!GetNthToLast($C13:$K13,S$10)</f>
        <v>30</v>
      </c>
      <c r="T13" s="13" cm="1">
        <f t="array" ref="T13">[2]!GetNthToLast($C13:$K13,T$10)</f>
        <v>31</v>
      </c>
      <c r="U13" s="13" cm="1">
        <f t="array" ref="U13">[2]!GetNthToLast($C13:$K13,U$10)</f>
        <v>28</v>
      </c>
      <c r="V13" s="13" t="str" cm="1">
        <f t="array" ref="V13">[2]!GetNthToLast($C13:$K13,V$10)</f>
        <v/>
      </c>
      <c r="W13" s="13" t="str" cm="1">
        <f t="array" ref="W13">[2]!GetNthToLast($C13:$K13,W$10)</f>
        <v/>
      </c>
      <c r="X13" s="13" t="str" cm="1">
        <f t="array" ref="X13">[2]!GetNthToLast($C13:$K13,X$10)</f>
        <v/>
      </c>
      <c r="Y13" s="13" t="str" cm="1">
        <f t="array" ref="Y13">[2]!GetNthToLast($C13:$K13,Y$10)</f>
        <v/>
      </c>
      <c r="Z13" s="13" t="str" cm="1">
        <f t="array" ref="Z13">[2]!GetNthToLast($C13:$K13,Z$10)</f>
        <v/>
      </c>
      <c r="AA13" s="13" t="str" cm="1">
        <f t="array" ref="AA13">[2]!GetNthToLast($C13:$K13,AA$10)</f>
        <v/>
      </c>
      <c r="AC13" s="1" t="str">
        <f>A13</f>
        <v>1/1/12-12/31/12</v>
      </c>
    </row>
    <row r="14" spans="1:29" ht="12.75" customHeight="1" x14ac:dyDescent="0.2">
      <c r="A14" s="6" t="str">
        <f>INPUT!E27</f>
        <v>1/1/13-12/31/13</v>
      </c>
      <c r="C14" s="13">
        <v>31</v>
      </c>
      <c r="D14" s="13">
        <v>34</v>
      </c>
      <c r="E14" s="13">
        <v>34</v>
      </c>
      <c r="F14" s="13">
        <v>34</v>
      </c>
      <c r="G14" s="13">
        <v>34</v>
      </c>
      <c r="H14" s="13">
        <v>34</v>
      </c>
      <c r="I14" s="13">
        <v>34</v>
      </c>
      <c r="J14" s="12">
        <v>34</v>
      </c>
      <c r="K14" s="13"/>
      <c r="M14" s="12">
        <f>DATA!F15</f>
        <v>1828733.7599999993</v>
      </c>
      <c r="N14" s="13" cm="1">
        <f t="array" ref="N14">[2]!GetNthToLast($C14:$K14,N$10)</f>
        <v>34</v>
      </c>
      <c r="O14" s="13" cm="1">
        <f t="array" ref="O14">[2]!GetNthToLast($C14:$K14,O$10)</f>
        <v>34</v>
      </c>
      <c r="P14" s="13" cm="1">
        <f t="array" ref="P14">[2]!GetNthToLast($C14:$K14,P$10)</f>
        <v>34</v>
      </c>
      <c r="Q14" s="13" cm="1">
        <f t="array" ref="Q14">[2]!GetNthToLast($C14:$K14,Q$10)</f>
        <v>34</v>
      </c>
      <c r="R14" s="13" cm="1">
        <f t="array" ref="R14">[2]!GetNthToLast($C14:$K14,R$10)</f>
        <v>34</v>
      </c>
      <c r="S14" s="13" cm="1">
        <f t="array" ref="S14">[2]!GetNthToLast($C14:$K14,S$10)</f>
        <v>34</v>
      </c>
      <c r="T14" s="13" cm="1">
        <f t="array" ref="T14">[2]!GetNthToLast($C14:$K14,T$10)</f>
        <v>31</v>
      </c>
      <c r="U14" s="13" t="str" cm="1">
        <f t="array" ref="U14">[2]!GetNthToLast($C14:$K14,U$10)</f>
        <v/>
      </c>
      <c r="V14" s="13" t="str" cm="1">
        <f t="array" ref="V14">[2]!GetNthToLast($C14:$K14,V$10)</f>
        <v/>
      </c>
      <c r="W14" s="13" t="str" cm="1">
        <f t="array" ref="W14">[2]!GetNthToLast($C14:$K14,W$10)</f>
        <v/>
      </c>
      <c r="X14" s="13" t="str" cm="1">
        <f t="array" ref="X14">[2]!GetNthToLast($C14:$K14,X$10)</f>
        <v/>
      </c>
      <c r="Y14" s="13" t="str" cm="1">
        <f t="array" ref="Y14">[2]!GetNthToLast($C14:$K14,Y$10)</f>
        <v/>
      </c>
      <c r="Z14" s="13" t="str" cm="1">
        <f t="array" ref="Z14">[2]!GetNthToLast($C14:$K14,Z$10)</f>
        <v/>
      </c>
      <c r="AA14" s="13" t="str" cm="1">
        <f t="array" ref="AA14">[2]!GetNthToLast($C14:$K14,AA$10)</f>
        <v/>
      </c>
      <c r="AC14" s="1" t="str">
        <f>A14</f>
        <v>1/1/13-12/31/13</v>
      </c>
    </row>
    <row r="15" spans="1:29" ht="12.75" customHeight="1" x14ac:dyDescent="0.2">
      <c r="A15" s="6" t="str">
        <f>INPUT!E28</f>
        <v>1/1/14-12/31/14</v>
      </c>
      <c r="C15" s="13">
        <v>44</v>
      </c>
      <c r="D15" s="13">
        <v>46</v>
      </c>
      <c r="E15" s="13">
        <v>46</v>
      </c>
      <c r="F15" s="13">
        <v>46</v>
      </c>
      <c r="G15" s="13">
        <v>46</v>
      </c>
      <c r="H15" s="13">
        <v>46</v>
      </c>
      <c r="I15" s="12">
        <v>47</v>
      </c>
      <c r="J15" s="13"/>
      <c r="K15" s="13"/>
      <c r="M15" s="12">
        <f>DATA!F16</f>
        <v>1811366.5999999999</v>
      </c>
      <c r="N15" s="13" cm="1">
        <f t="array" ref="N15">[2]!GetNthToLast($C15:$K15,N$10)</f>
        <v>46</v>
      </c>
      <c r="O15" s="13" cm="1">
        <f t="array" ref="O15">[2]!GetNthToLast($C15:$K15,O$10)</f>
        <v>46</v>
      </c>
      <c r="P15" s="13" cm="1">
        <f t="array" ref="P15">[2]!GetNthToLast($C15:$K15,P$10)</f>
        <v>46</v>
      </c>
      <c r="Q15" s="13" cm="1">
        <f t="array" ref="Q15">[2]!GetNthToLast($C15:$K15,Q$10)</f>
        <v>46</v>
      </c>
      <c r="R15" s="13" cm="1">
        <f t="array" ref="R15">[2]!GetNthToLast($C15:$K15,R$10)</f>
        <v>46</v>
      </c>
      <c r="S15" s="13" cm="1">
        <f t="array" ref="S15">[2]!GetNthToLast($C15:$K15,S$10)</f>
        <v>44</v>
      </c>
      <c r="T15" s="13" t="str" cm="1">
        <f t="array" ref="T15">[2]!GetNthToLast($C15:$K15,T$10)</f>
        <v/>
      </c>
      <c r="U15" s="13" t="str" cm="1">
        <f t="array" ref="U15">[2]!GetNthToLast($C15:$K15,U$10)</f>
        <v/>
      </c>
      <c r="V15" s="13" t="str" cm="1">
        <f t="array" ref="V15">[2]!GetNthToLast($C15:$K15,V$10)</f>
        <v/>
      </c>
      <c r="W15" s="13" t="str" cm="1">
        <f t="array" ref="W15">[2]!GetNthToLast($C15:$K15,W$10)</f>
        <v/>
      </c>
      <c r="X15" s="13" t="str" cm="1">
        <f t="array" ref="X15">[2]!GetNthToLast($C15:$K15,X$10)</f>
        <v/>
      </c>
      <c r="Y15" s="13" t="str" cm="1">
        <f t="array" ref="Y15">[2]!GetNthToLast($C15:$K15,Y$10)</f>
        <v/>
      </c>
      <c r="Z15" s="13" t="str" cm="1">
        <f t="array" ref="Z15">[2]!GetNthToLast($C15:$K15,Z$10)</f>
        <v/>
      </c>
      <c r="AA15" s="13" t="str" cm="1">
        <f t="array" ref="AA15">[2]!GetNthToLast($C15:$K15,AA$10)</f>
        <v/>
      </c>
      <c r="AC15" s="1" t="str">
        <f>A15</f>
        <v>1/1/14-12/31/14</v>
      </c>
    </row>
    <row r="16" spans="1:29" ht="12.75" customHeight="1" x14ac:dyDescent="0.2">
      <c r="A16" s="6" t="str">
        <f>INPUT!E29</f>
        <v>1/1/15-12/31/15</v>
      </c>
      <c r="C16" s="13">
        <v>42</v>
      </c>
      <c r="D16" s="13">
        <v>42</v>
      </c>
      <c r="E16" s="13">
        <v>43</v>
      </c>
      <c r="F16" s="13">
        <v>43</v>
      </c>
      <c r="G16" s="13">
        <v>43</v>
      </c>
      <c r="H16" s="12">
        <v>43</v>
      </c>
      <c r="I16" s="13"/>
      <c r="J16" s="13"/>
      <c r="K16" s="13"/>
      <c r="M16" s="12">
        <f>DATA!F17</f>
        <v>2173195.9299999997</v>
      </c>
      <c r="N16" s="13" cm="1">
        <f t="array" ref="N16">[2]!GetNthToLast($C16:$K16,N$10)</f>
        <v>43</v>
      </c>
      <c r="O16" s="13" cm="1">
        <f t="array" ref="O16">[2]!GetNthToLast($C16:$K16,O$10)</f>
        <v>43</v>
      </c>
      <c r="P16" s="13" cm="1">
        <f t="array" ref="P16">[2]!GetNthToLast($C16:$K16,P$10)</f>
        <v>43</v>
      </c>
      <c r="Q16" s="13" cm="1">
        <f t="array" ref="Q16">[2]!GetNthToLast($C16:$K16,Q$10)</f>
        <v>42</v>
      </c>
      <c r="R16" s="13" cm="1">
        <f t="array" ref="R16">[2]!GetNthToLast($C16:$K16,R$10)</f>
        <v>42</v>
      </c>
      <c r="S16" s="13" t="str" cm="1">
        <f t="array" ref="S16">[2]!GetNthToLast($C16:$K16,S$10)</f>
        <v/>
      </c>
      <c r="T16" s="13" t="str" cm="1">
        <f t="array" ref="T16">[2]!GetNthToLast($C16:$K16,T$10)</f>
        <v/>
      </c>
      <c r="U16" s="13" t="str" cm="1">
        <f t="array" ref="U16">[2]!GetNthToLast($C16:$K16,U$10)</f>
        <v/>
      </c>
      <c r="V16" s="13" t="str" cm="1">
        <f t="array" ref="V16">[2]!GetNthToLast($C16:$K16,V$10)</f>
        <v/>
      </c>
      <c r="W16" s="13" t="str" cm="1">
        <f t="array" ref="W16">[2]!GetNthToLast($C16:$K16,W$10)</f>
        <v/>
      </c>
      <c r="X16" s="13" t="str" cm="1">
        <f t="array" ref="X16">[2]!GetNthToLast($C16:$K16,X$10)</f>
        <v/>
      </c>
      <c r="Y16" s="13" t="str" cm="1">
        <f t="array" ref="Y16">[2]!GetNthToLast($C16:$K16,Y$10)</f>
        <v/>
      </c>
      <c r="Z16" s="13" t="str" cm="1">
        <f t="array" ref="Z16">[2]!GetNthToLast($C16:$K16,Z$10)</f>
        <v/>
      </c>
      <c r="AA16" s="13" t="str" cm="1">
        <f t="array" ref="AA16">[2]!GetNthToLast($C16:$K16,AA$10)</f>
        <v/>
      </c>
      <c r="AC16" s="1" t="str">
        <f>A16</f>
        <v>1/1/15-12/31/15</v>
      </c>
    </row>
    <row r="17" spans="1:29" ht="12.75" customHeight="1" x14ac:dyDescent="0.2">
      <c r="A17" s="6" t="str">
        <f>INPUT!E30</f>
        <v>1/1/16-12/31/16</v>
      </c>
      <c r="C17" s="13">
        <v>37</v>
      </c>
      <c r="D17" s="13">
        <v>39</v>
      </c>
      <c r="E17" s="13">
        <v>39</v>
      </c>
      <c r="F17" s="13">
        <v>38</v>
      </c>
      <c r="G17" s="12">
        <v>38</v>
      </c>
      <c r="H17" s="13"/>
      <c r="I17" s="13"/>
      <c r="J17" s="13"/>
      <c r="K17" s="13"/>
      <c r="M17" s="12">
        <f>DATA!F18</f>
        <v>2776114.1900000009</v>
      </c>
      <c r="N17" s="13" cm="1">
        <f t="array" ref="N17">[2]!GetNthToLast($C17:$K17,N$10)</f>
        <v>38</v>
      </c>
      <c r="O17" s="13" cm="1">
        <f t="array" ref="O17">[2]!GetNthToLast($C17:$K17,O$10)</f>
        <v>39</v>
      </c>
      <c r="P17" s="13" cm="1">
        <f t="array" ref="P17">[2]!GetNthToLast($C17:$K17,P$10)</f>
        <v>39</v>
      </c>
      <c r="Q17" s="13" cm="1">
        <f t="array" ref="Q17">[2]!GetNthToLast($C17:$K17,Q$10)</f>
        <v>37</v>
      </c>
      <c r="R17" s="13" t="str" cm="1">
        <f t="array" ref="R17">[2]!GetNthToLast($C17:$K17,R$10)</f>
        <v/>
      </c>
      <c r="S17" s="13" t="str" cm="1">
        <f t="array" ref="S17">[2]!GetNthToLast($C17:$K17,S$10)</f>
        <v/>
      </c>
      <c r="T17" s="13" t="str" cm="1">
        <f t="array" ref="T17">[2]!GetNthToLast($C17:$K17,T$10)</f>
        <v/>
      </c>
      <c r="U17" s="13" t="str" cm="1">
        <f t="array" ref="U17">[2]!GetNthToLast($C17:$K17,U$10)</f>
        <v/>
      </c>
      <c r="V17" s="13" t="str" cm="1">
        <f t="array" ref="V17">[2]!GetNthToLast($C17:$K17,V$10)</f>
        <v/>
      </c>
      <c r="W17" s="13" t="str" cm="1">
        <f t="array" ref="W17">[2]!GetNthToLast($C17:$K17,W$10)</f>
        <v/>
      </c>
      <c r="X17" s="13" t="str" cm="1">
        <f t="array" ref="X17">[2]!GetNthToLast($C17:$K17,X$10)</f>
        <v/>
      </c>
      <c r="Y17" s="13" t="str" cm="1">
        <f t="array" ref="Y17">[2]!GetNthToLast($C17:$K17,Y$10)</f>
        <v/>
      </c>
      <c r="Z17" s="13" t="str" cm="1">
        <f t="array" ref="Z17">[2]!GetNthToLast($C17:$K17,Z$10)</f>
        <v/>
      </c>
      <c r="AA17" s="13" t="str" cm="1">
        <f t="array" ref="AA17">[2]!GetNthToLast($C17:$K17,AA$10)</f>
        <v/>
      </c>
      <c r="AC17" s="1" t="str">
        <f>A17</f>
        <v>1/1/16-12/31/16</v>
      </c>
    </row>
    <row r="18" spans="1:29" ht="12.75" customHeight="1" x14ac:dyDescent="0.2">
      <c r="A18" s="6" t="str">
        <f>INPUT!E31</f>
        <v>1/1/17-12/31/17</v>
      </c>
      <c r="C18" s="13">
        <v>39</v>
      </c>
      <c r="D18" s="13">
        <v>34</v>
      </c>
      <c r="E18" s="13">
        <v>35</v>
      </c>
      <c r="F18" s="12">
        <v>35</v>
      </c>
      <c r="G18" s="13"/>
      <c r="H18" s="13"/>
      <c r="I18" s="13"/>
      <c r="J18" s="13"/>
      <c r="K18" s="13"/>
      <c r="M18" s="12">
        <f>DATA!F19</f>
        <v>2347544.3600000013</v>
      </c>
      <c r="N18" s="13" cm="1">
        <f t="array" ref="N18">[2]!GetNthToLast($C18:$K18,N$10)</f>
        <v>35</v>
      </c>
      <c r="O18" s="13" cm="1">
        <f t="array" ref="O18">[2]!GetNthToLast($C18:$K18,O$10)</f>
        <v>34</v>
      </c>
      <c r="P18" s="13" cm="1">
        <f t="array" ref="P18">[2]!GetNthToLast($C18:$K18,P$10)</f>
        <v>39</v>
      </c>
      <c r="Q18" s="13" t="str" cm="1">
        <f t="array" ref="Q18">[2]!GetNthToLast($C18:$K18,Q$10)</f>
        <v/>
      </c>
      <c r="R18" s="13" t="str" cm="1">
        <f t="array" ref="R18">[2]!GetNthToLast($C18:$K18,R$10)</f>
        <v/>
      </c>
      <c r="S18" s="13" t="str" cm="1">
        <f t="array" ref="S18">[2]!GetNthToLast($C18:$K18,S$10)</f>
        <v/>
      </c>
      <c r="T18" s="13" t="str" cm="1">
        <f t="array" ref="T18">[2]!GetNthToLast($C18:$K18,T$10)</f>
        <v/>
      </c>
      <c r="U18" s="13" t="str" cm="1">
        <f t="array" ref="U18">[2]!GetNthToLast($C18:$K18,U$10)</f>
        <v/>
      </c>
      <c r="V18" s="13" t="str" cm="1">
        <f t="array" ref="V18">[2]!GetNthToLast($C18:$K18,V$10)</f>
        <v/>
      </c>
      <c r="W18" s="13" t="str" cm="1">
        <f t="array" ref="W18">[2]!GetNthToLast($C18:$K18,W$10)</f>
        <v/>
      </c>
      <c r="X18" s="13" t="str" cm="1">
        <f t="array" ref="X18">[2]!GetNthToLast($C18:$K18,X$10)</f>
        <v/>
      </c>
      <c r="Y18" s="13" t="str" cm="1">
        <f t="array" ref="Y18">[2]!GetNthToLast($C18:$K18,Y$10)</f>
        <v/>
      </c>
      <c r="Z18" s="13" t="str" cm="1">
        <f t="array" ref="Z18">[2]!GetNthToLast($C18:$K18,Z$10)</f>
        <v/>
      </c>
      <c r="AA18" s="13" t="str" cm="1">
        <f t="array" ref="AA18">[2]!GetNthToLast($C18:$K18,AA$10)</f>
        <v/>
      </c>
      <c r="AC18" s="1" t="str">
        <f>A18</f>
        <v>1/1/17-12/31/17</v>
      </c>
    </row>
    <row r="19" spans="1:29" ht="12.75" customHeight="1" x14ac:dyDescent="0.2">
      <c r="A19" s="6" t="str">
        <f>INPUT!E32</f>
        <v>1/1/18-12/31/18</v>
      </c>
      <c r="C19" s="13">
        <v>46</v>
      </c>
      <c r="D19" s="13">
        <v>46</v>
      </c>
      <c r="E19" s="12">
        <v>46</v>
      </c>
      <c r="F19" s="13"/>
      <c r="G19" s="13"/>
      <c r="H19" s="13"/>
      <c r="I19" s="13"/>
      <c r="J19" s="13"/>
      <c r="K19" s="13"/>
      <c r="M19" s="12">
        <f>DATA!F20</f>
        <v>2258070.4400000018</v>
      </c>
      <c r="N19" s="13" cm="1">
        <f t="array" ref="N19">[2]!GetNthToLast($C19:$K19,N$10)</f>
        <v>46</v>
      </c>
      <c r="O19" s="13" cm="1">
        <f t="array" ref="O19">[2]!GetNthToLast($C19:$K19,O$10)</f>
        <v>46</v>
      </c>
      <c r="P19" s="13" t="str" cm="1">
        <f t="array" ref="P19">[2]!GetNthToLast($C19:$K19,P$10)</f>
        <v/>
      </c>
      <c r="Q19" s="13" t="str" cm="1">
        <f t="array" ref="Q19">[2]!GetNthToLast($C19:$K19,Q$10)</f>
        <v/>
      </c>
      <c r="R19" s="13" t="str" cm="1">
        <f t="array" ref="R19">[2]!GetNthToLast($C19:$K19,R$10)</f>
        <v/>
      </c>
      <c r="S19" s="13" t="str" cm="1">
        <f t="array" ref="S19">[2]!GetNthToLast($C19:$K19,S$10)</f>
        <v/>
      </c>
      <c r="T19" s="13" t="str" cm="1">
        <f t="array" ref="T19">[2]!GetNthToLast($C19:$K19,T$10)</f>
        <v/>
      </c>
      <c r="U19" s="13" t="str" cm="1">
        <f t="array" ref="U19">[2]!GetNthToLast($C19:$K19,U$10)</f>
        <v/>
      </c>
      <c r="V19" s="13" t="str" cm="1">
        <f t="array" ref="V19">[2]!GetNthToLast($C19:$K19,V$10)</f>
        <v/>
      </c>
      <c r="W19" s="13" t="str" cm="1">
        <f t="array" ref="W19">[2]!GetNthToLast($C19:$K19,W$10)</f>
        <v/>
      </c>
      <c r="X19" s="13" t="str" cm="1">
        <f t="array" ref="X19">[2]!GetNthToLast($C19:$K19,X$10)</f>
        <v/>
      </c>
      <c r="Y19" s="13" t="str" cm="1">
        <f t="array" ref="Y19">[2]!GetNthToLast($C19:$K19,Y$10)</f>
        <v/>
      </c>
      <c r="Z19" s="13" t="str" cm="1">
        <f t="array" ref="Z19">[2]!GetNthToLast($C19:$K19,Z$10)</f>
        <v/>
      </c>
      <c r="AA19" s="13" t="str" cm="1">
        <f t="array" ref="AA19">[2]!GetNthToLast($C19:$K19,AA$10)</f>
        <v/>
      </c>
      <c r="AC19" s="1" t="str">
        <f>A19</f>
        <v>1/1/18-12/31/18</v>
      </c>
    </row>
    <row r="20" spans="1:29" ht="12.75" customHeight="1" x14ac:dyDescent="0.2">
      <c r="A20" s="6" t="str">
        <f>INPUT!E33</f>
        <v>1/1/19-12/31/19</v>
      </c>
      <c r="B20" s="14"/>
      <c r="C20" s="13">
        <v>119</v>
      </c>
      <c r="D20" s="12">
        <v>125</v>
      </c>
      <c r="E20" s="13"/>
      <c r="F20" s="13"/>
      <c r="G20" s="13"/>
      <c r="H20" s="13"/>
      <c r="I20" s="13"/>
      <c r="J20" s="13"/>
      <c r="K20" s="13"/>
      <c r="M20" s="12">
        <f>DATA!F21</f>
        <v>4199295.1499999976</v>
      </c>
      <c r="N20" s="13" cm="1">
        <f t="array" ref="N20">[2]!GetNthToLast($C20:$K20,N$10)</f>
        <v>119</v>
      </c>
      <c r="O20" s="13" t="str" cm="1">
        <f t="array" ref="O20">[2]!GetNthToLast($C20:$K20,O$10)</f>
        <v/>
      </c>
      <c r="P20" s="13" t="str" cm="1">
        <f t="array" ref="P20">[2]!GetNthToLast($C20:$K20,P$10)</f>
        <v/>
      </c>
      <c r="Q20" s="13" t="str" cm="1">
        <f t="array" ref="Q20">[2]!GetNthToLast($C20:$K20,Q$10)</f>
        <v/>
      </c>
      <c r="R20" s="13" t="str" cm="1">
        <f t="array" ref="R20">[2]!GetNthToLast($C20:$K20,R$10)</f>
        <v/>
      </c>
      <c r="S20" s="13" t="str" cm="1">
        <f t="array" ref="S20">[2]!GetNthToLast($C20:$K20,S$10)</f>
        <v/>
      </c>
      <c r="T20" s="13" t="str" cm="1">
        <f t="array" ref="T20">[2]!GetNthToLast($C20:$K20,T$10)</f>
        <v/>
      </c>
      <c r="U20" s="13" t="str" cm="1">
        <f t="array" ref="U20">[2]!GetNthToLast($C20:$K20,U$10)</f>
        <v/>
      </c>
      <c r="V20" s="13" t="str" cm="1">
        <f t="array" ref="V20">[2]!GetNthToLast($C20:$K20,V$10)</f>
        <v/>
      </c>
      <c r="W20" s="13" t="str" cm="1">
        <f t="array" ref="W20">[2]!GetNthToLast($C20:$K20,W$10)</f>
        <v/>
      </c>
      <c r="X20" s="13" t="str" cm="1">
        <f t="array" ref="X20">[2]!GetNthToLast($C20:$K20,X$10)</f>
        <v/>
      </c>
      <c r="Y20" s="13" t="str" cm="1">
        <f t="array" ref="Y20">[2]!GetNthToLast($C20:$K20,Y$10)</f>
        <v/>
      </c>
      <c r="Z20" s="13" t="str" cm="1">
        <f t="array" ref="Z20">[2]!GetNthToLast($C20:$K20,Z$10)</f>
        <v/>
      </c>
      <c r="AA20" s="13" t="str" cm="1">
        <f t="array" ref="AA20">[2]!GetNthToLast($C20:$K20,AA$10)</f>
        <v/>
      </c>
      <c r="AC20" s="1" t="str">
        <f>A20</f>
        <v>1/1/19-12/31/19</v>
      </c>
    </row>
    <row r="21" spans="1:29" ht="12.75" customHeight="1" x14ac:dyDescent="0.2">
      <c r="A21" s="6" t="str">
        <f>INPUT!E34</f>
        <v>1/1/20-12/31/20</v>
      </c>
      <c r="B21" s="14"/>
      <c r="C21" s="12">
        <v>46</v>
      </c>
      <c r="D21" s="13"/>
      <c r="E21" s="13"/>
      <c r="F21" s="13"/>
      <c r="G21" s="13"/>
      <c r="H21" s="13"/>
      <c r="I21" s="13"/>
      <c r="J21" s="13"/>
      <c r="K21" s="13"/>
      <c r="M21" s="12">
        <f>DATA!F22</f>
        <v>619309.30000000005</v>
      </c>
      <c r="N21" s="13" t="str" cm="1">
        <f t="array" ref="N21">[2]!GetNthToLast($C21:$K21,N$10)</f>
        <v/>
      </c>
      <c r="O21" s="13" t="str" cm="1">
        <f t="array" ref="O21">[2]!GetNthToLast($C21:$K21,O$10)</f>
        <v/>
      </c>
      <c r="P21" s="13" t="str" cm="1">
        <f t="array" ref="P21">[2]!GetNthToLast($C21:$K21,P$10)</f>
        <v/>
      </c>
      <c r="Q21" s="13" t="str" cm="1">
        <f t="array" ref="Q21">[2]!GetNthToLast($C21:$K21,Q$10)</f>
        <v/>
      </c>
      <c r="R21" s="13" t="str" cm="1">
        <f t="array" ref="R21">[2]!GetNthToLast($C21:$K21,R$10)</f>
        <v/>
      </c>
      <c r="S21" s="13" t="str" cm="1">
        <f t="array" ref="S21">[2]!GetNthToLast($C21:$K21,S$10)</f>
        <v/>
      </c>
      <c r="T21" s="13" t="str" cm="1">
        <f t="array" ref="T21">[2]!GetNthToLast($C21:$K21,T$10)</f>
        <v/>
      </c>
      <c r="U21" s="13" t="str" cm="1">
        <f t="array" ref="U21">[2]!GetNthToLast($C21:$K21,U$10)</f>
        <v/>
      </c>
      <c r="V21" s="13" t="str" cm="1">
        <f t="array" ref="V21">[2]!GetNthToLast($C21:$K21,V$10)</f>
        <v/>
      </c>
      <c r="W21" s="13" t="str" cm="1">
        <f t="array" ref="W21">[2]!GetNthToLast($C21:$K21,W$10)</f>
        <v/>
      </c>
      <c r="X21" s="13" t="str" cm="1">
        <f t="array" ref="X21">[2]!GetNthToLast($C21:$K21,X$10)</f>
        <v/>
      </c>
      <c r="Y21" s="13" t="str" cm="1">
        <f t="array" ref="Y21">[2]!GetNthToLast($C21:$K21,Y$10)</f>
        <v/>
      </c>
      <c r="Z21" s="13" t="str" cm="1">
        <f t="array" ref="Z21">[2]!GetNthToLast($C21:$K21,Z$10)</f>
        <v/>
      </c>
      <c r="AA21" s="13" t="str" cm="1">
        <f t="array" ref="AA21">[2]!GetNthToLast($C21:$K21,AA$10)</f>
        <v/>
      </c>
      <c r="AC21" s="1" t="str">
        <f>A21</f>
        <v>1/1/20-12/31/20</v>
      </c>
    </row>
    <row r="22" spans="1:29" x14ac:dyDescent="0.2">
      <c r="A22" s="6"/>
    </row>
    <row r="23" spans="1:29" x14ac:dyDescent="0.2">
      <c r="A23" s="6" t="str">
        <f>[1]Intro!$M$9</f>
        <v>Policy</v>
      </c>
      <c r="C23" s="1" t="s">
        <v>3</v>
      </c>
    </row>
    <row r="24" spans="1:29" x14ac:dyDescent="0.2">
      <c r="A24" s="7" t="str">
        <f>[1]Intro!$M$10</f>
        <v>Period</v>
      </c>
      <c r="C24" s="8" t="str">
        <f>C11&amp;" - "&amp;IF(ISBLANK(D11), "ULT", D11)</f>
        <v>12 - 24</v>
      </c>
      <c r="D24" s="8" t="str">
        <f>D11&amp;" - "&amp;IF(ISBLANK(E11), "ULT", E11)</f>
        <v>24 - 36</v>
      </c>
      <c r="E24" s="8" t="str">
        <f>E11&amp;" - "&amp;IF(ISBLANK(F11), "ULT", F11)</f>
        <v>36 - 48</v>
      </c>
      <c r="F24" s="8" t="str">
        <f>F11&amp;" - "&amp;IF(ISBLANK(G11), "ULT", G11)</f>
        <v>48 - 60</v>
      </c>
      <c r="G24" s="8" t="str">
        <f>G11&amp;" - "&amp;IF(ISBLANK(H11), "ULT", H11)</f>
        <v>60 - 72</v>
      </c>
      <c r="H24" s="8" t="str">
        <f>H11&amp;" - "&amp;IF(ISBLANK(I11), "ULT", I11)</f>
        <v>72 - 84</v>
      </c>
      <c r="I24" s="8" t="str">
        <f>I11&amp;" - "&amp;IF(ISBLANK(J11), "ULT", J11)</f>
        <v>84 - 96</v>
      </c>
      <c r="J24" s="8" t="str">
        <f>J11&amp;" - "&amp;IF(ISBLANK(K11), "ULT", K11)</f>
        <v>96 - 108</v>
      </c>
      <c r="K24" s="8" t="e">
        <f>K11&amp;" - "&amp; IF(ISBLANK(#REF!), "ULT",#REF!)</f>
        <v>#REF!</v>
      </c>
    </row>
    <row r="25" spans="1:29" x14ac:dyDescent="0.2">
      <c r="A25" s="6"/>
      <c r="C25" s="6"/>
      <c r="D25" s="6"/>
      <c r="E25" s="6"/>
      <c r="F25" s="6"/>
      <c r="G25" s="6"/>
      <c r="H25" s="6"/>
      <c r="I25" s="6"/>
      <c r="J25" s="6"/>
      <c r="K25" s="6"/>
    </row>
    <row r="26" spans="1:29" x14ac:dyDescent="0.2">
      <c r="A26" s="6" t="e">
        <f>#REF!</f>
        <v>#REF!</v>
      </c>
      <c r="C26" s="15" t="str">
        <f>IFERROR(IF(OR(#REF!="", ISBLANK(#REF!)), "",#REF! /#REF!), "")</f>
        <v/>
      </c>
      <c r="D26" s="15" t="str">
        <f>IFERROR(IF(OR(#REF!="", ISBLANK(#REF!)), "",#REF! /#REF!), "")</f>
        <v/>
      </c>
      <c r="E26" s="15" t="str">
        <f>IFERROR(IF(OR(#REF!="", ISBLANK(#REF!)), "",#REF! /#REF!), "")</f>
        <v/>
      </c>
      <c r="F26" s="15" t="str">
        <f>IFERROR(IF(OR(#REF!="", ISBLANK(#REF!)), "",#REF! /#REF!), "")</f>
        <v/>
      </c>
      <c r="G26" s="15" t="str">
        <f>IFERROR(IF(OR(#REF!="", ISBLANK(#REF!)), "",#REF! /#REF!), "")</f>
        <v/>
      </c>
      <c r="H26" s="15" t="str">
        <f>IFERROR(IF(OR(#REF!="", ISBLANK(#REF!)), "",#REF! /#REF!), "")</f>
        <v/>
      </c>
      <c r="I26" s="15" t="str">
        <f>IFERROR(IF(OR(#REF!="", ISBLANK(#REF!)), "",#REF! /#REF!), "")</f>
        <v/>
      </c>
      <c r="J26" s="15" t="str">
        <f>IFERROR(IF(OR(#REF!="", ISBLANK(#REF!)), "",#REF! /#REF!), "")</f>
        <v/>
      </c>
      <c r="K26" s="15" t="str">
        <f>IFERROR(IF(OR(#REF!="", ISBLANK(#REF!)), "",#REF! /#REF!), "")</f>
        <v/>
      </c>
    </row>
    <row r="27" spans="1:29" x14ac:dyDescent="0.2">
      <c r="A27" s="6" t="e">
        <f>#REF!</f>
        <v>#REF!</v>
      </c>
      <c r="C27" s="15" t="str">
        <f>IFERROR(IF(OR(#REF!="", ISBLANK(#REF!)), "",#REF! /#REF!), "")</f>
        <v/>
      </c>
      <c r="D27" s="15" t="str">
        <f>IFERROR(IF(OR(#REF!="", ISBLANK(#REF!)), "",#REF! /#REF!), "")</f>
        <v/>
      </c>
      <c r="E27" s="15" t="str">
        <f>IFERROR(IF(OR(#REF!="", ISBLANK(#REF!)), "",#REF! /#REF!), "")</f>
        <v/>
      </c>
      <c r="F27" s="15" t="str">
        <f>IFERROR(IF(OR(#REF!="", ISBLANK(#REF!)), "",#REF! /#REF!), "")</f>
        <v/>
      </c>
      <c r="G27" s="15" t="str">
        <f>IFERROR(IF(OR(#REF!="", ISBLANK(#REF!)), "",#REF! /#REF!), "")</f>
        <v/>
      </c>
      <c r="H27" s="15" t="str">
        <f>IFERROR(IF(OR(#REF!="", ISBLANK(#REF!)), "",#REF! /#REF!), "")</f>
        <v/>
      </c>
      <c r="I27" s="15" t="str">
        <f>IFERROR(IF(OR(#REF!="", ISBLANK(#REF!)), "",#REF! /#REF!), "")</f>
        <v/>
      </c>
      <c r="J27" s="15" t="str">
        <f>IFERROR(IF(OR(#REF!="", ISBLANK(#REF!)), "",#REF! /#REF!), "")</f>
        <v/>
      </c>
      <c r="K27" s="15" t="str">
        <f>IFERROR(IF(OR(#REF!="", ISBLANK(#REF!)), "",#REF! /#REF!), "")</f>
        <v/>
      </c>
    </row>
    <row r="28" spans="1:29" x14ac:dyDescent="0.2">
      <c r="A28" s="6" t="e">
        <f>#REF!</f>
        <v>#REF!</v>
      </c>
      <c r="C28" s="15" t="str">
        <f>IFERROR(IF(OR(#REF!="", ISBLANK(#REF!)), "",#REF! /#REF!), "")</f>
        <v/>
      </c>
      <c r="D28" s="15" t="str">
        <f>IFERROR(IF(OR(#REF!="", ISBLANK(#REF!)), "",#REF! /#REF!), "")</f>
        <v/>
      </c>
      <c r="E28" s="15" t="str">
        <f>IFERROR(IF(OR(#REF!="", ISBLANK(#REF!)), "",#REF! /#REF!), "")</f>
        <v/>
      </c>
      <c r="F28" s="15" t="str">
        <f>IFERROR(IF(OR(#REF!="", ISBLANK(#REF!)), "",#REF! /#REF!), "")</f>
        <v/>
      </c>
      <c r="G28" s="15" t="str">
        <f>IFERROR(IF(OR(#REF!="", ISBLANK(#REF!)), "",#REF! /#REF!), "")</f>
        <v/>
      </c>
      <c r="H28" s="15" t="str">
        <f>IFERROR(IF(OR(#REF!="", ISBLANK(#REF!)), "",#REF! /#REF!), "")</f>
        <v/>
      </c>
      <c r="I28" s="15" t="str">
        <f>IFERROR(IF(OR(#REF!="", ISBLANK(#REF!)), "",#REF! /#REF!), "")</f>
        <v/>
      </c>
      <c r="J28" s="15" t="str">
        <f>IFERROR(IF(OR(#REF!="", ISBLANK(#REF!)), "",#REF! /#REF!), "")</f>
        <v/>
      </c>
      <c r="K28" s="15" t="str">
        <f>IFERROR(IF(OR(#REF!="", ISBLANK(#REF!)), "",#REF! /#REF!), "")</f>
        <v/>
      </c>
    </row>
    <row r="29" spans="1:29" x14ac:dyDescent="0.2">
      <c r="A29" s="6" t="e">
        <f>#REF!</f>
        <v>#REF!</v>
      </c>
      <c r="C29" s="15" t="str">
        <f>IFERROR(IF(OR(#REF!="", ISBLANK(#REF!)), "",#REF! /#REF!), "")</f>
        <v/>
      </c>
      <c r="D29" s="15" t="str">
        <f>IFERROR(IF(OR(#REF!="", ISBLANK(#REF!)), "",#REF! /#REF!), "")</f>
        <v/>
      </c>
      <c r="E29" s="15" t="str">
        <f>IFERROR(IF(OR(#REF!="", ISBLANK(#REF!)), "",#REF! /#REF!), "")</f>
        <v/>
      </c>
      <c r="F29" s="15" t="str">
        <f>IFERROR(IF(OR(#REF!="", ISBLANK(#REF!)), "",#REF! /#REF!), "")</f>
        <v/>
      </c>
      <c r="G29" s="15" t="str">
        <f>IFERROR(IF(OR(#REF!="", ISBLANK(#REF!)), "",#REF! /#REF!), "")</f>
        <v/>
      </c>
      <c r="H29" s="15" t="str">
        <f>IFERROR(IF(OR(#REF!="", ISBLANK(#REF!)), "",#REF! /#REF!), "")</f>
        <v/>
      </c>
      <c r="I29" s="15" t="str">
        <f>IFERROR(IF(OR(#REF!="", ISBLANK(#REF!)), "",#REF! /#REF!), "")</f>
        <v/>
      </c>
      <c r="J29" s="15" t="str">
        <f>IFERROR(IF(OR(#REF!="", ISBLANK(#REF!)), "",#REF! /#REF!), "")</f>
        <v/>
      </c>
      <c r="K29" s="15" t="str">
        <f>IFERROR(IF(OR(#REF!="", ISBLANK(#REF!)), "",#REF! /#REF!), "")</f>
        <v/>
      </c>
    </row>
    <row r="30" spans="1:29" x14ac:dyDescent="0.2">
      <c r="A30" s="6" t="e">
        <f>#REF!</f>
        <v>#REF!</v>
      </c>
      <c r="C30" s="15" t="str">
        <f>IFERROR(IF(OR(#REF!="", ISBLANK(#REF!)), "",#REF! /#REF!), "")</f>
        <v/>
      </c>
      <c r="D30" s="15" t="str">
        <f>IFERROR(IF(OR(#REF!="", ISBLANK(#REF!)), "",#REF! /#REF!), "")</f>
        <v/>
      </c>
      <c r="E30" s="15" t="str">
        <f>IFERROR(IF(OR(#REF!="", ISBLANK(#REF!)), "",#REF! /#REF!), "")</f>
        <v/>
      </c>
      <c r="F30" s="15" t="str">
        <f>IFERROR(IF(OR(#REF!="", ISBLANK(#REF!)), "",#REF! /#REF!), "")</f>
        <v/>
      </c>
      <c r="G30" s="15" t="str">
        <f>IFERROR(IF(OR(#REF!="", ISBLANK(#REF!)), "",#REF! /#REF!), "")</f>
        <v/>
      </c>
      <c r="H30" s="15" t="str">
        <f>IFERROR(IF(OR(#REF!="", ISBLANK(#REF!)), "",#REF! /#REF!), "")</f>
        <v/>
      </c>
      <c r="I30" s="15" t="str">
        <f>IFERROR(IF(OR(#REF!="", ISBLANK(#REF!)), "",#REF! /#REF!), "")</f>
        <v/>
      </c>
      <c r="J30" s="15" t="str">
        <f>IFERROR(IF(OR(#REF!="", ISBLANK(#REF!)), "",#REF! /#REF!), "")</f>
        <v/>
      </c>
      <c r="K30" s="15" t="str">
        <f>IFERROR(IF(OR(#REF!="", ISBLANK(#REF!)), "",#REF! /#REF!), "")</f>
        <v/>
      </c>
    </row>
    <row r="31" spans="1:29" x14ac:dyDescent="0.2">
      <c r="A31" s="6" t="e">
        <f>#REF!</f>
        <v>#REF!</v>
      </c>
      <c r="C31" s="15" t="str">
        <f>IFERROR(IF(OR(#REF!="", ISBLANK(#REF!)), "",#REF! /#REF!), "")</f>
        <v/>
      </c>
      <c r="D31" s="15" t="str">
        <f>IFERROR(IF(OR(#REF!="", ISBLANK(#REF!)), "",#REF! /#REF!), "")</f>
        <v/>
      </c>
      <c r="E31" s="15" t="str">
        <f>IFERROR(IF(OR(#REF!="", ISBLANK(#REF!)), "",#REF! /#REF!), "")</f>
        <v/>
      </c>
      <c r="F31" s="15" t="str">
        <f>IFERROR(IF(OR(#REF!="", ISBLANK(#REF!)), "",#REF! /#REF!), "")</f>
        <v/>
      </c>
      <c r="G31" s="15" t="str">
        <f>IFERROR(IF(OR(#REF!="", ISBLANK(#REF!)), "",#REF! /#REF!), "")</f>
        <v/>
      </c>
      <c r="H31" s="15" t="str">
        <f>IFERROR(IF(OR(#REF!="", ISBLANK(#REF!)), "",#REF! /#REF!), "")</f>
        <v/>
      </c>
      <c r="I31" s="15" t="str">
        <f>IFERROR(IF(OR(#REF!="", ISBLANK(#REF!)), "",#REF! /#REF!), "")</f>
        <v/>
      </c>
      <c r="J31" s="15" t="str">
        <f>IFERROR(IF(OR(#REF!="", ISBLANK(#REF!)), "",#REF! /#REF!), "")</f>
        <v/>
      </c>
      <c r="K31" s="15" t="str">
        <f>IFERROR(IF(OR(#REF!="", ISBLANK(#REF!)), "",#REF! /#REF!), "")</f>
        <v/>
      </c>
    </row>
    <row r="32" spans="1:29" x14ac:dyDescent="0.2">
      <c r="A32" s="6" t="str">
        <f>A13</f>
        <v>1/1/12-12/31/12</v>
      </c>
      <c r="C32" s="15">
        <f>IFERROR(IF(OR(D13="", ISBLANK(D13)), "", D13/C13), "")</f>
        <v>1.1071428571428572</v>
      </c>
      <c r="D32" s="15">
        <f>IFERROR(IF(OR(E13="", ISBLANK(E13)), "", E13/D13), "")</f>
        <v>0.967741935483871</v>
      </c>
      <c r="E32" s="15">
        <f>IFERROR(IF(OR(F13="", ISBLANK(F13)), "", F13/E13), "")</f>
        <v>1</v>
      </c>
      <c r="F32" s="15">
        <f>IFERROR(IF(OR(G13="", ISBLANK(G13)), "", G13/F13), "")</f>
        <v>1</v>
      </c>
      <c r="G32" s="15">
        <f>IFERROR(IF(OR(H13="", ISBLANK(H13)), "", H13/G13), "")</f>
        <v>1</v>
      </c>
      <c r="H32" s="15">
        <f>IFERROR(IF(OR(I13="", ISBLANK(I13)), "", I13/H13), "")</f>
        <v>1</v>
      </c>
      <c r="I32" s="15">
        <f>IFERROR(IF(OR(J13="", ISBLANK(J13)), "", J13/I13), "")</f>
        <v>1</v>
      </c>
      <c r="J32" s="15">
        <f>IFERROR(IF(OR(K13="", ISBLANK(K13)), "", K13/J13), "")</f>
        <v>1</v>
      </c>
      <c r="K32" s="15" t="str">
        <f>IFERROR(IF(OR(#REF!="", ISBLANK(#REF!)), "",#REF!/ K13), "")</f>
        <v/>
      </c>
    </row>
    <row r="33" spans="1:11" x14ac:dyDescent="0.2">
      <c r="A33" s="6" t="str">
        <f>A14</f>
        <v>1/1/13-12/31/13</v>
      </c>
      <c r="C33" s="15">
        <f>IFERROR(IF(OR(D14="", ISBLANK(D14)), "", D14/C14), "")</f>
        <v>1.096774193548387</v>
      </c>
      <c r="D33" s="15">
        <f>IFERROR(IF(OR(E14="", ISBLANK(E14)), "", E14/D14), "")</f>
        <v>1</v>
      </c>
      <c r="E33" s="15">
        <f>IFERROR(IF(OR(F14="", ISBLANK(F14)), "", F14/E14), "")</f>
        <v>1</v>
      </c>
      <c r="F33" s="15">
        <f>IFERROR(IF(OR(G14="", ISBLANK(G14)), "", G14/F14), "")</f>
        <v>1</v>
      </c>
      <c r="G33" s="15">
        <f>IFERROR(IF(OR(H14="", ISBLANK(H14)), "", H14/G14), "")</f>
        <v>1</v>
      </c>
      <c r="H33" s="15">
        <f>IFERROR(IF(OR(I14="", ISBLANK(I14)), "", I14/H14), "")</f>
        <v>1</v>
      </c>
      <c r="I33" s="15">
        <f>IFERROR(IF(OR(J14="", ISBLANK(J14)), "", J14/I14), "")</f>
        <v>1</v>
      </c>
      <c r="J33" s="15" t="str">
        <f>IFERROR(IF(OR(K14="", ISBLANK(K14)), "", K14/J14), "")</f>
        <v/>
      </c>
      <c r="K33" s="15" t="str">
        <f>IFERROR(IF(OR(#REF!="", ISBLANK(#REF!)), "",#REF!/ K14), "")</f>
        <v/>
      </c>
    </row>
    <row r="34" spans="1:11" x14ac:dyDescent="0.2">
      <c r="A34" s="6" t="str">
        <f>A15</f>
        <v>1/1/14-12/31/14</v>
      </c>
      <c r="C34" s="15">
        <f>IFERROR(IF(OR(D15="", ISBLANK(D15)), "", D15/C15), "")</f>
        <v>1.0454545454545454</v>
      </c>
      <c r="D34" s="15">
        <f>IFERROR(IF(OR(E15="", ISBLANK(E15)), "", E15/D15), "")</f>
        <v>1</v>
      </c>
      <c r="E34" s="15">
        <f>IFERROR(IF(OR(F15="", ISBLANK(F15)), "", F15/E15), "")</f>
        <v>1</v>
      </c>
      <c r="F34" s="15">
        <f>IFERROR(IF(OR(G15="", ISBLANK(G15)), "", G15/F15), "")</f>
        <v>1</v>
      </c>
      <c r="G34" s="15">
        <f>IFERROR(IF(OR(H15="", ISBLANK(H15)), "", H15/G15), "")</f>
        <v>1</v>
      </c>
      <c r="H34" s="15">
        <f>IFERROR(IF(OR(I15="", ISBLANK(I15)), "", I15/H15), "")</f>
        <v>1.0217391304347827</v>
      </c>
      <c r="I34" s="15" t="str">
        <f>IFERROR(IF(OR(J15="", ISBLANK(J15)), "", J15/I15), "")</f>
        <v/>
      </c>
      <c r="J34" s="15" t="str">
        <f>IFERROR(IF(OR(K15="", ISBLANK(K15)), "", K15/J15), "")</f>
        <v/>
      </c>
      <c r="K34" s="15" t="str">
        <f>IFERROR(IF(OR(#REF!="", ISBLANK(#REF!)), "",#REF!/ K15), "")</f>
        <v/>
      </c>
    </row>
    <row r="35" spans="1:11" x14ac:dyDescent="0.2">
      <c r="A35" s="6" t="str">
        <f>A16</f>
        <v>1/1/15-12/31/15</v>
      </c>
      <c r="C35" s="15">
        <f>IFERROR(IF(OR(D16="", ISBLANK(D16)), "", D16/C16), "")</f>
        <v>1</v>
      </c>
      <c r="D35" s="15">
        <f>IFERROR(IF(OR(E16="", ISBLANK(E16)), "", E16/D16), "")</f>
        <v>1.0238095238095237</v>
      </c>
      <c r="E35" s="15">
        <f>IFERROR(IF(OR(F16="", ISBLANK(F16)), "", F16/E16), "")</f>
        <v>1</v>
      </c>
      <c r="F35" s="15">
        <f>IFERROR(IF(OR(G16="", ISBLANK(G16)), "", G16/F16), "")</f>
        <v>1</v>
      </c>
      <c r="G35" s="15">
        <f>IFERROR(IF(OR(H16="", ISBLANK(H16)), "", H16/G16), "")</f>
        <v>1</v>
      </c>
      <c r="H35" s="15" t="str">
        <f>IFERROR(IF(OR(I16="", ISBLANK(I16)), "", I16/H16), "")</f>
        <v/>
      </c>
      <c r="I35" s="15" t="str">
        <f>IFERROR(IF(OR(J16="", ISBLANK(J16)), "", J16/I16), "")</f>
        <v/>
      </c>
      <c r="J35" s="15" t="str">
        <f>IFERROR(IF(OR(K16="", ISBLANK(K16)), "", K16/J16), "")</f>
        <v/>
      </c>
      <c r="K35" s="15" t="str">
        <f>IFERROR(IF(OR(#REF!="", ISBLANK(#REF!)), "",#REF!/ K16), "")</f>
        <v/>
      </c>
    </row>
    <row r="36" spans="1:11" x14ac:dyDescent="0.2">
      <c r="A36" s="6" t="str">
        <f>A17</f>
        <v>1/1/16-12/31/16</v>
      </c>
      <c r="C36" s="15">
        <f>IFERROR(IF(OR(D17="", ISBLANK(D17)), "", D17/C17), "")</f>
        <v>1.0540540540540539</v>
      </c>
      <c r="D36" s="15">
        <f>IFERROR(IF(OR(E17="", ISBLANK(E17)), "", E17/D17), "")</f>
        <v>1</v>
      </c>
      <c r="E36" s="15">
        <f>IFERROR(IF(OR(F17="", ISBLANK(F17)), "", F17/E17), "")</f>
        <v>0.97435897435897434</v>
      </c>
      <c r="F36" s="15">
        <f>IFERROR(IF(OR(G17="", ISBLANK(G17)), "", G17/F17), "")</f>
        <v>1</v>
      </c>
      <c r="G36" s="15" t="str">
        <f>IFERROR(IF(OR(H17="", ISBLANK(H17)), "", H17/G17), "")</f>
        <v/>
      </c>
      <c r="H36" s="15" t="str">
        <f>IFERROR(IF(OR(I17="", ISBLANK(I17)), "", I17/H17), "")</f>
        <v/>
      </c>
      <c r="I36" s="15" t="str">
        <f>IFERROR(IF(OR(J17="", ISBLANK(J17)), "", J17/I17), "")</f>
        <v/>
      </c>
      <c r="J36" s="15" t="str">
        <f>IFERROR(IF(OR(K17="", ISBLANK(K17)), "", K17/J17), "")</f>
        <v/>
      </c>
      <c r="K36" s="15" t="str">
        <f>IFERROR(IF(OR(#REF!="", ISBLANK(#REF!)), "",#REF!/ K17), "")</f>
        <v/>
      </c>
    </row>
    <row r="37" spans="1:11" x14ac:dyDescent="0.2">
      <c r="A37" s="6" t="str">
        <f>A18</f>
        <v>1/1/17-12/31/17</v>
      </c>
      <c r="C37" s="15">
        <f>IFERROR(IF(OR(D18="", ISBLANK(D18)), "", D18/C18), "")</f>
        <v>0.87179487179487181</v>
      </c>
      <c r="D37" s="15">
        <f>IFERROR(IF(OR(E18="", ISBLANK(E18)), "", E18/D18), "")</f>
        <v>1.0294117647058822</v>
      </c>
      <c r="E37" s="15">
        <f>IFERROR(IF(OR(F18="", ISBLANK(F18)), "", F18/E18), "")</f>
        <v>1</v>
      </c>
      <c r="F37" s="15" t="str">
        <f>IFERROR(IF(OR(G18="", ISBLANK(G18)), "", G18/F18), "")</f>
        <v/>
      </c>
      <c r="G37" s="15" t="str">
        <f>IFERROR(IF(OR(H18="", ISBLANK(H18)), "", H18/G18), "")</f>
        <v/>
      </c>
      <c r="H37" s="15" t="str">
        <f>IFERROR(IF(OR(I18="", ISBLANK(I18)), "", I18/H18), "")</f>
        <v/>
      </c>
      <c r="I37" s="15" t="str">
        <f>IFERROR(IF(OR(J18="", ISBLANK(J18)), "", J18/I18), "")</f>
        <v/>
      </c>
      <c r="J37" s="15" t="str">
        <f>IFERROR(IF(OR(K18="", ISBLANK(K18)), "", K18/J18), "")</f>
        <v/>
      </c>
      <c r="K37" s="15" t="str">
        <f>IFERROR(IF(OR(#REF!="", ISBLANK(#REF!)), "",#REF!/ K18), "")</f>
        <v/>
      </c>
    </row>
    <row r="38" spans="1:11" x14ac:dyDescent="0.2">
      <c r="A38" s="6" t="str">
        <f>A19</f>
        <v>1/1/18-12/31/18</v>
      </c>
      <c r="C38" s="15">
        <f>IFERROR(IF(OR(D19="", ISBLANK(D19)), "", D19/C19), "")</f>
        <v>1</v>
      </c>
      <c r="D38" s="15">
        <f>IFERROR(IF(OR(E19="", ISBLANK(E19)), "", E19/D19), "")</f>
        <v>1</v>
      </c>
      <c r="E38" s="15" t="str">
        <f>IFERROR(IF(OR(F19="", ISBLANK(F19)), "", F19/E19), "")</f>
        <v/>
      </c>
      <c r="F38" s="15" t="str">
        <f>IFERROR(IF(OR(G19="", ISBLANK(G19)), "", G19/F19), "")</f>
        <v/>
      </c>
      <c r="G38" s="15" t="str">
        <f>IFERROR(IF(OR(H19="", ISBLANK(H19)), "", H19/G19), "")</f>
        <v/>
      </c>
      <c r="H38" s="15" t="str">
        <f>IFERROR(IF(OR(I19="", ISBLANK(I19)), "", I19/H19), "")</f>
        <v/>
      </c>
      <c r="I38" s="15" t="str">
        <f>IFERROR(IF(OR(J19="", ISBLANK(J19)), "", J19/I19), "")</f>
        <v/>
      </c>
      <c r="J38" s="15" t="str">
        <f>IFERROR(IF(OR(K19="", ISBLANK(K19)), "", K19/J19), "")</f>
        <v/>
      </c>
      <c r="K38" s="15" t="str">
        <f>IFERROR(IF(OR(#REF!="", ISBLANK(#REF!)), "",#REF!/ K19), "")</f>
        <v/>
      </c>
    </row>
    <row r="39" spans="1:11" x14ac:dyDescent="0.2">
      <c r="A39" s="6" t="str">
        <f>A20</f>
        <v>1/1/19-12/31/19</v>
      </c>
      <c r="C39" s="15">
        <f>IFERROR(IF(OR(D20="", ISBLANK(D20)), "", D20/C20), "")</f>
        <v>1.0504201680672269</v>
      </c>
      <c r="D39" s="15" t="str">
        <f>IFERROR(IF(OR(E20="", ISBLANK(E20)), "", E20/D20), "")</f>
        <v/>
      </c>
      <c r="E39" s="15" t="str">
        <f>IFERROR(IF(OR(F20="", ISBLANK(F20)), "", F20/E20), "")</f>
        <v/>
      </c>
      <c r="F39" s="15" t="str">
        <f>IFERROR(IF(OR(G20="", ISBLANK(G20)), "", G20/F20), "")</f>
        <v/>
      </c>
      <c r="G39" s="15" t="str">
        <f>IFERROR(IF(OR(H20="", ISBLANK(H20)), "", H20/G20), "")</f>
        <v/>
      </c>
      <c r="H39" s="15" t="str">
        <f>IFERROR(IF(OR(I20="", ISBLANK(I20)), "", I20/H20), "")</f>
        <v/>
      </c>
      <c r="I39" s="15" t="str">
        <f>IFERROR(IF(OR(J20="", ISBLANK(J20)), "", J20/I20), "")</f>
        <v/>
      </c>
      <c r="J39" s="15" t="str">
        <f>IFERROR(IF(OR(K20="", ISBLANK(K20)), "", K20/J20), "")</f>
        <v/>
      </c>
      <c r="K39" s="15" t="str">
        <f>IFERROR(IF(OR(#REF!="", ISBLANK(#REF!)), "",#REF!/ K20), "")</f>
        <v/>
      </c>
    </row>
    <row r="41" spans="1:11" x14ac:dyDescent="0.2">
      <c r="A41" s="6" t="s">
        <v>4</v>
      </c>
      <c r="C41" s="15">
        <f>AVERAGE(C$26:C$39)</f>
        <v>1.0282050862577428</v>
      </c>
      <c r="D41" s="15">
        <f>AVERAGE(D$26:D$39)</f>
        <v>1.002994746285611</v>
      </c>
      <c r="E41" s="15">
        <f>AVERAGE(E$26:E$39)</f>
        <v>0.99572649572649574</v>
      </c>
      <c r="F41" s="15">
        <f>AVERAGE(F$26:F$39)</f>
        <v>1</v>
      </c>
      <c r="G41" s="15">
        <f>AVERAGE(G$26:G$39)</f>
        <v>1</v>
      </c>
      <c r="H41" s="15">
        <f>AVERAGE(H$26:H$39)</f>
        <v>1.0072463768115942</v>
      </c>
      <c r="I41" s="15">
        <f>AVERAGE(I$26:I$39)</f>
        <v>1</v>
      </c>
      <c r="J41" s="15">
        <f>AVERAGE(J$26:J$39)</f>
        <v>1</v>
      </c>
      <c r="K41" s="15" t="e">
        <f>AVERAGE(K$26:K$39)</f>
        <v>#DIV/0!</v>
      </c>
    </row>
    <row r="42" spans="1:11" x14ac:dyDescent="0.2">
      <c r="A42" s="6" t="s">
        <v>41</v>
      </c>
      <c r="C42" s="15">
        <f>AVERAGE(C$26:C$38)</f>
        <v>1.0250315031421022</v>
      </c>
      <c r="D42" s="15">
        <f>AVERAGE(D$26:D$38)</f>
        <v>1.002994746285611</v>
      </c>
      <c r="E42" s="15">
        <f>AVERAGE(E$26:E$38)</f>
        <v>0.99572649572649574</v>
      </c>
      <c r="F42" s="15">
        <f>AVERAGE(F$26:F$38)</f>
        <v>1</v>
      </c>
      <c r="G42" s="15">
        <f>AVERAGE(G$26:G$38)</f>
        <v>1</v>
      </c>
      <c r="H42" s="15">
        <f>AVERAGE(H$26:H$38)</f>
        <v>1.0072463768115942</v>
      </c>
      <c r="I42" s="15">
        <f>AVERAGE(I$26:I$38)</f>
        <v>1</v>
      </c>
      <c r="J42" s="15">
        <f>AVERAGE(J$26:J$38)</f>
        <v>1</v>
      </c>
      <c r="K42" s="15" t="e">
        <f>AVERAGE(K$26:K$38)</f>
        <v>#DIV/0!</v>
      </c>
    </row>
    <row r="43" spans="1:11" x14ac:dyDescent="0.2">
      <c r="A43" s="6" t="s">
        <v>5</v>
      </c>
      <c r="C43" s="15">
        <v>1.690731257289243</v>
      </c>
      <c r="D43" s="15">
        <v>1.1317696502697512</v>
      </c>
      <c r="E43" s="15">
        <v>1.027847483076286</v>
      </c>
      <c r="F43" s="15">
        <v>1.0332760541641859</v>
      </c>
      <c r="G43" s="15">
        <v>1.0230797959360354</v>
      </c>
      <c r="H43" s="15">
        <v>0.9954607210714389</v>
      </c>
      <c r="I43" s="15">
        <v>1.0017314783036362</v>
      </c>
      <c r="J43" s="15">
        <v>0.99183664624843371</v>
      </c>
      <c r="K43" s="15">
        <v>1.0130834194801899</v>
      </c>
    </row>
    <row r="44" spans="1:11" x14ac:dyDescent="0.2">
      <c r="A44" s="6" t="s">
        <v>6</v>
      </c>
      <c r="C44" s="15">
        <v>1.6792695190252811</v>
      </c>
      <c r="D44" s="15">
        <v>1.1227845450959273</v>
      </c>
      <c r="E44" s="15">
        <v>1.0509846729820222</v>
      </c>
      <c r="F44" s="15">
        <v>1.0142948902766209</v>
      </c>
      <c r="G44" s="15">
        <v>1.0064556174105157</v>
      </c>
      <c r="H44" s="15">
        <v>1.0036813365670827</v>
      </c>
      <c r="I44" s="15">
        <v>1.0028132371432286</v>
      </c>
      <c r="J44" s="15">
        <v>0.98884439846442096</v>
      </c>
      <c r="K44" s="15">
        <v>1.0229694418116124</v>
      </c>
    </row>
    <row r="45" spans="1:11" x14ac:dyDescent="0.2">
      <c r="A45" s="6" t="s">
        <v>7</v>
      </c>
      <c r="C45" s="15">
        <v>1.7656975498577223</v>
      </c>
      <c r="D45" s="15">
        <v>1.1079975512158806</v>
      </c>
      <c r="E45" s="15">
        <v>1.0431373763709875</v>
      </c>
      <c r="F45" s="15">
        <v>1.0097181104904245</v>
      </c>
      <c r="G45" s="15">
        <v>0.99123458018689359</v>
      </c>
      <c r="H45" s="15">
        <v>1.0021106343954209</v>
      </c>
      <c r="I45" s="15">
        <v>1.0033683642475228</v>
      </c>
      <c r="J45" s="15">
        <v>0.98542425889347263</v>
      </c>
      <c r="K45" s="15">
        <v>1.0351910213126292</v>
      </c>
    </row>
    <row r="47" spans="1:11" x14ac:dyDescent="0.2">
      <c r="A47" s="6" t="s">
        <v>8</v>
      </c>
      <c r="C47" s="32">
        <v>1.3665913291434593</v>
      </c>
      <c r="D47" s="32">
        <v>1.1019646431470398</v>
      </c>
      <c r="E47" s="32">
        <v>1.0420306579880874</v>
      </c>
      <c r="F47" s="32">
        <v>1.0204025930542915</v>
      </c>
      <c r="G47" s="32">
        <v>1.0133308321752466</v>
      </c>
      <c r="H47" s="32">
        <v>1.010105325133249</v>
      </c>
      <c r="I47" s="32">
        <v>1.0077244617271266</v>
      </c>
      <c r="J47" s="32">
        <v>1.0060961328325522</v>
      </c>
      <c r="K47" s="32">
        <v>1.0041146460631634</v>
      </c>
    </row>
    <row r="48" spans="1:11" x14ac:dyDescent="0.2">
      <c r="A48" s="6" t="s">
        <v>9</v>
      </c>
      <c r="C48" s="32">
        <v>1.6000000000000012</v>
      </c>
      <c r="D48" s="32">
        <v>1.1248774460060162</v>
      </c>
      <c r="E48" s="32">
        <v>1.056</v>
      </c>
      <c r="F48" s="32">
        <v>1.0310124230443505</v>
      </c>
      <c r="G48" s="32">
        <v>1.0123282353158187</v>
      </c>
      <c r="H48" s="32">
        <v>1.0094401200256153</v>
      </c>
      <c r="I48" s="32">
        <v>1.0074612415801387</v>
      </c>
      <c r="J48" s="32">
        <v>1.0061316068698185</v>
      </c>
      <c r="K48" s="32">
        <v>1.0042246724644939</v>
      </c>
    </row>
    <row r="50" spans="1:11" x14ac:dyDescent="0.2">
      <c r="A50" s="6" t="s">
        <v>10</v>
      </c>
      <c r="C50" s="8" t="str">
        <f t="shared" ref="C50:K50" si="2">C24</f>
        <v>12 - 24</v>
      </c>
      <c r="D50" s="8" t="str">
        <f t="shared" si="2"/>
        <v>24 - 36</v>
      </c>
      <c r="E50" s="8" t="str">
        <f t="shared" si="2"/>
        <v>36 - 48</v>
      </c>
      <c r="F50" s="8" t="str">
        <f t="shared" si="2"/>
        <v>48 - 60</v>
      </c>
      <c r="G50" s="8" t="str">
        <f t="shared" si="2"/>
        <v>60 - 72</v>
      </c>
      <c r="H50" s="8" t="str">
        <f t="shared" si="2"/>
        <v>72 - 84</v>
      </c>
      <c r="I50" s="8" t="str">
        <f t="shared" si="2"/>
        <v>84 - 96</v>
      </c>
      <c r="J50" s="8" t="str">
        <f t="shared" si="2"/>
        <v>96 - 108</v>
      </c>
      <c r="K50" s="8" t="e">
        <f t="shared" si="2"/>
        <v>#REF!</v>
      </c>
    </row>
    <row r="51" spans="1:11" x14ac:dyDescent="0.2">
      <c r="A51" s="6" t="s">
        <v>11</v>
      </c>
      <c r="C51" s="15">
        <f>C48</f>
        <v>1.6000000000000012</v>
      </c>
      <c r="D51" s="15">
        <v>1.1399999999999999</v>
      </c>
      <c r="E51" s="15">
        <f t="shared" ref="E51:K51" si="3">E48</f>
        <v>1.056</v>
      </c>
      <c r="F51" s="15">
        <v>1.0249999999999999</v>
      </c>
      <c r="G51" s="15">
        <f t="shared" si="3"/>
        <v>1.0123282353158187</v>
      </c>
      <c r="H51" s="15">
        <f t="shared" si="3"/>
        <v>1.0094401200256153</v>
      </c>
      <c r="I51" s="15">
        <f t="shared" si="3"/>
        <v>1.0074612415801387</v>
      </c>
      <c r="J51" s="15">
        <f t="shared" si="3"/>
        <v>1.0061316068698185</v>
      </c>
      <c r="K51" s="15">
        <f t="shared" si="3"/>
        <v>1.0042246724644939</v>
      </c>
    </row>
    <row r="52" spans="1:11" x14ac:dyDescent="0.2">
      <c r="A52" s="6" t="s">
        <v>12</v>
      </c>
      <c r="C52" s="15">
        <f>PRODUCT(C51:$K$51)</f>
        <v>2.0536600559924461</v>
      </c>
      <c r="D52" s="15">
        <f>PRODUCT(D51:$K$51)</f>
        <v>1.283537534995278</v>
      </c>
      <c r="E52" s="15">
        <f>PRODUCT(E51:$K$51)</f>
        <v>1.1259101184169107</v>
      </c>
      <c r="F52" s="15">
        <f>PRODUCT(F51:$K$51)</f>
        <v>1.0662027636523774</v>
      </c>
      <c r="G52" s="15">
        <f>PRODUCT(G51:$K$51)</f>
        <v>1.0401978181974412</v>
      </c>
      <c r="H52" s="15">
        <f>PRODUCT(H51:$K$51)</f>
        <v>1.0275301842913904</v>
      </c>
      <c r="I52" s="15">
        <f>PRODUCT(I51:$K$51)</f>
        <v>1.0179208889233728</v>
      </c>
      <c r="J52" s="15">
        <f>PRODUCT(J51:$K$51)</f>
        <v>1.0103821833650184</v>
      </c>
      <c r="K52" s="15">
        <f>PRODUCT(K51:$K$51)</f>
        <v>1.0042246724644939</v>
      </c>
    </row>
    <row r="55" spans="1:11" x14ac:dyDescent="0.2">
      <c r="A55" s="7" t="s">
        <v>18</v>
      </c>
    </row>
    <row r="56" spans="1:11" x14ac:dyDescent="0.2">
      <c r="A56" s="6" t="s">
        <v>19</v>
      </c>
      <c r="C56" s="1" t="b">
        <f>C51&gt;=D51</f>
        <v>1</v>
      </c>
      <c r="D56" s="1" t="b">
        <f t="shared" ref="D56:J56" si="4">D51&gt;=E51</f>
        <v>1</v>
      </c>
      <c r="E56" s="1" t="b">
        <f t="shared" si="4"/>
        <v>1</v>
      </c>
      <c r="F56" s="1" t="b">
        <f t="shared" si="4"/>
        <v>1</v>
      </c>
      <c r="G56" s="1" t="b">
        <f t="shared" si="4"/>
        <v>1</v>
      </c>
      <c r="H56" s="1" t="b">
        <f t="shared" si="4"/>
        <v>1</v>
      </c>
      <c r="I56" s="1" t="b">
        <f t="shared" si="4"/>
        <v>1</v>
      </c>
      <c r="J56" s="1" t="b">
        <f t="shared" si="4"/>
        <v>1</v>
      </c>
      <c r="K56" s="1" t="e">
        <f>K51&gt;=#REF!</f>
        <v>#REF!</v>
      </c>
    </row>
    <row r="57" spans="1:11" x14ac:dyDescent="0.2">
      <c r="A57" s="6" t="s">
        <v>20</v>
      </c>
      <c r="C57" s="1" t="b">
        <f>C51&lt;='e8.2'!C61</f>
        <v>1</v>
      </c>
      <c r="D57" s="1" t="b">
        <f>D51&lt;='e8.2'!D61</f>
        <v>1</v>
      </c>
      <c r="E57" s="1" t="b">
        <f>E51&lt;='e8.2'!E61</f>
        <v>1</v>
      </c>
      <c r="F57" s="1" t="b">
        <f>F51&lt;='e8.2'!F61</f>
        <v>1</v>
      </c>
      <c r="G57" s="1" t="b">
        <f>G51&lt;='e8.2'!G61</f>
        <v>1</v>
      </c>
      <c r="H57" s="1" t="b">
        <f>H51&lt;='e8.2'!H61</f>
        <v>1</v>
      </c>
      <c r="I57" s="1" t="b">
        <f>I51&lt;='e8.2'!I61</f>
        <v>1</v>
      </c>
      <c r="J57" s="1" t="b">
        <f>J51&lt;='e8.2'!J61</f>
        <v>1</v>
      </c>
      <c r="K57" s="1" t="b">
        <f>K51&lt;='e8.2'!K61</f>
        <v>1</v>
      </c>
    </row>
    <row r="58" spans="1:11" x14ac:dyDescent="0.2">
      <c r="A58" s="6" t="s">
        <v>21</v>
      </c>
      <c r="C58" s="1" t="b">
        <f>C51&lt;='e8.3'!C61</f>
        <v>1</v>
      </c>
      <c r="D58" s="1" t="b">
        <f>D51&lt;='e8.3'!D61</f>
        <v>1</v>
      </c>
      <c r="E58" s="1" t="b">
        <f>E51&lt;='e8.3'!E61</f>
        <v>1</v>
      </c>
      <c r="F58" s="1" t="b">
        <f>F51&lt;='e8.3'!F61</f>
        <v>1</v>
      </c>
      <c r="G58" s="1" t="b">
        <f>G51&lt;='e8.3'!G61</f>
        <v>1</v>
      </c>
      <c r="H58" s="1" t="b">
        <f>H51&lt;='e8.3'!H61</f>
        <v>1</v>
      </c>
      <c r="I58" s="1" t="b">
        <f>I51&lt;='e8.3'!I61</f>
        <v>1</v>
      </c>
      <c r="J58" s="1" t="b">
        <f>J51&lt;='e8.3'!J61</f>
        <v>1</v>
      </c>
      <c r="K58" s="1" t="b">
        <f>K51&lt;='e8.3'!K61</f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8541-B6EC-43DD-A347-08F4FD55F0CF}">
  <sheetPr>
    <tabColor rgb="FF00B050"/>
    <pageSetUpPr fitToPage="1"/>
  </sheetPr>
  <dimension ref="A1:W80"/>
  <sheetViews>
    <sheetView zoomScale="85" zoomScaleNormal="85" zoomScaleSheetLayoutView="85" workbookViewId="0">
      <selection activeCell="C15" sqref="C15:Q29"/>
    </sheetView>
  </sheetViews>
  <sheetFormatPr defaultColWidth="10.28515625" defaultRowHeight="12.75" x14ac:dyDescent="0.2"/>
  <cols>
    <col min="1" max="1" width="17.140625" style="1" customWidth="1"/>
    <col min="2" max="2" width="3" style="1" customWidth="1"/>
    <col min="3" max="19" width="11.7109375" style="1" customWidth="1"/>
    <col min="20" max="20" width="3" style="1" customWidth="1"/>
    <col min="21" max="21" width="11.7109375" style="1" customWidth="1"/>
    <col min="22" max="22" width="3" style="1" customWidth="1"/>
    <col min="23" max="16384" width="10.28515625" style="1"/>
  </cols>
  <sheetData>
    <row r="1" spans="1:23" x14ac:dyDescent="0.2">
      <c r="A1" s="1" t="e">
        <v>#VALUE!</v>
      </c>
      <c r="C1" s="1" t="e">
        <v>#VALUE!</v>
      </c>
    </row>
    <row r="2" spans="1:23" customFormat="1" ht="22.5" x14ac:dyDescent="0.45">
      <c r="A2" s="2" t="s">
        <v>33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3" customFormat="1" ht="15.75" x14ac:dyDescent="0.25">
      <c r="A3" s="4" t="s">
        <v>38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3" customFormat="1" ht="15.75" x14ac:dyDescent="0.25">
      <c r="A4" s="4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23" customFormat="1" ht="15.75" x14ac:dyDescent="0.25">
      <c r="A5" s="4" t="s">
        <v>34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3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3" x14ac:dyDescent="0.2">
      <c r="A7" s="5" t="s">
        <v>55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10" spans="1:23" x14ac:dyDescent="0.2">
      <c r="A10" s="6" t="str">
        <f>[1]Intro!$M$9</f>
        <v>Policy</v>
      </c>
      <c r="C10" s="1" t="s">
        <v>0</v>
      </c>
    </row>
    <row r="11" spans="1:23" x14ac:dyDescent="0.2">
      <c r="A11" s="7" t="str">
        <f>[1]Intro!$M$10</f>
        <v>Period</v>
      </c>
      <c r="C11" s="8">
        <f>[1]Intro!$U$1</f>
        <v>12</v>
      </c>
      <c r="D11" s="8">
        <f>C11+[1]Intro!$U$2</f>
        <v>24</v>
      </c>
      <c r="E11" s="8">
        <f>D11+[1]Intro!$U$2</f>
        <v>36</v>
      </c>
      <c r="F11" s="8">
        <f>E11+[1]Intro!$U$2</f>
        <v>48</v>
      </c>
      <c r="G11" s="8">
        <f>F11+[1]Intro!$U$2</f>
        <v>60</v>
      </c>
      <c r="H11" s="8">
        <f>G11+[1]Intro!$U$2</f>
        <v>72</v>
      </c>
      <c r="I11" s="8">
        <f>H11+[1]Intro!$U$2</f>
        <v>84</v>
      </c>
      <c r="J11" s="8">
        <f>I11+[1]Intro!$U$2</f>
        <v>96</v>
      </c>
      <c r="K11" s="8">
        <f>J11+[1]Intro!$U$2</f>
        <v>108</v>
      </c>
      <c r="L11" s="8">
        <f>K11+[1]Intro!$U$2</f>
        <v>120</v>
      </c>
      <c r="M11" s="8">
        <f>L11+[1]Intro!$U$2</f>
        <v>132</v>
      </c>
      <c r="N11" s="8">
        <f>M11+[1]Intro!$U$2</f>
        <v>144</v>
      </c>
      <c r="O11" s="8">
        <f>N11+[1]Intro!$U$2</f>
        <v>156</v>
      </c>
      <c r="P11" s="8">
        <f>O11+[1]Intro!$U$2</f>
        <v>168</v>
      </c>
      <c r="Q11" s="8">
        <f>P11+[1]Intro!$U$2</f>
        <v>180</v>
      </c>
      <c r="R11" s="8">
        <f>Q11+[1]Intro!$U$2</f>
        <v>192</v>
      </c>
      <c r="S11" s="8">
        <f>R11+[1]Intro!$U$2</f>
        <v>204</v>
      </c>
      <c r="U11" s="9" t="s">
        <v>32</v>
      </c>
      <c r="W11" s="7" t="s">
        <v>1</v>
      </c>
    </row>
    <row r="12" spans="1:23" ht="12.75" customHeight="1" x14ac:dyDescent="0.2"/>
    <row r="13" spans="1:23" ht="12.75" customHeight="1" x14ac:dyDescent="0.2">
      <c r="A13" s="6" t="str">
        <f>[1]Intro!E25</f>
        <v>1/1/04-12/31/04</v>
      </c>
      <c r="C13" s="10" t="s">
        <v>2</v>
      </c>
      <c r="D13" s="10" t="s">
        <v>2</v>
      </c>
      <c r="E13" s="10">
        <v>889820</v>
      </c>
      <c r="F13" s="10">
        <v>986168</v>
      </c>
      <c r="G13" s="10">
        <v>1097393.1399999999</v>
      </c>
      <c r="H13" s="10">
        <v>1152952.29</v>
      </c>
      <c r="I13" s="10">
        <v>1202154.28</v>
      </c>
      <c r="J13" s="10">
        <v>1259103.5200000003</v>
      </c>
      <c r="K13" s="10">
        <v>1255894.8600000003</v>
      </c>
      <c r="L13" s="10">
        <v>1263581.3900000001</v>
      </c>
      <c r="M13" s="10">
        <v>1259056.8500000001</v>
      </c>
      <c r="N13" s="10">
        <v>1260257.28</v>
      </c>
      <c r="O13" s="10">
        <v>1273397.6000000003</v>
      </c>
      <c r="P13" s="10">
        <v>1279527.4100000004</v>
      </c>
      <c r="Q13" s="10">
        <v>1257622.9500000004</v>
      </c>
      <c r="R13" s="10">
        <v>1243025.0200000005</v>
      </c>
      <c r="S13" s="11">
        <f>$U13</f>
        <v>1243025.0200000005</v>
      </c>
      <c r="U13" s="12">
        <f>[1]e7!C56</f>
        <v>1243025.0200000005</v>
      </c>
      <c r="W13" s="6" t="str">
        <f>[1]Intro!O25</f>
        <v>Broadspire</v>
      </c>
    </row>
    <row r="14" spans="1:23" ht="12.75" customHeight="1" x14ac:dyDescent="0.2">
      <c r="A14" s="6" t="str">
        <f>[1]Intro!E26</f>
        <v>1/1/05-12/31/05</v>
      </c>
      <c r="C14" s="13" t="s">
        <v>2</v>
      </c>
      <c r="D14" s="10">
        <v>885706</v>
      </c>
      <c r="E14" s="13">
        <v>1174043</v>
      </c>
      <c r="F14" s="13">
        <v>1493567.14</v>
      </c>
      <c r="G14" s="13">
        <v>1737792.43</v>
      </c>
      <c r="H14" s="13">
        <v>1788576.24</v>
      </c>
      <c r="I14" s="13">
        <v>1834602.36</v>
      </c>
      <c r="J14" s="13">
        <v>1861340.65</v>
      </c>
      <c r="K14" s="13">
        <v>1892249.9299999995</v>
      </c>
      <c r="L14" s="13">
        <v>1946761.2799999996</v>
      </c>
      <c r="M14" s="13">
        <v>1962797.2699999993</v>
      </c>
      <c r="N14" s="13">
        <v>1963188.4299999992</v>
      </c>
      <c r="O14" s="13">
        <v>1963807.1299999992</v>
      </c>
      <c r="P14" s="13">
        <v>1965707.3799999992</v>
      </c>
      <c r="Q14" s="13">
        <v>1968673.0799999994</v>
      </c>
      <c r="R14" s="12">
        <f>$U14</f>
        <v>1971339.2299999993</v>
      </c>
      <c r="S14" s="13"/>
      <c r="U14" s="12">
        <f>[1]e7!C57</f>
        <v>1971339.2299999993</v>
      </c>
      <c r="W14" s="6" t="str">
        <f>[1]Intro!O26</f>
        <v>Broadspire</v>
      </c>
    </row>
    <row r="15" spans="1:23" ht="12.75" customHeight="1" x14ac:dyDescent="0.2">
      <c r="A15" s="6" t="str">
        <f>[1]Intro!E27</f>
        <v>1/1/06-12/31/06</v>
      </c>
      <c r="C15" s="10">
        <v>211399</v>
      </c>
      <c r="D15" s="13">
        <v>446575</v>
      </c>
      <c r="E15" s="13">
        <v>588433</v>
      </c>
      <c r="F15" s="13">
        <v>641498</v>
      </c>
      <c r="G15" s="13">
        <v>655143</v>
      </c>
      <c r="H15" s="13">
        <v>708243</v>
      </c>
      <c r="I15" s="13">
        <v>699724.86000000034</v>
      </c>
      <c r="J15" s="13">
        <v>699724.86000000034</v>
      </c>
      <c r="K15" s="13">
        <v>699724.86000000034</v>
      </c>
      <c r="L15" s="13">
        <v>699724.86000000034</v>
      </c>
      <c r="M15" s="13">
        <v>699839.89000000025</v>
      </c>
      <c r="N15" s="13">
        <v>699839.89000000025</v>
      </c>
      <c r="O15" s="13">
        <v>699839.89000000025</v>
      </c>
      <c r="P15" s="13">
        <v>699839.89000000025</v>
      </c>
      <c r="Q15" s="12">
        <f>$U15</f>
        <v>699839.89000000025</v>
      </c>
      <c r="R15" s="13"/>
      <c r="S15" s="13"/>
      <c r="U15" s="12">
        <f>[1]e7!C58</f>
        <v>699839.89000000025</v>
      </c>
      <c r="W15" s="6" t="str">
        <f>[1]Intro!O27</f>
        <v>Argonaut</v>
      </c>
    </row>
    <row r="16" spans="1:23" ht="12.75" customHeight="1" x14ac:dyDescent="0.2">
      <c r="A16" s="6" t="str">
        <f>[1]Intro!E28</f>
        <v>1/1/07-12/31/07</v>
      </c>
      <c r="C16" s="13">
        <v>334255</v>
      </c>
      <c r="D16" s="13">
        <v>1270543.27</v>
      </c>
      <c r="E16" s="13">
        <v>1544657.17</v>
      </c>
      <c r="F16" s="13">
        <v>1709353.99</v>
      </c>
      <c r="G16" s="13">
        <v>1742971.1600000013</v>
      </c>
      <c r="H16" s="13">
        <v>1766641.2300000014</v>
      </c>
      <c r="I16" s="13">
        <v>1770858.0400000014</v>
      </c>
      <c r="J16" s="13">
        <v>1774917.2900000012</v>
      </c>
      <c r="K16" s="13">
        <v>1775477.7400000014</v>
      </c>
      <c r="L16" s="13">
        <v>1775477.7400000014</v>
      </c>
      <c r="M16" s="13">
        <v>1775477.7400000014</v>
      </c>
      <c r="N16" s="13">
        <v>1775477.7400000007</v>
      </c>
      <c r="O16" s="13">
        <v>1775477.7400000007</v>
      </c>
      <c r="P16" s="12">
        <f>$U16</f>
        <v>1775477.7400000007</v>
      </c>
      <c r="Q16" s="13"/>
      <c r="R16" s="13"/>
      <c r="S16" s="13"/>
      <c r="U16" s="12">
        <f>[1]e7!C59</f>
        <v>1775477.7400000007</v>
      </c>
      <c r="W16" s="6" t="str">
        <f>[1]Intro!O28</f>
        <v>Travelers</v>
      </c>
    </row>
    <row r="17" spans="1:23" ht="12.75" customHeight="1" x14ac:dyDescent="0.2">
      <c r="A17" s="6" t="str">
        <f>[1]Intro!E29</f>
        <v>1/1/08-12/31/08</v>
      </c>
      <c r="C17" s="13">
        <v>347849.49</v>
      </c>
      <c r="D17" s="13">
        <v>758111.05</v>
      </c>
      <c r="E17" s="13">
        <v>1083953.47</v>
      </c>
      <c r="F17" s="13">
        <v>1099997.5399999998</v>
      </c>
      <c r="G17" s="13">
        <v>1100030.42</v>
      </c>
      <c r="H17" s="13">
        <v>1100030.4200000002</v>
      </c>
      <c r="I17" s="13">
        <v>1100030.42</v>
      </c>
      <c r="J17" s="13">
        <v>1100030.4200000002</v>
      </c>
      <c r="K17" s="13">
        <v>1099670.42</v>
      </c>
      <c r="L17" s="13">
        <v>1099670.4200000002</v>
      </c>
      <c r="M17" s="13">
        <v>1099670.4199999997</v>
      </c>
      <c r="N17" s="13">
        <v>1099670.4199999997</v>
      </c>
      <c r="O17" s="12">
        <f>$U17</f>
        <v>1099670.4199999997</v>
      </c>
      <c r="P17" s="13"/>
      <c r="Q17" s="13"/>
      <c r="R17" s="13"/>
      <c r="S17" s="13"/>
      <c r="U17" s="12">
        <f>[1]e7!C60</f>
        <v>1099670.4199999997</v>
      </c>
      <c r="W17" s="6" t="str">
        <f>[1]Intro!O29</f>
        <v>Travelers</v>
      </c>
    </row>
    <row r="18" spans="1:23" ht="12.75" customHeight="1" x14ac:dyDescent="0.2">
      <c r="A18" s="6" t="str">
        <f>[1]Intro!E30</f>
        <v>1/1/09-12/31/09</v>
      </c>
      <c r="C18" s="13">
        <v>222764.54</v>
      </c>
      <c r="D18" s="13">
        <v>469378.97</v>
      </c>
      <c r="E18" s="13">
        <v>628368.21999999986</v>
      </c>
      <c r="F18" s="13">
        <v>652011.89999999979</v>
      </c>
      <c r="G18" s="13">
        <v>658612.91</v>
      </c>
      <c r="H18" s="13">
        <v>741337.19999999984</v>
      </c>
      <c r="I18" s="13">
        <v>766269.99000000011</v>
      </c>
      <c r="J18" s="13">
        <v>766269.98999999976</v>
      </c>
      <c r="K18" s="13">
        <v>766269.99000000011</v>
      </c>
      <c r="L18" s="13">
        <v>766269.99000000011</v>
      </c>
      <c r="M18" s="13">
        <v>766269.99000000011</v>
      </c>
      <c r="N18" s="12">
        <f>$U18</f>
        <v>766269.99000000011</v>
      </c>
      <c r="O18" s="13"/>
      <c r="P18" s="13"/>
      <c r="Q18" s="13"/>
      <c r="R18" s="13"/>
      <c r="S18" s="13"/>
      <c r="U18" s="12">
        <f>[1]e7!C61</f>
        <v>766269.99000000011</v>
      </c>
      <c r="W18" s="6" t="str">
        <f>[1]Intro!O30</f>
        <v>Travelers</v>
      </c>
    </row>
    <row r="19" spans="1:23" ht="12.75" customHeight="1" x14ac:dyDescent="0.2">
      <c r="A19" s="6" t="str">
        <f>[1]Intro!E31</f>
        <v>1/1/10-12/31/10</v>
      </c>
      <c r="C19" s="13">
        <v>404401.32</v>
      </c>
      <c r="D19" s="13">
        <v>954257.30999999959</v>
      </c>
      <c r="E19" s="13">
        <v>1323186.3500000001</v>
      </c>
      <c r="F19" s="13">
        <v>1396089.0600000005</v>
      </c>
      <c r="G19" s="13">
        <v>1421916.81</v>
      </c>
      <c r="H19" s="13">
        <v>1407050.4000000006</v>
      </c>
      <c r="I19" s="13">
        <v>1409733.5599999998</v>
      </c>
      <c r="J19" s="13">
        <v>1422575.0900000008</v>
      </c>
      <c r="K19" s="13">
        <v>1440795.9600000002</v>
      </c>
      <c r="L19" s="13">
        <v>1463135.0100000002</v>
      </c>
      <c r="M19" s="12">
        <f>$U19</f>
        <v>1514381.6700000002</v>
      </c>
      <c r="N19" s="13"/>
      <c r="O19" s="13"/>
      <c r="P19" s="13"/>
      <c r="Q19" s="13"/>
      <c r="R19" s="13"/>
      <c r="S19" s="13"/>
      <c r="U19" s="12">
        <f>[1]e7!C62</f>
        <v>1514381.6700000002</v>
      </c>
      <c r="W19" s="6" t="str">
        <f>[1]Intro!O31</f>
        <v>Travelers</v>
      </c>
    </row>
    <row r="20" spans="1:23" ht="12.75" customHeight="1" x14ac:dyDescent="0.2">
      <c r="A20" s="6" t="str">
        <f>[1]Intro!E32</f>
        <v>1/1/11-12/31/11</v>
      </c>
      <c r="C20" s="13">
        <v>357259.98999999987</v>
      </c>
      <c r="D20" s="13">
        <v>945944.79000000015</v>
      </c>
      <c r="E20" s="13">
        <v>1041213.3600000002</v>
      </c>
      <c r="F20" s="13">
        <v>1052451.29</v>
      </c>
      <c r="G20" s="13">
        <v>1084549.8400000001</v>
      </c>
      <c r="H20" s="13">
        <v>1104286.57</v>
      </c>
      <c r="I20" s="13">
        <v>1118367.83</v>
      </c>
      <c r="J20" s="13">
        <v>1135122.3100000003</v>
      </c>
      <c r="K20" s="13">
        <v>1182322.2200000002</v>
      </c>
      <c r="L20" s="12">
        <f>$U20</f>
        <v>1183179.1900000002</v>
      </c>
      <c r="M20" s="13"/>
      <c r="N20" s="13"/>
      <c r="O20" s="13"/>
      <c r="P20" s="13"/>
      <c r="Q20" s="13"/>
      <c r="R20" s="13"/>
      <c r="S20" s="13"/>
      <c r="U20" s="12">
        <f>[1]e7!C63</f>
        <v>1183179.1900000002</v>
      </c>
      <c r="W20" s="6" t="str">
        <f>[1]Intro!O32</f>
        <v>Travelers</v>
      </c>
    </row>
    <row r="21" spans="1:23" ht="12.75" customHeight="1" x14ac:dyDescent="0.2">
      <c r="A21" s="6" t="str">
        <f>[1]Intro!E33</f>
        <v>1/1/12-12/31/12</v>
      </c>
      <c r="C21" s="13">
        <v>272973.83</v>
      </c>
      <c r="D21" s="13">
        <v>806555.11999999988</v>
      </c>
      <c r="E21" s="13">
        <v>939406.48999999964</v>
      </c>
      <c r="F21" s="13">
        <v>1105440.2299999997</v>
      </c>
      <c r="G21" s="13">
        <v>1210972.6399999997</v>
      </c>
      <c r="H21" s="13">
        <v>1212167.7099999997</v>
      </c>
      <c r="I21" s="13">
        <v>1212815.8099999998</v>
      </c>
      <c r="J21" s="13">
        <v>1212815.81</v>
      </c>
      <c r="K21" s="12">
        <f>$U21</f>
        <v>1212882.8100000003</v>
      </c>
      <c r="L21" s="13"/>
      <c r="M21" s="13"/>
      <c r="N21" s="13"/>
      <c r="O21" s="13"/>
      <c r="P21" s="13"/>
      <c r="Q21" s="13"/>
      <c r="R21" s="13"/>
      <c r="S21" s="13"/>
      <c r="U21" s="12">
        <f>[1]e7!C64</f>
        <v>1212882.8100000003</v>
      </c>
      <c r="W21" s="6" t="str">
        <f>[1]Intro!O33</f>
        <v>Hartford</v>
      </c>
    </row>
    <row r="22" spans="1:23" ht="12.75" customHeight="1" x14ac:dyDescent="0.2">
      <c r="A22" s="6" t="str">
        <f>[1]Intro!E34</f>
        <v>1/1/13-12/31/13</v>
      </c>
      <c r="C22" s="13">
        <v>391086.17999999993</v>
      </c>
      <c r="D22" s="13">
        <v>1207128.9899999998</v>
      </c>
      <c r="E22" s="13">
        <v>1540096.9600000002</v>
      </c>
      <c r="F22" s="13">
        <v>1775707.1599999997</v>
      </c>
      <c r="G22" s="13">
        <v>1811450.4699999997</v>
      </c>
      <c r="H22" s="13">
        <v>1827849.9099999985</v>
      </c>
      <c r="I22" s="13">
        <v>1828669.29</v>
      </c>
      <c r="J22" s="12">
        <f>$U22</f>
        <v>1828733.7599999993</v>
      </c>
      <c r="K22" s="13"/>
      <c r="L22" s="13"/>
      <c r="M22" s="13"/>
      <c r="N22" s="13"/>
      <c r="O22" s="13"/>
      <c r="P22" s="13"/>
      <c r="Q22" s="13"/>
      <c r="R22" s="13"/>
      <c r="S22" s="13"/>
      <c r="U22" s="12">
        <f>[1]e7!C65</f>
        <v>1828733.7599999993</v>
      </c>
      <c r="W22" s="6" t="str">
        <f>[1]Intro!O34</f>
        <v>Hartford</v>
      </c>
    </row>
    <row r="23" spans="1:23" ht="12.75" customHeight="1" x14ac:dyDescent="0.2">
      <c r="A23" s="6" t="str">
        <f>[1]Intro!E35</f>
        <v>1/1/14-12/31/14</v>
      </c>
      <c r="C23" s="13">
        <v>464901.17000000022</v>
      </c>
      <c r="D23" s="13">
        <v>1135597.2400000005</v>
      </c>
      <c r="E23" s="13">
        <v>1504435.2699999996</v>
      </c>
      <c r="F23" s="13">
        <v>1644964.8999999997</v>
      </c>
      <c r="G23" s="13">
        <v>1799495.8199999996</v>
      </c>
      <c r="H23" s="13">
        <v>1808441.4999999995</v>
      </c>
      <c r="I23" s="12">
        <f>$U23</f>
        <v>1811366.5999999999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U23" s="12">
        <f>[1]e7!C66</f>
        <v>1811366.5999999999</v>
      </c>
      <c r="W23" s="6" t="str">
        <f>[1]Intro!O35</f>
        <v>Hartford</v>
      </c>
    </row>
    <row r="24" spans="1:23" ht="12.75" customHeight="1" x14ac:dyDescent="0.2">
      <c r="A24" s="6" t="str">
        <f>[1]Intro!E36</f>
        <v>1/1/15-12/31/15</v>
      </c>
      <c r="C24" s="13">
        <v>592225.76000000059</v>
      </c>
      <c r="D24" s="13">
        <v>1525919.2300000014</v>
      </c>
      <c r="E24" s="13">
        <v>2026922.7700000007</v>
      </c>
      <c r="F24" s="13">
        <v>2100363.66</v>
      </c>
      <c r="G24" s="13">
        <v>2173022.2300000004</v>
      </c>
      <c r="H24" s="12">
        <f>$U24</f>
        <v>2173195.9299999997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U24" s="12">
        <f>[1]e7!C67</f>
        <v>2173195.9299999997</v>
      </c>
      <c r="W24" s="6" t="str">
        <f>[1]Intro!O36</f>
        <v>Corvel</v>
      </c>
    </row>
    <row r="25" spans="1:23" ht="12.75" customHeight="1" x14ac:dyDescent="0.2">
      <c r="A25" s="6" t="str">
        <f>[1]Intro!E37</f>
        <v>1/1/16-12/31/16</v>
      </c>
      <c r="C25" s="13">
        <v>729211.94999999984</v>
      </c>
      <c r="D25" s="13">
        <v>1873770.8999999997</v>
      </c>
      <c r="E25" s="13">
        <v>2498577.4199999995</v>
      </c>
      <c r="F25" s="13">
        <v>2725300.9999999991</v>
      </c>
      <c r="G25" s="12">
        <f>$U25</f>
        <v>2776114.1900000009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U25" s="12">
        <f>[1]e7!C68</f>
        <v>2776114.1900000009</v>
      </c>
      <c r="W25" s="6" t="str">
        <f>[1]Intro!O37</f>
        <v>Corvel</v>
      </c>
    </row>
    <row r="26" spans="1:23" ht="12.75" customHeight="1" x14ac:dyDescent="0.2">
      <c r="A26" s="6" t="str">
        <f>[1]Intro!E38</f>
        <v>1/1/17-12/31/17</v>
      </c>
      <c r="C26" s="13">
        <v>587820.25</v>
      </c>
      <c r="D26" s="13">
        <v>1826727.6300000011</v>
      </c>
      <c r="E26" s="13">
        <v>2143917.7400000007</v>
      </c>
      <c r="F26" s="12">
        <f>$U26</f>
        <v>2347544.3600000013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U26" s="12">
        <f>[1]e7!C69</f>
        <v>2347544.3600000013</v>
      </c>
      <c r="W26" s="6" t="str">
        <f>[1]Intro!O38</f>
        <v>Corvel</v>
      </c>
    </row>
    <row r="27" spans="1:23" ht="12.75" customHeight="1" x14ac:dyDescent="0.2">
      <c r="A27" s="6" t="str">
        <f>[1]Intro!E39</f>
        <v>1/1/18-12/31/18</v>
      </c>
      <c r="C27" s="13">
        <v>613311.33000000007</v>
      </c>
      <c r="D27" s="13">
        <v>2024291.8599999996</v>
      </c>
      <c r="E27" s="12">
        <f>$U27</f>
        <v>2258070.4400000018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U27" s="12">
        <f>[1]e7!C70</f>
        <v>2258070.4400000018</v>
      </c>
      <c r="W27" s="6" t="str">
        <f>[1]Intro!O39</f>
        <v>Corvel</v>
      </c>
    </row>
    <row r="28" spans="1:23" ht="12.75" customHeight="1" x14ac:dyDescent="0.2">
      <c r="A28" s="6" t="str">
        <f>[1]Intro!E40</f>
        <v>1/1/19-12/31/19</v>
      </c>
      <c r="B28" s="14"/>
      <c r="C28" s="13">
        <v>2510372.1899999976</v>
      </c>
      <c r="D28" s="12">
        <f>$U28</f>
        <v>4199295.1499999976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U28" s="12">
        <f>[1]e7!C71</f>
        <v>4199295.1499999976</v>
      </c>
      <c r="W28" s="6" t="str">
        <f>[1]Intro!O40</f>
        <v>Corvel</v>
      </c>
    </row>
    <row r="29" spans="1:23" ht="12.75" customHeight="1" x14ac:dyDescent="0.2">
      <c r="A29" s="6" t="str">
        <f>[1]Intro!E41</f>
        <v>1/1/20-12/31/20</v>
      </c>
      <c r="B29" s="14"/>
      <c r="C29" s="12">
        <f>$U29</f>
        <v>619309.30000000005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U29" s="12">
        <f>[1]e7!C72</f>
        <v>619309.30000000005</v>
      </c>
      <c r="W29" s="6" t="str">
        <f>[1]Intro!O41</f>
        <v>Corvel</v>
      </c>
    </row>
    <row r="30" spans="1:23" x14ac:dyDescent="0.2">
      <c r="A30" s="6"/>
    </row>
    <row r="31" spans="1:23" x14ac:dyDescent="0.2">
      <c r="A31" s="6" t="str">
        <f>[1]Intro!$M$9</f>
        <v>Policy</v>
      </c>
      <c r="C31" s="1" t="s">
        <v>3</v>
      </c>
    </row>
    <row r="32" spans="1:23" x14ac:dyDescent="0.2">
      <c r="A32" s="7" t="str">
        <f>[1]Intro!$M$10</f>
        <v>Period</v>
      </c>
      <c r="C32" s="8" t="str">
        <f>C11&amp;" - "&amp;IF(ISBLANK(D11), "ULT", D11)</f>
        <v>12 - 24</v>
      </c>
      <c r="D32" s="8" t="str">
        <f t="shared" ref="D32:S32" si="0">D11&amp;" - "&amp;IF(ISBLANK(E11), "ULT", E11)</f>
        <v>24 - 36</v>
      </c>
      <c r="E32" s="8" t="str">
        <f t="shared" si="0"/>
        <v>36 - 48</v>
      </c>
      <c r="F32" s="8" t="str">
        <f t="shared" si="0"/>
        <v>48 - 60</v>
      </c>
      <c r="G32" s="8" t="str">
        <f t="shared" si="0"/>
        <v>60 - 72</v>
      </c>
      <c r="H32" s="8" t="str">
        <f t="shared" si="0"/>
        <v>72 - 84</v>
      </c>
      <c r="I32" s="8" t="str">
        <f t="shared" si="0"/>
        <v>84 - 96</v>
      </c>
      <c r="J32" s="8" t="str">
        <f t="shared" si="0"/>
        <v>96 - 108</v>
      </c>
      <c r="K32" s="8" t="str">
        <f t="shared" si="0"/>
        <v>108 - 120</v>
      </c>
      <c r="L32" s="8" t="str">
        <f t="shared" si="0"/>
        <v>120 - 132</v>
      </c>
      <c r="M32" s="8" t="str">
        <f t="shared" si="0"/>
        <v>132 - 144</v>
      </c>
      <c r="N32" s="8" t="str">
        <f t="shared" si="0"/>
        <v>144 - 156</v>
      </c>
      <c r="O32" s="8" t="str">
        <f t="shared" si="0"/>
        <v>156 - 168</v>
      </c>
      <c r="P32" s="8" t="str">
        <f t="shared" si="0"/>
        <v>168 - 180</v>
      </c>
      <c r="Q32" s="8" t="str">
        <f t="shared" si="0"/>
        <v>180 - 192</v>
      </c>
      <c r="R32" s="8" t="str">
        <f t="shared" si="0"/>
        <v>192 - 204</v>
      </c>
      <c r="S32" s="8" t="str">
        <f t="shared" si="0"/>
        <v>204 - ULT</v>
      </c>
    </row>
    <row r="33" spans="1:19" x14ac:dyDescent="0.2">
      <c r="A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2">
      <c r="A34" s="6" t="str">
        <f t="shared" ref="A34:A49" si="1">A13</f>
        <v>1/1/04-12/31/04</v>
      </c>
      <c r="C34" s="15" t="str">
        <f>IFERROR(IF(OR(D13="", ISBLANK(D13)), "", D13/C13), "")</f>
        <v/>
      </c>
      <c r="D34" s="15" t="str">
        <f t="shared" ref="D34:S34" si="2">IFERROR(IF(OR(E13="", ISBLANK(E13)), "", E13/D13), "")</f>
        <v/>
      </c>
      <c r="E34" s="15">
        <f t="shared" si="2"/>
        <v>1.1082780787125486</v>
      </c>
      <c r="F34" s="15">
        <f t="shared" si="2"/>
        <v>1.1127851846744163</v>
      </c>
      <c r="G34" s="15">
        <f t="shared" si="2"/>
        <v>1.0506283008111388</v>
      </c>
      <c r="H34" s="15">
        <f t="shared" si="2"/>
        <v>1.0426747840537269</v>
      </c>
      <c r="I34" s="15">
        <f t="shared" si="2"/>
        <v>1.0473726550306008</v>
      </c>
      <c r="J34" s="15">
        <f t="shared" si="2"/>
        <v>0.99745163130033987</v>
      </c>
      <c r="K34" s="15">
        <f t="shared" si="2"/>
        <v>1.0061203610627085</v>
      </c>
      <c r="L34" s="15">
        <f t="shared" si="2"/>
        <v>0.99641927299989752</v>
      </c>
      <c r="M34" s="15">
        <f t="shared" si="2"/>
        <v>1.0009534358992607</v>
      </c>
      <c r="N34" s="15">
        <f t="shared" si="2"/>
        <v>1.0104266963647299</v>
      </c>
      <c r="O34" s="15">
        <f t="shared" si="2"/>
        <v>1.0048137439555407</v>
      </c>
      <c r="P34" s="15">
        <f t="shared" si="2"/>
        <v>0.98288082003651644</v>
      </c>
      <c r="Q34" s="15">
        <f t="shared" si="2"/>
        <v>0.98839244306093499</v>
      </c>
      <c r="R34" s="15">
        <f t="shared" si="2"/>
        <v>1</v>
      </c>
      <c r="S34" s="15" t="str">
        <f t="shared" si="2"/>
        <v/>
      </c>
    </row>
    <row r="35" spans="1:19" x14ac:dyDescent="0.2">
      <c r="A35" s="6" t="str">
        <f t="shared" si="1"/>
        <v>1/1/05-12/31/05</v>
      </c>
      <c r="C35" s="15" t="str">
        <f t="shared" ref="C35:S49" si="3">IFERROR(IF(OR(D14="", ISBLANK(D14)), "", D14/C14), "")</f>
        <v/>
      </c>
      <c r="D35" s="15">
        <f t="shared" si="3"/>
        <v>1.3255448196128286</v>
      </c>
      <c r="E35" s="15">
        <f t="shared" si="3"/>
        <v>1.2721571015712372</v>
      </c>
      <c r="F35" s="15">
        <f t="shared" si="3"/>
        <v>1.1635181194465753</v>
      </c>
      <c r="G35" s="15">
        <f t="shared" si="3"/>
        <v>1.0292231736790338</v>
      </c>
      <c r="H35" s="15">
        <f t="shared" si="3"/>
        <v>1.0257333844488508</v>
      </c>
      <c r="I35" s="15">
        <f t="shared" si="3"/>
        <v>1.0145744334483466</v>
      </c>
      <c r="J35" s="15">
        <f t="shared" si="3"/>
        <v>1.016605923262891</v>
      </c>
      <c r="K35" s="15">
        <f t="shared" si="3"/>
        <v>1.0288076903245018</v>
      </c>
      <c r="L35" s="15">
        <f t="shared" si="3"/>
        <v>1.0082372657422074</v>
      </c>
      <c r="M35" s="15">
        <f t="shared" si="3"/>
        <v>1.0001992870104206</v>
      </c>
      <c r="N35" s="15">
        <f t="shared" si="3"/>
        <v>1.0003151505940773</v>
      </c>
      <c r="O35" s="15">
        <f t="shared" si="3"/>
        <v>1.000967635757591</v>
      </c>
      <c r="P35" s="15">
        <f t="shared" si="3"/>
        <v>1.0015087189630434</v>
      </c>
      <c r="Q35" s="15">
        <f t="shared" si="3"/>
        <v>1.0013542878333055</v>
      </c>
      <c r="R35" s="15" t="str">
        <f t="shared" si="3"/>
        <v/>
      </c>
      <c r="S35" s="15" t="str">
        <f t="shared" si="3"/>
        <v/>
      </c>
    </row>
    <row r="36" spans="1:19" x14ac:dyDescent="0.2">
      <c r="A36" s="6" t="str">
        <f t="shared" si="1"/>
        <v>1/1/06-12/31/06</v>
      </c>
      <c r="C36" s="15">
        <f t="shared" si="3"/>
        <v>2.1124745150166273</v>
      </c>
      <c r="D36" s="15">
        <f t="shared" si="3"/>
        <v>1.3176577282651289</v>
      </c>
      <c r="E36" s="15">
        <f t="shared" si="3"/>
        <v>1.0901801904379937</v>
      </c>
      <c r="F36" s="15">
        <f t="shared" si="3"/>
        <v>1.0212705261746724</v>
      </c>
      <c r="G36" s="15">
        <f t="shared" si="3"/>
        <v>1.081051007184691</v>
      </c>
      <c r="H36" s="15">
        <f t="shared" si="3"/>
        <v>0.98797285677373492</v>
      </c>
      <c r="I36" s="15">
        <f t="shared" si="3"/>
        <v>1</v>
      </c>
      <c r="J36" s="15">
        <f t="shared" si="3"/>
        <v>1</v>
      </c>
      <c r="K36" s="15">
        <f t="shared" si="3"/>
        <v>1</v>
      </c>
      <c r="L36" s="15">
        <f t="shared" si="3"/>
        <v>1.000164393187345</v>
      </c>
      <c r="M36" s="15">
        <f t="shared" si="3"/>
        <v>1</v>
      </c>
      <c r="N36" s="15">
        <f t="shared" si="3"/>
        <v>1</v>
      </c>
      <c r="O36" s="15">
        <f t="shared" si="3"/>
        <v>1</v>
      </c>
      <c r="P36" s="15">
        <f t="shared" si="3"/>
        <v>1</v>
      </c>
      <c r="Q36" s="15" t="str">
        <f t="shared" si="3"/>
        <v/>
      </c>
      <c r="R36" s="15" t="str">
        <f t="shared" si="3"/>
        <v/>
      </c>
      <c r="S36" s="15" t="str">
        <f t="shared" si="3"/>
        <v/>
      </c>
    </row>
    <row r="37" spans="1:19" x14ac:dyDescent="0.2">
      <c r="A37" s="6" t="str">
        <f t="shared" si="1"/>
        <v>1/1/07-12/31/07</v>
      </c>
      <c r="C37" s="15">
        <f t="shared" si="3"/>
        <v>3.8011197139908153</v>
      </c>
      <c r="D37" s="15">
        <f t="shared" si="3"/>
        <v>1.2157454267574845</v>
      </c>
      <c r="E37" s="15">
        <f t="shared" si="3"/>
        <v>1.1066235428797446</v>
      </c>
      <c r="F37" s="15">
        <f t="shared" si="3"/>
        <v>1.0196665934596738</v>
      </c>
      <c r="G37" s="15">
        <f t="shared" si="3"/>
        <v>1.0135802992861913</v>
      </c>
      <c r="H37" s="15">
        <f t="shared" si="3"/>
        <v>1.0023869079518766</v>
      </c>
      <c r="I37" s="15">
        <f t="shared" si="3"/>
        <v>1.002292250371464</v>
      </c>
      <c r="J37" s="15">
        <f t="shared" si="3"/>
        <v>1.0003157611924554</v>
      </c>
      <c r="K37" s="15">
        <f t="shared" si="3"/>
        <v>1</v>
      </c>
      <c r="L37" s="15">
        <f t="shared" si="3"/>
        <v>1</v>
      </c>
      <c r="M37" s="15">
        <f t="shared" si="3"/>
        <v>0.99999999999999956</v>
      </c>
      <c r="N37" s="15">
        <f t="shared" si="3"/>
        <v>1</v>
      </c>
      <c r="O37" s="15">
        <f t="shared" si="3"/>
        <v>1</v>
      </c>
      <c r="P37" s="15" t="str">
        <f t="shared" si="3"/>
        <v/>
      </c>
      <c r="Q37" s="15" t="str">
        <f t="shared" si="3"/>
        <v/>
      </c>
      <c r="R37" s="15" t="str">
        <f t="shared" si="3"/>
        <v/>
      </c>
      <c r="S37" s="15" t="str">
        <f t="shared" si="3"/>
        <v/>
      </c>
    </row>
    <row r="38" spans="1:19" x14ac:dyDescent="0.2">
      <c r="A38" s="6" t="str">
        <f t="shared" si="1"/>
        <v>1/1/08-12/31/08</v>
      </c>
      <c r="C38" s="15">
        <f t="shared" si="3"/>
        <v>2.1794226290226848</v>
      </c>
      <c r="D38" s="15">
        <f t="shared" si="3"/>
        <v>1.4298082978740383</v>
      </c>
      <c r="E38" s="15">
        <f t="shared" si="3"/>
        <v>1.0148014379251904</v>
      </c>
      <c r="F38" s="15">
        <f t="shared" si="3"/>
        <v>1.0000298909759382</v>
      </c>
      <c r="G38" s="15">
        <f t="shared" si="3"/>
        <v>1.0000000000000002</v>
      </c>
      <c r="H38" s="15">
        <f t="shared" si="3"/>
        <v>0.99999999999999978</v>
      </c>
      <c r="I38" s="15">
        <f t="shared" si="3"/>
        <v>1.0000000000000002</v>
      </c>
      <c r="J38" s="15">
        <f t="shared" si="3"/>
        <v>0.99967273632305531</v>
      </c>
      <c r="K38" s="15">
        <f t="shared" si="3"/>
        <v>1.0000000000000002</v>
      </c>
      <c r="L38" s="15">
        <f t="shared" si="3"/>
        <v>0.99999999999999956</v>
      </c>
      <c r="M38" s="15">
        <f t="shared" si="3"/>
        <v>1</v>
      </c>
      <c r="N38" s="15">
        <f t="shared" si="3"/>
        <v>1</v>
      </c>
      <c r="O38" s="15" t="str">
        <f t="shared" si="3"/>
        <v/>
      </c>
      <c r="P38" s="15" t="str">
        <f t="shared" si="3"/>
        <v/>
      </c>
      <c r="Q38" s="15" t="str">
        <f t="shared" si="3"/>
        <v/>
      </c>
      <c r="R38" s="15" t="str">
        <f t="shared" si="3"/>
        <v/>
      </c>
      <c r="S38" s="15" t="str">
        <f t="shared" si="3"/>
        <v/>
      </c>
    </row>
    <row r="39" spans="1:19" x14ac:dyDescent="0.2">
      <c r="A39" s="6" t="str">
        <f t="shared" si="1"/>
        <v>1/1/09-12/31/09</v>
      </c>
      <c r="C39" s="15">
        <f t="shared" si="3"/>
        <v>2.1070632246945586</v>
      </c>
      <c r="D39" s="15">
        <f t="shared" si="3"/>
        <v>1.3387225678219028</v>
      </c>
      <c r="E39" s="15">
        <f t="shared" si="3"/>
        <v>1.0376271097860423</v>
      </c>
      <c r="F39" s="15">
        <f t="shared" si="3"/>
        <v>1.010124063686568</v>
      </c>
      <c r="G39" s="15">
        <f t="shared" si="3"/>
        <v>1.1256038087683398</v>
      </c>
      <c r="H39" s="15">
        <f t="shared" si="3"/>
        <v>1.0336321851918402</v>
      </c>
      <c r="I39" s="15">
        <f t="shared" si="3"/>
        <v>0.99999999999999956</v>
      </c>
      <c r="J39" s="15">
        <f t="shared" si="3"/>
        <v>1.0000000000000004</v>
      </c>
      <c r="K39" s="15">
        <f t="shared" si="3"/>
        <v>1</v>
      </c>
      <c r="L39" s="15">
        <f t="shared" si="3"/>
        <v>1</v>
      </c>
      <c r="M39" s="15">
        <f t="shared" si="3"/>
        <v>1</v>
      </c>
      <c r="N39" s="15" t="str">
        <f t="shared" si="3"/>
        <v/>
      </c>
      <c r="O39" s="15" t="str">
        <f t="shared" si="3"/>
        <v/>
      </c>
      <c r="P39" s="15" t="str">
        <f t="shared" si="3"/>
        <v/>
      </c>
      <c r="Q39" s="15" t="str">
        <f t="shared" si="3"/>
        <v/>
      </c>
      <c r="R39" s="15" t="str">
        <f t="shared" si="3"/>
        <v/>
      </c>
      <c r="S39" s="15" t="str">
        <f t="shared" si="3"/>
        <v/>
      </c>
    </row>
    <row r="40" spans="1:19" x14ac:dyDescent="0.2">
      <c r="A40" s="6" t="str">
        <f t="shared" si="1"/>
        <v>1/1/10-12/31/10</v>
      </c>
      <c r="C40" s="15">
        <f t="shared" si="3"/>
        <v>2.3596790188518662</v>
      </c>
      <c r="D40" s="15">
        <f t="shared" si="3"/>
        <v>1.3866137949731825</v>
      </c>
      <c r="E40" s="15">
        <f t="shared" si="3"/>
        <v>1.0550963286463773</v>
      </c>
      <c r="F40" s="15">
        <f t="shared" si="3"/>
        <v>1.0185000733405929</v>
      </c>
      <c r="G40" s="15">
        <f t="shared" si="3"/>
        <v>0.9895448102902733</v>
      </c>
      <c r="H40" s="15">
        <f t="shared" si="3"/>
        <v>1.0019069395097711</v>
      </c>
      <c r="I40" s="15">
        <f t="shared" si="3"/>
        <v>1.0091091893988826</v>
      </c>
      <c r="J40" s="15">
        <f t="shared" si="3"/>
        <v>1.0128083713317371</v>
      </c>
      <c r="K40" s="15">
        <f t="shared" si="3"/>
        <v>1.0155046589664229</v>
      </c>
      <c r="L40" s="15">
        <f t="shared" si="3"/>
        <v>1.0350252435009397</v>
      </c>
      <c r="M40" s="15" t="str">
        <f t="shared" si="3"/>
        <v/>
      </c>
      <c r="N40" s="15" t="str">
        <f t="shared" si="3"/>
        <v/>
      </c>
      <c r="O40" s="15" t="str">
        <f t="shared" si="3"/>
        <v/>
      </c>
      <c r="P40" s="15" t="str">
        <f t="shared" si="3"/>
        <v/>
      </c>
      <c r="Q40" s="15" t="str">
        <f t="shared" si="3"/>
        <v/>
      </c>
      <c r="R40" s="15" t="str">
        <f t="shared" si="3"/>
        <v/>
      </c>
      <c r="S40" s="15" t="str">
        <f t="shared" si="3"/>
        <v/>
      </c>
    </row>
    <row r="41" spans="1:19" x14ac:dyDescent="0.2">
      <c r="A41" s="6" t="str">
        <f t="shared" si="1"/>
        <v>1/1/11-12/31/11</v>
      </c>
      <c r="C41" s="15">
        <f t="shared" si="3"/>
        <v>2.647777015276747</v>
      </c>
      <c r="D41" s="15">
        <f t="shared" si="3"/>
        <v>1.1007126113565253</v>
      </c>
      <c r="E41" s="15">
        <f t="shared" si="3"/>
        <v>1.0107931096850311</v>
      </c>
      <c r="F41" s="15">
        <f t="shared" si="3"/>
        <v>1.0304988461746292</v>
      </c>
      <c r="G41" s="15">
        <f t="shared" si="3"/>
        <v>1.0181980848385908</v>
      </c>
      <c r="H41" s="15">
        <f t="shared" si="3"/>
        <v>1.0127514545431808</v>
      </c>
      <c r="I41" s="15">
        <f t="shared" si="3"/>
        <v>1.0149811891495486</v>
      </c>
      <c r="J41" s="15">
        <f t="shared" si="3"/>
        <v>1.0415813428951104</v>
      </c>
      <c r="K41" s="15">
        <f t="shared" si="3"/>
        <v>1.0007248193305545</v>
      </c>
      <c r="L41" s="15" t="str">
        <f t="shared" si="3"/>
        <v/>
      </c>
      <c r="M41" s="15" t="str">
        <f t="shared" si="3"/>
        <v/>
      </c>
      <c r="N41" s="15" t="str">
        <f t="shared" si="3"/>
        <v/>
      </c>
      <c r="O41" s="15" t="str">
        <f t="shared" si="3"/>
        <v/>
      </c>
      <c r="P41" s="15" t="str">
        <f t="shared" si="3"/>
        <v/>
      </c>
      <c r="Q41" s="15" t="str">
        <f t="shared" si="3"/>
        <v/>
      </c>
      <c r="R41" s="15" t="str">
        <f t="shared" si="3"/>
        <v/>
      </c>
      <c r="S41" s="15" t="str">
        <f t="shared" si="3"/>
        <v/>
      </c>
    </row>
    <row r="42" spans="1:19" x14ac:dyDescent="0.2">
      <c r="A42" s="6" t="str">
        <f t="shared" si="1"/>
        <v>1/1/12-12/31/12</v>
      </c>
      <c r="C42" s="15">
        <f t="shared" si="3"/>
        <v>2.9546975986672415</v>
      </c>
      <c r="D42" s="15">
        <f t="shared" si="3"/>
        <v>1.1647145578841527</v>
      </c>
      <c r="E42" s="15">
        <f t="shared" si="3"/>
        <v>1.1767432328469438</v>
      </c>
      <c r="F42" s="15">
        <f t="shared" si="3"/>
        <v>1.0954664097940419</v>
      </c>
      <c r="G42" s="15">
        <f t="shared" si="3"/>
        <v>1.0009868678783693</v>
      </c>
      <c r="H42" s="15">
        <f t="shared" si="3"/>
        <v>1.0005346619899651</v>
      </c>
      <c r="I42" s="15">
        <f t="shared" si="3"/>
        <v>1.0000000000000002</v>
      </c>
      <c r="J42" s="15">
        <f t="shared" si="3"/>
        <v>1.0000552433431753</v>
      </c>
      <c r="K42" s="15" t="str">
        <f t="shared" si="3"/>
        <v/>
      </c>
      <c r="L42" s="15" t="str">
        <f t="shared" si="3"/>
        <v/>
      </c>
      <c r="M42" s="15" t="str">
        <f t="shared" si="3"/>
        <v/>
      </c>
      <c r="N42" s="15" t="str">
        <f t="shared" si="3"/>
        <v/>
      </c>
      <c r="O42" s="15" t="str">
        <f t="shared" si="3"/>
        <v/>
      </c>
      <c r="P42" s="15" t="str">
        <f t="shared" si="3"/>
        <v/>
      </c>
      <c r="Q42" s="15" t="str">
        <f t="shared" si="3"/>
        <v/>
      </c>
      <c r="R42" s="15" t="str">
        <f t="shared" si="3"/>
        <v/>
      </c>
      <c r="S42" s="15" t="str">
        <f t="shared" si="3"/>
        <v/>
      </c>
    </row>
    <row r="43" spans="1:19" x14ac:dyDescent="0.2">
      <c r="A43" s="6" t="str">
        <f t="shared" si="1"/>
        <v>1/1/13-12/31/13</v>
      </c>
      <c r="C43" s="15">
        <f t="shared" si="3"/>
        <v>3.0866061030333518</v>
      </c>
      <c r="D43" s="15">
        <f t="shared" si="3"/>
        <v>1.2758346231085052</v>
      </c>
      <c r="E43" s="15">
        <f t="shared" si="3"/>
        <v>1.1529840043317789</v>
      </c>
      <c r="F43" s="15">
        <f t="shared" si="3"/>
        <v>1.0201290566401726</v>
      </c>
      <c r="G43" s="15">
        <f t="shared" si="3"/>
        <v>1.0090532091666844</v>
      </c>
      <c r="H43" s="15">
        <f t="shared" si="3"/>
        <v>1.000448275318186</v>
      </c>
      <c r="I43" s="15">
        <f t="shared" si="3"/>
        <v>1.0000352551444658</v>
      </c>
      <c r="J43" s="15" t="str">
        <f t="shared" si="3"/>
        <v/>
      </c>
      <c r="K43" s="15" t="str">
        <f t="shared" si="3"/>
        <v/>
      </c>
      <c r="L43" s="15" t="str">
        <f t="shared" si="3"/>
        <v/>
      </c>
      <c r="M43" s="15" t="str">
        <f t="shared" si="3"/>
        <v/>
      </c>
      <c r="N43" s="15" t="str">
        <f t="shared" si="3"/>
        <v/>
      </c>
      <c r="O43" s="15" t="str">
        <f t="shared" si="3"/>
        <v/>
      </c>
      <c r="P43" s="15" t="str">
        <f t="shared" si="3"/>
        <v/>
      </c>
      <c r="Q43" s="15" t="str">
        <f t="shared" si="3"/>
        <v/>
      </c>
      <c r="R43" s="15" t="str">
        <f t="shared" si="3"/>
        <v/>
      </c>
      <c r="S43" s="15" t="str">
        <f t="shared" si="3"/>
        <v/>
      </c>
    </row>
    <row r="44" spans="1:19" x14ac:dyDescent="0.2">
      <c r="A44" s="6" t="str">
        <f t="shared" si="1"/>
        <v>1/1/14-12/31/14</v>
      </c>
      <c r="C44" s="15">
        <f t="shared" si="3"/>
        <v>2.4426637601277705</v>
      </c>
      <c r="D44" s="15">
        <f t="shared" si="3"/>
        <v>1.3247965185262329</v>
      </c>
      <c r="E44" s="15">
        <f t="shared" si="3"/>
        <v>1.0934102203014691</v>
      </c>
      <c r="F44" s="15">
        <f t="shared" si="3"/>
        <v>1.0939417734688441</v>
      </c>
      <c r="G44" s="15">
        <f t="shared" si="3"/>
        <v>1.0049712146594483</v>
      </c>
      <c r="H44" s="15">
        <f t="shared" si="3"/>
        <v>1.0016174700702236</v>
      </c>
      <c r="I44" s="15" t="str">
        <f t="shared" si="3"/>
        <v/>
      </c>
      <c r="J44" s="15" t="str">
        <f t="shared" si="3"/>
        <v/>
      </c>
      <c r="K44" s="15" t="str">
        <f t="shared" si="3"/>
        <v/>
      </c>
      <c r="L44" s="15" t="str">
        <f t="shared" si="3"/>
        <v/>
      </c>
      <c r="M44" s="15" t="str">
        <f t="shared" si="3"/>
        <v/>
      </c>
      <c r="N44" s="15" t="str">
        <f t="shared" si="3"/>
        <v/>
      </c>
      <c r="O44" s="15" t="str">
        <f t="shared" si="3"/>
        <v/>
      </c>
      <c r="P44" s="15" t="str">
        <f t="shared" si="3"/>
        <v/>
      </c>
      <c r="Q44" s="15" t="str">
        <f t="shared" si="3"/>
        <v/>
      </c>
      <c r="R44" s="15" t="str">
        <f t="shared" si="3"/>
        <v/>
      </c>
      <c r="S44" s="15" t="str">
        <f t="shared" si="3"/>
        <v/>
      </c>
    </row>
    <row r="45" spans="1:19" x14ac:dyDescent="0.2">
      <c r="A45" s="6" t="str">
        <f t="shared" si="1"/>
        <v>1/1/15-12/31/15</v>
      </c>
      <c r="C45" s="15">
        <f t="shared" si="3"/>
        <v>2.5765836832224251</v>
      </c>
      <c r="D45" s="15">
        <f t="shared" si="3"/>
        <v>1.3283290033640895</v>
      </c>
      <c r="E45" s="15">
        <f t="shared" si="3"/>
        <v>1.0362327026401699</v>
      </c>
      <c r="F45" s="15">
        <f t="shared" si="3"/>
        <v>1.0345933284715088</v>
      </c>
      <c r="G45" s="15">
        <f t="shared" si="3"/>
        <v>1.0000799347552001</v>
      </c>
      <c r="H45" s="15" t="str">
        <f t="shared" si="3"/>
        <v/>
      </c>
      <c r="I45" s="15" t="str">
        <f t="shared" si="3"/>
        <v/>
      </c>
      <c r="J45" s="15" t="str">
        <f t="shared" si="3"/>
        <v/>
      </c>
      <c r="K45" s="15" t="str">
        <f t="shared" si="3"/>
        <v/>
      </c>
      <c r="L45" s="15" t="str">
        <f t="shared" si="3"/>
        <v/>
      </c>
      <c r="M45" s="15" t="str">
        <f t="shared" si="3"/>
        <v/>
      </c>
      <c r="N45" s="15" t="str">
        <f t="shared" si="3"/>
        <v/>
      </c>
      <c r="O45" s="15" t="str">
        <f t="shared" si="3"/>
        <v/>
      </c>
      <c r="P45" s="15" t="str">
        <f t="shared" si="3"/>
        <v/>
      </c>
      <c r="Q45" s="15" t="str">
        <f t="shared" si="3"/>
        <v/>
      </c>
      <c r="R45" s="15" t="str">
        <f t="shared" si="3"/>
        <v/>
      </c>
      <c r="S45" s="15" t="str">
        <f t="shared" si="3"/>
        <v/>
      </c>
    </row>
    <row r="46" spans="1:19" x14ac:dyDescent="0.2">
      <c r="A46" s="6" t="str">
        <f t="shared" si="1"/>
        <v>1/1/16-12/31/16</v>
      </c>
      <c r="C46" s="15">
        <f t="shared" si="3"/>
        <v>2.5695833701024786</v>
      </c>
      <c r="D46" s="15">
        <f t="shared" si="3"/>
        <v>1.33344872630907</v>
      </c>
      <c r="E46" s="15">
        <f t="shared" si="3"/>
        <v>1.0907410665705926</v>
      </c>
      <c r="F46" s="15">
        <f t="shared" si="3"/>
        <v>1.018644982700994</v>
      </c>
      <c r="G46" s="15" t="str">
        <f t="shared" si="3"/>
        <v/>
      </c>
      <c r="H46" s="15" t="str">
        <f t="shared" si="3"/>
        <v/>
      </c>
      <c r="I46" s="15" t="str">
        <f t="shared" si="3"/>
        <v/>
      </c>
      <c r="J46" s="15" t="str">
        <f t="shared" si="3"/>
        <v/>
      </c>
      <c r="K46" s="15" t="str">
        <f t="shared" si="3"/>
        <v/>
      </c>
      <c r="L46" s="15" t="str">
        <f t="shared" si="3"/>
        <v/>
      </c>
      <c r="M46" s="15" t="str">
        <f t="shared" si="3"/>
        <v/>
      </c>
      <c r="N46" s="15" t="str">
        <f t="shared" si="3"/>
        <v/>
      </c>
      <c r="O46" s="15" t="str">
        <f t="shared" si="3"/>
        <v/>
      </c>
      <c r="P46" s="15" t="str">
        <f t="shared" si="3"/>
        <v/>
      </c>
      <c r="Q46" s="15" t="str">
        <f t="shared" si="3"/>
        <v/>
      </c>
      <c r="R46" s="15" t="str">
        <f t="shared" si="3"/>
        <v/>
      </c>
      <c r="S46" s="15" t="str">
        <f t="shared" si="3"/>
        <v/>
      </c>
    </row>
    <row r="47" spans="1:19" x14ac:dyDescent="0.2">
      <c r="A47" s="6" t="str">
        <f t="shared" si="1"/>
        <v>1/1/17-12/31/17</v>
      </c>
      <c r="C47" s="15">
        <f t="shared" si="3"/>
        <v>3.1076296367809735</v>
      </c>
      <c r="D47" s="15">
        <f t="shared" si="3"/>
        <v>1.1736384257788883</v>
      </c>
      <c r="E47" s="15">
        <f t="shared" si="3"/>
        <v>1.0949787467125489</v>
      </c>
      <c r="F47" s="15" t="str">
        <f t="shared" si="3"/>
        <v/>
      </c>
      <c r="G47" s="15" t="str">
        <f t="shared" si="3"/>
        <v/>
      </c>
      <c r="H47" s="15" t="str">
        <f t="shared" si="3"/>
        <v/>
      </c>
      <c r="I47" s="15" t="str">
        <f t="shared" si="3"/>
        <v/>
      </c>
      <c r="J47" s="15" t="str">
        <f t="shared" si="3"/>
        <v/>
      </c>
      <c r="K47" s="15" t="str">
        <f t="shared" si="3"/>
        <v/>
      </c>
      <c r="L47" s="15" t="str">
        <f t="shared" si="3"/>
        <v/>
      </c>
      <c r="M47" s="15" t="str">
        <f t="shared" si="3"/>
        <v/>
      </c>
      <c r="N47" s="15" t="str">
        <f t="shared" si="3"/>
        <v/>
      </c>
      <c r="O47" s="15" t="str">
        <f t="shared" si="3"/>
        <v/>
      </c>
      <c r="P47" s="15" t="str">
        <f t="shared" si="3"/>
        <v/>
      </c>
      <c r="Q47" s="15" t="str">
        <f t="shared" si="3"/>
        <v/>
      </c>
      <c r="R47" s="15" t="str">
        <f t="shared" si="3"/>
        <v/>
      </c>
      <c r="S47" s="15" t="str">
        <f t="shared" si="3"/>
        <v/>
      </c>
    </row>
    <row r="48" spans="1:19" x14ac:dyDescent="0.2">
      <c r="A48" s="6" t="str">
        <f t="shared" si="1"/>
        <v>1/1/18-12/31/18</v>
      </c>
      <c r="C48" s="15">
        <f t="shared" si="3"/>
        <v>3.3005942675149984</v>
      </c>
      <c r="D48" s="15">
        <f t="shared" si="3"/>
        <v>1.1154865978663779</v>
      </c>
      <c r="E48" s="15" t="str">
        <f t="shared" si="3"/>
        <v/>
      </c>
      <c r="F48" s="15" t="str">
        <f t="shared" si="3"/>
        <v/>
      </c>
      <c r="G48" s="15" t="str">
        <f t="shared" si="3"/>
        <v/>
      </c>
      <c r="H48" s="15" t="str">
        <f t="shared" si="3"/>
        <v/>
      </c>
      <c r="I48" s="15" t="str">
        <f t="shared" si="3"/>
        <v/>
      </c>
      <c r="J48" s="15" t="str">
        <f t="shared" si="3"/>
        <v/>
      </c>
      <c r="K48" s="15" t="str">
        <f t="shared" si="3"/>
        <v/>
      </c>
      <c r="L48" s="15" t="str">
        <f t="shared" si="3"/>
        <v/>
      </c>
      <c r="M48" s="15" t="str">
        <f t="shared" si="3"/>
        <v/>
      </c>
      <c r="N48" s="15" t="str">
        <f t="shared" si="3"/>
        <v/>
      </c>
      <c r="O48" s="15" t="str">
        <f t="shared" si="3"/>
        <v/>
      </c>
      <c r="P48" s="15" t="str">
        <f t="shared" si="3"/>
        <v/>
      </c>
      <c r="Q48" s="15" t="str">
        <f t="shared" si="3"/>
        <v/>
      </c>
      <c r="R48" s="15" t="str">
        <f t="shared" si="3"/>
        <v/>
      </c>
      <c r="S48" s="15" t="str">
        <f t="shared" si="3"/>
        <v/>
      </c>
    </row>
    <row r="49" spans="1:19" x14ac:dyDescent="0.2">
      <c r="A49" s="6" t="str">
        <f t="shared" si="1"/>
        <v>1/1/19-12/31/19</v>
      </c>
      <c r="C49" s="15">
        <f t="shared" si="3"/>
        <v>1.672777911868121</v>
      </c>
      <c r="D49" s="15" t="str">
        <f t="shared" si="3"/>
        <v/>
      </c>
      <c r="E49" s="15" t="str">
        <f t="shared" si="3"/>
        <v/>
      </c>
      <c r="F49" s="15" t="str">
        <f t="shared" si="3"/>
        <v/>
      </c>
      <c r="G49" s="15" t="str">
        <f t="shared" si="3"/>
        <v/>
      </c>
      <c r="H49" s="15" t="str">
        <f t="shared" si="3"/>
        <v/>
      </c>
      <c r="I49" s="15" t="str">
        <f t="shared" si="3"/>
        <v/>
      </c>
      <c r="J49" s="15" t="str">
        <f t="shared" si="3"/>
        <v/>
      </c>
      <c r="K49" s="15" t="str">
        <f t="shared" si="3"/>
        <v/>
      </c>
      <c r="L49" s="15" t="str">
        <f t="shared" si="3"/>
        <v/>
      </c>
      <c r="M49" s="15" t="str">
        <f t="shared" si="3"/>
        <v/>
      </c>
      <c r="N49" s="15" t="str">
        <f t="shared" si="3"/>
        <v/>
      </c>
      <c r="O49" s="15" t="str">
        <f t="shared" si="3"/>
        <v/>
      </c>
      <c r="P49" s="15" t="str">
        <f t="shared" si="3"/>
        <v/>
      </c>
      <c r="Q49" s="15" t="str">
        <f t="shared" si="3"/>
        <v/>
      </c>
      <c r="R49" s="15" t="str">
        <f t="shared" si="3"/>
        <v/>
      </c>
      <c r="S49" s="15" t="str">
        <f t="shared" si="3"/>
        <v/>
      </c>
    </row>
    <row r="52" spans="1:19" x14ac:dyDescent="0.2">
      <c r="A52" s="6" t="s">
        <v>4</v>
      </c>
      <c r="C52" s="15">
        <v>2.711222656638657</v>
      </c>
      <c r="D52" s="15">
        <v>1.2858128539716946</v>
      </c>
      <c r="E52" s="15">
        <v>1.0958206251027014</v>
      </c>
      <c r="F52" s="15">
        <v>1.0517103221923028</v>
      </c>
      <c r="G52" s="15">
        <v>1.0293491615057055</v>
      </c>
      <c r="H52" s="15">
        <v>1.0108041449781131</v>
      </c>
      <c r="I52" s="15">
        <v>1.0098144130443161</v>
      </c>
      <c r="J52" s="15">
        <v>1.0085544707881988</v>
      </c>
      <c r="K52" s="15">
        <v>1.007204672907662</v>
      </c>
      <c r="L52" s="15">
        <v>1.0008034886549082</v>
      </c>
      <c r="M52" s="15">
        <v>1.0002305445819362</v>
      </c>
      <c r="N52" s="15">
        <v>1.0026854617397019</v>
      </c>
      <c r="O52" s="15">
        <v>1.0019271265710437</v>
      </c>
      <c r="P52" s="15">
        <v>0.99219476949977992</v>
      </c>
      <c r="Q52" s="15">
        <v>0.98839244306093499</v>
      </c>
      <c r="R52" s="15" t="s">
        <v>2</v>
      </c>
      <c r="S52" s="15" t="s">
        <v>2</v>
      </c>
    </row>
    <row r="53" spans="1:19" x14ac:dyDescent="0.2">
      <c r="A53" s="6" t="s">
        <v>5</v>
      </c>
      <c r="C53" s="15">
        <v>2.7570145880127122</v>
      </c>
      <c r="D53" s="15">
        <v>1.2786711800907906</v>
      </c>
      <c r="E53" s="15">
        <v>1.0953220266255388</v>
      </c>
      <c r="F53" s="15">
        <v>1.053375824714716</v>
      </c>
      <c r="G53" s="15">
        <v>1.0207570536593495</v>
      </c>
      <c r="H53" s="15">
        <v>1.0104684250977174</v>
      </c>
      <c r="I53" s="15">
        <v>1.0105575767361994</v>
      </c>
      <c r="J53" s="15">
        <v>1.0093144092602804</v>
      </c>
      <c r="K53" s="15">
        <v>1.0094665327080874</v>
      </c>
      <c r="L53" s="15">
        <v>1.001539628159634</v>
      </c>
      <c r="M53" s="15">
        <v>1.0002341660965772</v>
      </c>
      <c r="N53" s="15">
        <v>1.0024143869782107</v>
      </c>
      <c r="O53" s="15">
        <v>1.002039616203283</v>
      </c>
      <c r="P53" s="15">
        <v>0.99416413257421032</v>
      </c>
      <c r="Q53" s="15">
        <v>0.98839244306093499</v>
      </c>
      <c r="R53" s="15" t="s">
        <v>2</v>
      </c>
      <c r="S53" s="15" t="s">
        <v>2</v>
      </c>
    </row>
    <row r="54" spans="1:19" x14ac:dyDescent="0.2">
      <c r="A54" s="6" t="s">
        <v>6</v>
      </c>
      <c r="C54" s="15">
        <v>2.8743351664286689</v>
      </c>
      <c r="D54" s="15">
        <v>1.284789991850066</v>
      </c>
      <c r="E54" s="15">
        <v>1.089339683435596</v>
      </c>
      <c r="F54" s="15">
        <v>1.0556050022335024</v>
      </c>
      <c r="G54" s="15">
        <v>1.0078349555042174</v>
      </c>
      <c r="H54" s="15">
        <v>1.003284225445235</v>
      </c>
      <c r="I54" s="15">
        <v>1.0065664035577813</v>
      </c>
      <c r="J54" s="15">
        <v>1.0147063318731615</v>
      </c>
      <c r="K54" s="15">
        <v>1.0043955350003937</v>
      </c>
      <c r="L54" s="15">
        <v>1.0000264976297106</v>
      </c>
      <c r="M54" s="15">
        <v>1.000070634735259</v>
      </c>
      <c r="N54" s="15">
        <v>1.0024143869782107</v>
      </c>
      <c r="O54" s="15" t="s">
        <v>2</v>
      </c>
      <c r="P54" s="15" t="s">
        <v>2</v>
      </c>
      <c r="Q54" s="15" t="s">
        <v>2</v>
      </c>
      <c r="R54" s="15" t="s">
        <v>2</v>
      </c>
      <c r="S54" s="15" t="s">
        <v>2</v>
      </c>
    </row>
    <row r="55" spans="1:19" x14ac:dyDescent="0.2">
      <c r="A55" s="6" t="s">
        <v>7</v>
      </c>
      <c r="C55" s="15">
        <v>2.9656847607845216</v>
      </c>
      <c r="D55" s="15">
        <v>1.2760973646316398</v>
      </c>
      <c r="E55" s="15">
        <v>1.0730843809064583</v>
      </c>
      <c r="F55" s="15">
        <v>1.0476238179455213</v>
      </c>
      <c r="G55" s="15">
        <v>1.0055040722138395</v>
      </c>
      <c r="H55" s="15">
        <v>1.0037518336702984</v>
      </c>
      <c r="I55" s="15">
        <v>1.007911431453228</v>
      </c>
      <c r="J55" s="15">
        <v>1.0196815348420127</v>
      </c>
      <c r="K55" s="15">
        <v>1.0067556186827193</v>
      </c>
      <c r="L55" s="15">
        <v>0.99999999999999989</v>
      </c>
      <c r="M55" s="15">
        <v>0.99999999999999978</v>
      </c>
      <c r="N55" s="15">
        <v>1.0001393937490761</v>
      </c>
      <c r="O55" s="15">
        <v>1.002039616203283</v>
      </c>
      <c r="P55" s="15" t="s">
        <v>2</v>
      </c>
      <c r="Q55" s="15" t="s">
        <v>2</v>
      </c>
      <c r="R55" s="15" t="s">
        <v>2</v>
      </c>
      <c r="S55" s="15" t="s">
        <v>2</v>
      </c>
    </row>
    <row r="57" spans="1:19" x14ac:dyDescent="0.2">
      <c r="A57" s="6" t="s">
        <v>8</v>
      </c>
      <c r="C57" s="15" t="e">
        <f>IF(ISBLANK(D73), C73, C73/D73)</f>
        <v>#REF!</v>
      </c>
      <c r="D57" s="15" t="e">
        <f t="shared" ref="D57:S58" si="4">IF(ISBLANK(E73), D73, D73/E73)</f>
        <v>#REF!</v>
      </c>
      <c r="E57" s="15" t="e">
        <f t="shared" si="4"/>
        <v>#REF!</v>
      </c>
      <c r="F57" s="15" t="e">
        <f t="shared" si="4"/>
        <v>#REF!</v>
      </c>
      <c r="G57" s="15" t="e">
        <f t="shared" si="4"/>
        <v>#REF!</v>
      </c>
      <c r="H57" s="15" t="e">
        <f t="shared" si="4"/>
        <v>#REF!</v>
      </c>
      <c r="I57" s="15" t="e">
        <f t="shared" si="4"/>
        <v>#REF!</v>
      </c>
      <c r="J57" s="15" t="e">
        <f t="shared" si="4"/>
        <v>#REF!</v>
      </c>
      <c r="K57" s="15" t="e">
        <f t="shared" si="4"/>
        <v>#REF!</v>
      </c>
      <c r="L57" s="15" t="e">
        <f t="shared" si="4"/>
        <v>#REF!</v>
      </c>
      <c r="M57" s="15" t="e">
        <f t="shared" si="4"/>
        <v>#REF!</v>
      </c>
      <c r="N57" s="15" t="e">
        <f t="shared" si="4"/>
        <v>#REF!</v>
      </c>
      <c r="O57" s="15" t="e">
        <f t="shared" si="4"/>
        <v>#REF!</v>
      </c>
      <c r="P57" s="15" t="e">
        <f t="shared" si="4"/>
        <v>#REF!</v>
      </c>
      <c r="Q57" s="15" t="e">
        <f t="shared" si="4"/>
        <v>#REF!</v>
      </c>
      <c r="R57" s="15" t="e">
        <f t="shared" si="4"/>
        <v>#REF!</v>
      </c>
      <c r="S57" s="15" t="e">
        <f t="shared" si="4"/>
        <v>#REF!</v>
      </c>
    </row>
    <row r="58" spans="1:19" x14ac:dyDescent="0.2">
      <c r="A58" s="6" t="s">
        <v>9</v>
      </c>
      <c r="C58" s="15">
        <f>IF(ISBLANK(D74), C74, C74/D74)</f>
        <v>2.7000000000000006</v>
      </c>
      <c r="D58" s="15">
        <f t="shared" si="4"/>
        <v>1.3295597319558596</v>
      </c>
      <c r="E58" s="15">
        <f t="shared" si="4"/>
        <v>1.1024170097787436</v>
      </c>
      <c r="F58" s="15">
        <f t="shared" si="4"/>
        <v>1.0630311737554785</v>
      </c>
      <c r="G58" s="15">
        <f t="shared" si="4"/>
        <v>1.0349999999999999</v>
      </c>
      <c r="H58" s="15">
        <f t="shared" si="4"/>
        <v>1.0272989789941493</v>
      </c>
      <c r="I58" s="15">
        <f t="shared" si="4"/>
        <v>1.0172927199660806</v>
      </c>
      <c r="J58" s="15">
        <f t="shared" si="4"/>
        <v>1.0135655042925988</v>
      </c>
      <c r="K58" s="15">
        <f t="shared" si="4"/>
        <v>1.010771508881628</v>
      </c>
      <c r="L58" s="15">
        <f t="shared" si="4"/>
        <v>1.009232244874753</v>
      </c>
      <c r="M58" s="15">
        <f t="shared" si="4"/>
        <v>1.0077089785022966</v>
      </c>
      <c r="N58" s="15">
        <f t="shared" si="4"/>
        <v>1.006789066387183</v>
      </c>
      <c r="O58" s="15">
        <f t="shared" si="4"/>
        <v>1.0060420601685256</v>
      </c>
      <c r="P58" s="15">
        <f t="shared" si="4"/>
        <v>1.0052850652391885</v>
      </c>
      <c r="Q58" s="15">
        <f t="shared" si="4"/>
        <v>1.0039848905059421</v>
      </c>
      <c r="R58" s="15">
        <f t="shared" si="4"/>
        <v>1.0033496660416759</v>
      </c>
      <c r="S58" s="15">
        <f t="shared" si="4"/>
        <v>1.017826056254413</v>
      </c>
    </row>
    <row r="60" spans="1:19" x14ac:dyDescent="0.2">
      <c r="A60" s="6" t="s">
        <v>10</v>
      </c>
      <c r="C60" s="8" t="str">
        <f>C32</f>
        <v>12 - 24</v>
      </c>
      <c r="D60" s="8" t="str">
        <f t="shared" ref="D60:S60" si="5">D32</f>
        <v>24 - 36</v>
      </c>
      <c r="E60" s="8" t="str">
        <f t="shared" si="5"/>
        <v>36 - 48</v>
      </c>
      <c r="F60" s="8" t="str">
        <f t="shared" si="5"/>
        <v>48 - 60</v>
      </c>
      <c r="G60" s="8" t="str">
        <f t="shared" si="5"/>
        <v>60 - 72</v>
      </c>
      <c r="H60" s="8" t="str">
        <f t="shared" si="5"/>
        <v>72 - 84</v>
      </c>
      <c r="I60" s="8" t="str">
        <f t="shared" si="5"/>
        <v>84 - 96</v>
      </c>
      <c r="J60" s="8" t="str">
        <f t="shared" si="5"/>
        <v>96 - 108</v>
      </c>
      <c r="K60" s="8" t="str">
        <f t="shared" si="5"/>
        <v>108 - 120</v>
      </c>
      <c r="L60" s="8" t="str">
        <f t="shared" si="5"/>
        <v>120 - 132</v>
      </c>
      <c r="M60" s="8" t="str">
        <f t="shared" si="5"/>
        <v>132 - 144</v>
      </c>
      <c r="N60" s="8" t="str">
        <f t="shared" si="5"/>
        <v>144 - 156</v>
      </c>
      <c r="O60" s="8" t="str">
        <f t="shared" si="5"/>
        <v>156 - 168</v>
      </c>
      <c r="P60" s="8" t="str">
        <f t="shared" si="5"/>
        <v>168 - 180</v>
      </c>
      <c r="Q60" s="8" t="str">
        <f t="shared" si="5"/>
        <v>180 - 192</v>
      </c>
      <c r="R60" s="8" t="str">
        <f t="shared" si="5"/>
        <v>192 - 204</v>
      </c>
      <c r="S60" s="8" t="str">
        <f t="shared" si="5"/>
        <v>204 - ULT</v>
      </c>
    </row>
    <row r="61" spans="1:19" x14ac:dyDescent="0.2">
      <c r="A61" s="6" t="s">
        <v>11</v>
      </c>
      <c r="C61" s="15">
        <f>C58</f>
        <v>2.7000000000000006</v>
      </c>
      <c r="D61" s="15">
        <f t="shared" ref="D61:S61" si="6">D58</f>
        <v>1.3295597319558596</v>
      </c>
      <c r="E61" s="15">
        <f t="shared" si="6"/>
        <v>1.1024170097787436</v>
      </c>
      <c r="F61" s="15">
        <f t="shared" si="6"/>
        <v>1.0630311737554785</v>
      </c>
      <c r="G61" s="15">
        <f t="shared" si="6"/>
        <v>1.0349999999999999</v>
      </c>
      <c r="H61" s="15">
        <f t="shared" si="6"/>
        <v>1.0272989789941493</v>
      </c>
      <c r="I61" s="15">
        <f t="shared" si="6"/>
        <v>1.0172927199660806</v>
      </c>
      <c r="J61" s="15">
        <f t="shared" si="6"/>
        <v>1.0135655042925988</v>
      </c>
      <c r="K61" s="15">
        <f t="shared" si="6"/>
        <v>1.010771508881628</v>
      </c>
      <c r="L61" s="15">
        <f t="shared" si="6"/>
        <v>1.009232244874753</v>
      </c>
      <c r="M61" s="15">
        <f t="shared" si="6"/>
        <v>1.0077089785022966</v>
      </c>
      <c r="N61" s="15">
        <f t="shared" si="6"/>
        <v>1.006789066387183</v>
      </c>
      <c r="O61" s="15">
        <f t="shared" si="6"/>
        <v>1.0060420601685256</v>
      </c>
      <c r="P61" s="15">
        <f t="shared" si="6"/>
        <v>1.0052850652391885</v>
      </c>
      <c r="Q61" s="15">
        <f t="shared" si="6"/>
        <v>1.0039848905059421</v>
      </c>
      <c r="R61" s="15">
        <f t="shared" si="6"/>
        <v>1.0033496660416759</v>
      </c>
      <c r="S61" s="15">
        <f t="shared" si="6"/>
        <v>1.017826056254413</v>
      </c>
    </row>
    <row r="62" spans="1:19" x14ac:dyDescent="0.2">
      <c r="A62" s="6" t="s">
        <v>12</v>
      </c>
      <c r="C62" s="15">
        <f>PRODUCT(C61:$S$61)</f>
        <v>4.9496516653317242</v>
      </c>
      <c r="D62" s="15">
        <f>PRODUCT(D61:$S$61)</f>
        <v>1.8332043204932298</v>
      </c>
      <c r="E62" s="15">
        <f>PRODUCT(E61:$S$61)</f>
        <v>1.3788055372258305</v>
      </c>
      <c r="F62" s="15">
        <f>PRODUCT(F61:$S$61)</f>
        <v>1.2507114140977906</v>
      </c>
      <c r="G62" s="15">
        <f>PRODUCT(G61:$S$61)</f>
        <v>1.176551962892372</v>
      </c>
      <c r="H62" s="15">
        <f>PRODUCT(H61:$S$61)</f>
        <v>1.136765181538524</v>
      </c>
      <c r="I62" s="15">
        <f>PRODUCT(I61:$S$61)</f>
        <v>1.1065572971283932</v>
      </c>
      <c r="J62" s="15">
        <f>PRODUCT(J61:$S$61)</f>
        <v>1.0877471895850084</v>
      </c>
      <c r="K62" s="15">
        <f>PRODUCT(K61:$S$61)</f>
        <v>1.07318884174554</v>
      </c>
      <c r="L62" s="15">
        <f>PRODUCT(L61:$S$61)</f>
        <v>1.0617521688289118</v>
      </c>
      <c r="M62" s="15">
        <f>PRODUCT(M61:$S$61)</f>
        <v>1.0520394827066555</v>
      </c>
      <c r="N62" s="15">
        <f>PRODUCT(N61:$S$61)</f>
        <v>1.0439913756352999</v>
      </c>
      <c r="O62" s="15">
        <f>PRODUCT(O61:$S$61)</f>
        <v>1.0369514434454634</v>
      </c>
      <c r="P62" s="15">
        <f>PRODUCT(P61:$S$61)</f>
        <v>1.0307237485396585</v>
      </c>
      <c r="Q62" s="15">
        <f>PRODUCT(Q61:$S$61)</f>
        <v>1.0253049450151908</v>
      </c>
      <c r="R62" s="15">
        <f>PRODUCT(R61:$S$61)</f>
        <v>1.0212354336313814</v>
      </c>
      <c r="S62" s="15">
        <f>PRODUCT(S61:$S$61)</f>
        <v>1.017826056254413</v>
      </c>
    </row>
    <row r="63" spans="1:19" ht="12" customHeight="1" x14ac:dyDescent="0.2"/>
    <row r="64" spans="1:19" ht="12" customHeight="1" x14ac:dyDescent="0.2"/>
    <row r="65" spans="1:21" ht="12" customHeight="1" x14ac:dyDescent="0.2">
      <c r="A65" s="16" t="s">
        <v>13</v>
      </c>
    </row>
    <row r="66" spans="1:21" ht="12" customHeight="1" x14ac:dyDescent="0.2">
      <c r="A66" s="17" t="s">
        <v>14</v>
      </c>
    </row>
    <row r="67" spans="1:21" ht="12" customHeight="1" x14ac:dyDescent="0.2">
      <c r="A67" s="18" t="s">
        <v>15</v>
      </c>
    </row>
    <row r="68" spans="1:21" ht="12" customHeight="1" x14ac:dyDescent="0.2">
      <c r="A68" s="19" t="s">
        <v>37</v>
      </c>
    </row>
    <row r="69" spans="1:21" ht="12" customHeight="1" x14ac:dyDescent="0.2">
      <c r="A69" s="19" t="s">
        <v>35</v>
      </c>
    </row>
    <row r="72" spans="1:21" x14ac:dyDescent="0.2">
      <c r="A72" s="6" t="s">
        <v>16</v>
      </c>
      <c r="C72" s="7">
        <f t="shared" ref="C72:S72" si="7">C11</f>
        <v>12</v>
      </c>
      <c r="D72" s="7">
        <f t="shared" si="7"/>
        <v>24</v>
      </c>
      <c r="E72" s="7">
        <f t="shared" si="7"/>
        <v>36</v>
      </c>
      <c r="F72" s="7">
        <f t="shared" si="7"/>
        <v>48</v>
      </c>
      <c r="G72" s="7">
        <f t="shared" si="7"/>
        <v>60</v>
      </c>
      <c r="H72" s="7">
        <f t="shared" si="7"/>
        <v>72</v>
      </c>
      <c r="I72" s="7">
        <f t="shared" si="7"/>
        <v>84</v>
      </c>
      <c r="J72" s="7">
        <f t="shared" si="7"/>
        <v>96</v>
      </c>
      <c r="K72" s="7">
        <f t="shared" si="7"/>
        <v>108</v>
      </c>
      <c r="L72" s="7">
        <f t="shared" si="7"/>
        <v>120</v>
      </c>
      <c r="M72" s="7">
        <f t="shared" si="7"/>
        <v>132</v>
      </c>
      <c r="N72" s="7">
        <f t="shared" si="7"/>
        <v>144</v>
      </c>
      <c r="O72" s="7">
        <f t="shared" si="7"/>
        <v>156</v>
      </c>
      <c r="P72" s="7">
        <f t="shared" si="7"/>
        <v>168</v>
      </c>
      <c r="Q72" s="7">
        <f t="shared" si="7"/>
        <v>180</v>
      </c>
      <c r="R72" s="7">
        <f t="shared" si="7"/>
        <v>192</v>
      </c>
      <c r="S72" s="7">
        <f t="shared" si="7"/>
        <v>204</v>
      </c>
    </row>
    <row r="73" spans="1:21" x14ac:dyDescent="0.2">
      <c r="A73" s="6" t="s">
        <v>8</v>
      </c>
      <c r="C73" s="20" t="e">
        <v>#REF!</v>
      </c>
      <c r="D73" s="20" t="e">
        <v>#REF!</v>
      </c>
      <c r="E73" s="20" t="e">
        <v>#REF!</v>
      </c>
      <c r="F73" s="20" t="e">
        <v>#REF!</v>
      </c>
      <c r="G73" s="20" t="e">
        <v>#REF!</v>
      </c>
      <c r="H73" s="20" t="e">
        <v>#REF!</v>
      </c>
      <c r="I73" s="20" t="e">
        <v>#REF!</v>
      </c>
      <c r="J73" s="20" t="e">
        <v>#REF!</v>
      </c>
      <c r="K73" s="20" t="e">
        <v>#REF!</v>
      </c>
      <c r="L73" s="20" t="e">
        <v>#REF!</v>
      </c>
      <c r="M73" s="20" t="e">
        <v>#REF!</v>
      </c>
      <c r="N73" s="20" t="e">
        <v>#REF!</v>
      </c>
      <c r="O73" s="20" t="e">
        <v>#REF!</v>
      </c>
      <c r="P73" s="20" t="e">
        <v>#REF!</v>
      </c>
      <c r="Q73" s="20" t="e">
        <v>#REF!</v>
      </c>
      <c r="R73" s="20" t="e">
        <v>#REF!</v>
      </c>
      <c r="S73" s="20" t="e">
        <v>#REF!</v>
      </c>
      <c r="U73" s="6" t="e">
        <f>MATCH($C$1, '[1]Industry LDF'!$A$5:$M$5, 0)</f>
        <v>#VALUE!</v>
      </c>
    </row>
    <row r="74" spans="1:21" x14ac:dyDescent="0.2">
      <c r="A74" s="6" t="s">
        <v>9</v>
      </c>
      <c r="C74" s="21">
        <v>4.9496516653317215</v>
      </c>
      <c r="D74" s="21">
        <v>1.8332043204932298</v>
      </c>
      <c r="E74" s="21">
        <v>1.3788055372258301</v>
      </c>
      <c r="F74" s="21">
        <v>1.2507114140977904</v>
      </c>
      <c r="G74" s="21">
        <v>1.176551962892372</v>
      </c>
      <c r="H74" s="21">
        <v>1.1367651815385238</v>
      </c>
      <c r="I74" s="21">
        <v>1.106557297128393</v>
      </c>
      <c r="J74" s="21">
        <v>1.0877471895850084</v>
      </c>
      <c r="K74" s="21">
        <v>1.0731888417455402</v>
      </c>
      <c r="L74" s="21">
        <v>1.0617521688289118</v>
      </c>
      <c r="M74" s="21">
        <v>1.0520394827066555</v>
      </c>
      <c r="N74" s="21">
        <v>1.0439913756352999</v>
      </c>
      <c r="O74" s="21">
        <v>1.0369514434454634</v>
      </c>
      <c r="P74" s="21">
        <v>1.0307237485396585</v>
      </c>
      <c r="Q74" s="21">
        <v>1.0253049450151908</v>
      </c>
      <c r="R74" s="21">
        <v>1.0212354336313814</v>
      </c>
      <c r="S74" s="21">
        <v>1.017826056254413</v>
      </c>
      <c r="U74" s="22">
        <v>250000</v>
      </c>
    </row>
    <row r="75" spans="1:21" x14ac:dyDescent="0.2">
      <c r="C75" s="1" t="b">
        <v>1</v>
      </c>
      <c r="D75" s="1" t="b">
        <v>1</v>
      </c>
      <c r="E75" s="1" t="b">
        <v>1</v>
      </c>
      <c r="F75" s="1" t="b">
        <v>1</v>
      </c>
      <c r="G75" s="1" t="b">
        <v>1</v>
      </c>
      <c r="H75" s="1" t="b">
        <v>1</v>
      </c>
      <c r="I75" s="1" t="b">
        <v>1</v>
      </c>
      <c r="J75" s="1" t="b">
        <v>1</v>
      </c>
      <c r="K75" s="1" t="b">
        <v>1</v>
      </c>
      <c r="L75" s="1" t="b">
        <v>1</v>
      </c>
      <c r="M75" s="1" t="b">
        <v>1</v>
      </c>
      <c r="N75" s="1" t="b">
        <v>1</v>
      </c>
      <c r="O75" s="1" t="b">
        <v>1</v>
      </c>
      <c r="P75" s="1" t="b">
        <v>1</v>
      </c>
      <c r="Q75" s="1" t="b">
        <v>1</v>
      </c>
      <c r="R75" s="1" t="b">
        <v>1</v>
      </c>
      <c r="U75" s="6" t="s">
        <v>22</v>
      </c>
    </row>
    <row r="77" spans="1:21" x14ac:dyDescent="0.2">
      <c r="A77" s="7" t="s">
        <v>18</v>
      </c>
    </row>
    <row r="78" spans="1:21" x14ac:dyDescent="0.2">
      <c r="A78" s="6" t="s">
        <v>19</v>
      </c>
      <c r="C78" s="1" t="b">
        <f>C61&gt;=D61</f>
        <v>1</v>
      </c>
      <c r="D78" s="1" t="b">
        <f t="shared" ref="D78:Q78" si="8">D61&gt;=E61</f>
        <v>1</v>
      </c>
      <c r="E78" s="1" t="b">
        <f t="shared" si="8"/>
        <v>1</v>
      </c>
      <c r="F78" s="1" t="b">
        <f t="shared" si="8"/>
        <v>1</v>
      </c>
      <c r="G78" s="1" t="b">
        <f t="shared" si="8"/>
        <v>1</v>
      </c>
      <c r="H78" s="1" t="b">
        <f t="shared" si="8"/>
        <v>1</v>
      </c>
      <c r="I78" s="1" t="b">
        <f t="shared" si="8"/>
        <v>1</v>
      </c>
      <c r="J78" s="1" t="b">
        <f t="shared" si="8"/>
        <v>1</v>
      </c>
      <c r="K78" s="1" t="b">
        <f t="shared" si="8"/>
        <v>1</v>
      </c>
      <c r="L78" s="1" t="b">
        <f t="shared" si="8"/>
        <v>1</v>
      </c>
      <c r="M78" s="1" t="b">
        <f t="shared" si="8"/>
        <v>1</v>
      </c>
      <c r="N78" s="1" t="b">
        <f t="shared" si="8"/>
        <v>1</v>
      </c>
      <c r="O78" s="1" t="b">
        <f t="shared" si="8"/>
        <v>1</v>
      </c>
      <c r="P78" s="1" t="b">
        <f t="shared" si="8"/>
        <v>1</v>
      </c>
      <c r="Q78" s="1" t="b">
        <f t="shared" si="8"/>
        <v>1</v>
      </c>
    </row>
    <row r="79" spans="1:21" x14ac:dyDescent="0.2">
      <c r="A79" s="6" t="s">
        <v>20</v>
      </c>
      <c r="C79" s="1" t="b">
        <f>Rept_250K!C63</f>
        <v>1</v>
      </c>
      <c r="D79" s="1" t="b">
        <f>Rept_250K!D63</f>
        <v>1</v>
      </c>
      <c r="E79" s="1" t="b">
        <f>Rept_250K!E63</f>
        <v>1</v>
      </c>
      <c r="F79" s="1" t="b">
        <f>Rept_250K!F63</f>
        <v>1</v>
      </c>
      <c r="G79" s="1" t="b">
        <f>Rept_250K!G63</f>
        <v>1</v>
      </c>
      <c r="H79" s="1" t="b">
        <f>Rept_250K!H63</f>
        <v>1</v>
      </c>
      <c r="I79" s="1" t="b">
        <f>Rept_250K!I63</f>
        <v>1</v>
      </c>
      <c r="J79" s="1" t="b">
        <f>Rept_250K!J63</f>
        <v>1</v>
      </c>
      <c r="K79" s="1" t="b">
        <f>Rept_250K!K63</f>
        <v>1</v>
      </c>
      <c r="L79" s="1" t="b">
        <f>Rept_250K!L63</f>
        <v>1</v>
      </c>
      <c r="M79" s="1" t="b">
        <f>Rept_250K!M63</f>
        <v>1</v>
      </c>
      <c r="N79" s="1" t="b">
        <f>Rept_250K!N63</f>
        <v>1</v>
      </c>
      <c r="O79" s="1" t="b">
        <f>Rept_250K!O63</f>
        <v>1</v>
      </c>
      <c r="P79" s="1" t="b">
        <f>Rept_250K!P63</f>
        <v>1</v>
      </c>
      <c r="Q79" s="1" t="b">
        <f>Rept_250K!Q63</f>
        <v>1</v>
      </c>
      <c r="R79" s="1" t="e">
        <f>Rept_250K!#REF!</f>
        <v>#REF!</v>
      </c>
      <c r="S79" s="1" t="e">
        <f>Rept_250K!#REF!</f>
        <v>#REF!</v>
      </c>
    </row>
    <row r="80" spans="1:21" x14ac:dyDescent="0.2">
      <c r="A80" s="6" t="s">
        <v>21</v>
      </c>
      <c r="C80" s="1" t="b">
        <f>C61&lt;='e8.4'!C61</f>
        <v>1</v>
      </c>
      <c r="D80" s="1" t="b">
        <f>D61&lt;='e8.4'!D61</f>
        <v>1</v>
      </c>
      <c r="E80" s="1" t="b">
        <f>E61&lt;='e8.4'!E61</f>
        <v>1</v>
      </c>
      <c r="F80" s="1" t="b">
        <f>F61&lt;='e8.4'!F61</f>
        <v>1</v>
      </c>
      <c r="G80" s="1" t="b">
        <f>G61&lt;='e8.4'!G61</f>
        <v>1</v>
      </c>
      <c r="H80" s="1" t="b">
        <f>H61&lt;='e8.4'!H61</f>
        <v>1</v>
      </c>
      <c r="I80" s="1" t="b">
        <f>I61&lt;='e8.4'!I61</f>
        <v>1</v>
      </c>
      <c r="J80" s="1" t="b">
        <f>J61&lt;='e8.4'!J61</f>
        <v>1</v>
      </c>
      <c r="K80" s="1" t="b">
        <f>K61&lt;='e8.4'!K61</f>
        <v>1</v>
      </c>
      <c r="L80" s="1" t="b">
        <f>L61&lt;='e8.4'!L61</f>
        <v>1</v>
      </c>
      <c r="M80" s="1" t="b">
        <f>M61&lt;='e8.4'!M61</f>
        <v>1</v>
      </c>
      <c r="N80" s="1" t="b">
        <f>N61&lt;='e8.4'!N61</f>
        <v>1</v>
      </c>
      <c r="O80" s="1" t="b">
        <f>O61&lt;='e8.4'!O61</f>
        <v>1</v>
      </c>
      <c r="P80" s="1" t="b">
        <f>P61&lt;='e8.4'!P61</f>
        <v>1</v>
      </c>
      <c r="Q80" s="1" t="b">
        <f>Q61&lt;='e8.4'!Q61</f>
        <v>1</v>
      </c>
      <c r="R80" s="1" t="b">
        <f>R61&lt;='e8.4'!R61</f>
        <v>1</v>
      </c>
      <c r="S80" s="1" t="b">
        <f>S61&lt;='e8.4'!S61</f>
        <v>1</v>
      </c>
    </row>
  </sheetData>
  <printOptions horizontalCentered="1"/>
  <pageMargins left="0.7" right="0.7" top="0.75" bottom="0.75" header="0.3" footer="0.3"/>
  <pageSetup scale="58" orientation="landscape" blackAndWhite="1" r:id="rId1"/>
  <headerFooter>
    <oddHeader xml:space="preserve">&amp;L&amp;"Arial"&amp;10  
  &amp;R&amp;"Arial"&amp;10  Exhibit 8
Sheet 2
</oddHeader>
    <oddFooter xml:space="preserve">&amp;L&amp;"Arial"&amp;10 Oliver Wyman Actuarial Consulting, Inc.
&amp;C&amp;"Arial"&amp;10 &amp;R&amp;"Arial"&amp;10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028E-01D4-447C-83F2-11F4018C9C69}">
  <sheetPr>
    <tabColor rgb="FF00B050"/>
    <pageSetUpPr fitToPage="1"/>
  </sheetPr>
  <dimension ref="A1:W80"/>
  <sheetViews>
    <sheetView zoomScale="85" zoomScaleNormal="85" workbookViewId="0">
      <selection activeCell="C55" sqref="C55"/>
    </sheetView>
  </sheetViews>
  <sheetFormatPr defaultColWidth="10.28515625" defaultRowHeight="12.75" x14ac:dyDescent="0.2"/>
  <cols>
    <col min="1" max="1" width="17.140625" style="1" customWidth="1"/>
    <col min="2" max="2" width="3" style="1" customWidth="1"/>
    <col min="3" max="19" width="11.7109375" style="1" customWidth="1"/>
    <col min="20" max="20" width="3" style="1" customWidth="1"/>
    <col min="21" max="21" width="11.7109375" style="1" customWidth="1"/>
    <col min="22" max="22" width="3" style="1" customWidth="1"/>
    <col min="23" max="16384" width="10.28515625" style="1"/>
  </cols>
  <sheetData>
    <row r="1" spans="1:23" x14ac:dyDescent="0.2">
      <c r="A1" s="1" t="e">
        <v>#VALUE!</v>
      </c>
      <c r="C1" s="1" t="e">
        <v>#VALUE!</v>
      </c>
    </row>
    <row r="2" spans="1:23" customFormat="1" ht="22.5" x14ac:dyDescent="0.45">
      <c r="A2" s="2" t="s">
        <v>33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3" customFormat="1" ht="15.75" x14ac:dyDescent="0.25">
      <c r="A3" s="4" t="s">
        <v>38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3" customFormat="1" ht="15.75" x14ac:dyDescent="0.25">
      <c r="A4" s="4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23" customFormat="1" ht="15.75" x14ac:dyDescent="0.25">
      <c r="A5" s="4" t="s">
        <v>34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3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3" x14ac:dyDescent="0.2">
      <c r="A7" s="5" t="e">
        <v>#VALUE!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10" spans="1:23" x14ac:dyDescent="0.2">
      <c r="A10" s="6" t="str">
        <f>[1]Intro!$M$9</f>
        <v>Policy</v>
      </c>
      <c r="C10" s="1" t="s">
        <v>0</v>
      </c>
    </row>
    <row r="11" spans="1:23" x14ac:dyDescent="0.2">
      <c r="A11" s="7" t="str">
        <f>[1]Intro!$M$10</f>
        <v>Period</v>
      </c>
      <c r="C11" s="8">
        <f>[1]Intro!$U$1</f>
        <v>12</v>
      </c>
      <c r="D11" s="8">
        <f>C11+[1]Intro!$U$2</f>
        <v>24</v>
      </c>
      <c r="E11" s="8">
        <f>D11+[1]Intro!$U$2</f>
        <v>36</v>
      </c>
      <c r="F11" s="8">
        <f>E11+[1]Intro!$U$2</f>
        <v>48</v>
      </c>
      <c r="G11" s="8">
        <f>F11+[1]Intro!$U$2</f>
        <v>60</v>
      </c>
      <c r="H11" s="8">
        <f>G11+[1]Intro!$U$2</f>
        <v>72</v>
      </c>
      <c r="I11" s="8">
        <f>H11+[1]Intro!$U$2</f>
        <v>84</v>
      </c>
      <c r="J11" s="8">
        <f>I11+[1]Intro!$U$2</f>
        <v>96</v>
      </c>
      <c r="K11" s="8">
        <f>J11+[1]Intro!$U$2</f>
        <v>108</v>
      </c>
      <c r="L11" s="8">
        <f>K11+[1]Intro!$U$2</f>
        <v>120</v>
      </c>
      <c r="M11" s="8">
        <f>L11+[1]Intro!$U$2</f>
        <v>132</v>
      </c>
      <c r="N11" s="8">
        <f>M11+[1]Intro!$U$2</f>
        <v>144</v>
      </c>
      <c r="O11" s="8">
        <f>N11+[1]Intro!$U$2</f>
        <v>156</v>
      </c>
      <c r="P11" s="8">
        <f>O11+[1]Intro!$U$2</f>
        <v>168</v>
      </c>
      <c r="Q11" s="8">
        <f>P11+[1]Intro!$U$2</f>
        <v>180</v>
      </c>
      <c r="R11" s="8">
        <f>Q11+[1]Intro!$U$2</f>
        <v>192</v>
      </c>
      <c r="S11" s="8">
        <f>R11+[1]Intro!$U$2</f>
        <v>204</v>
      </c>
      <c r="U11" s="9" t="s">
        <v>32</v>
      </c>
      <c r="W11" s="7" t="s">
        <v>1</v>
      </c>
    </row>
    <row r="12" spans="1:23" ht="12.75" customHeight="1" x14ac:dyDescent="0.2"/>
    <row r="13" spans="1:23" ht="12.75" customHeight="1" x14ac:dyDescent="0.2">
      <c r="A13" s="6" t="str">
        <f>[1]Intro!E25</f>
        <v>1/1/04-12/31/04</v>
      </c>
      <c r="C13" s="10" t="s">
        <v>2</v>
      </c>
      <c r="D13" s="10" t="s">
        <v>2</v>
      </c>
      <c r="E13" s="10">
        <v>1018559</v>
      </c>
      <c r="F13" s="10">
        <v>1081460</v>
      </c>
      <c r="G13" s="10">
        <v>1160148.54</v>
      </c>
      <c r="H13" s="10">
        <v>1336352.25</v>
      </c>
      <c r="I13" s="10">
        <v>1431990.95</v>
      </c>
      <c r="J13" s="10">
        <v>1393720.9200000004</v>
      </c>
      <c r="K13" s="10">
        <v>1390635.0200000003</v>
      </c>
      <c r="L13" s="10">
        <v>1392635.0200000003</v>
      </c>
      <c r="M13" s="10">
        <v>1392635.0200000003</v>
      </c>
      <c r="N13" s="10">
        <v>1426510.0200000003</v>
      </c>
      <c r="O13" s="10">
        <v>1432957.9800000004</v>
      </c>
      <c r="P13" s="10">
        <v>1392533.1800000004</v>
      </c>
      <c r="Q13" s="10">
        <v>1370628.7200000004</v>
      </c>
      <c r="R13" s="10">
        <v>1343025.0200000005</v>
      </c>
      <c r="S13" s="11">
        <f>$U13</f>
        <v>1343025.0200000005</v>
      </c>
      <c r="U13" s="12">
        <f>[1]e7!M56</f>
        <v>1343025.0200000005</v>
      </c>
      <c r="W13" s="6" t="str">
        <f>[1]Intro!O25</f>
        <v>Broadspire</v>
      </c>
    </row>
    <row r="14" spans="1:23" ht="12.75" customHeight="1" x14ac:dyDescent="0.2">
      <c r="A14" s="6" t="str">
        <f>[1]Intro!E26</f>
        <v>1/1/05-12/31/05</v>
      </c>
      <c r="C14" s="13" t="s">
        <v>2</v>
      </c>
      <c r="D14" s="10">
        <v>1030367</v>
      </c>
      <c r="E14" s="13">
        <v>1539425</v>
      </c>
      <c r="F14" s="13">
        <v>1750911.85</v>
      </c>
      <c r="G14" s="13">
        <v>2134988.2799999998</v>
      </c>
      <c r="H14" s="13">
        <v>2358327.5499999998</v>
      </c>
      <c r="I14" s="13">
        <v>2374787.7100000004</v>
      </c>
      <c r="J14" s="13">
        <v>2497283.09</v>
      </c>
      <c r="K14" s="13">
        <v>2497283.0899999989</v>
      </c>
      <c r="L14" s="13">
        <v>2508275.9499999988</v>
      </c>
      <c r="M14" s="13">
        <v>2362797.2699999986</v>
      </c>
      <c r="N14" s="13">
        <v>2376605.1299999994</v>
      </c>
      <c r="O14" s="13">
        <v>2396669.33</v>
      </c>
      <c r="P14" s="13">
        <v>2397469.33</v>
      </c>
      <c r="Q14" s="13">
        <v>2386789.33</v>
      </c>
      <c r="R14" s="12">
        <f>$U14</f>
        <v>2385205.2599999993</v>
      </c>
      <c r="S14" s="13"/>
      <c r="U14" s="12">
        <f>[1]e7!M57</f>
        <v>2385205.2599999993</v>
      </c>
      <c r="W14" s="6" t="str">
        <f>[1]Intro!O26</f>
        <v>Broadspire</v>
      </c>
    </row>
    <row r="15" spans="1:23" ht="12.75" customHeight="1" x14ac:dyDescent="0.2">
      <c r="A15" s="6" t="str">
        <f>[1]Intro!E27</f>
        <v>1/1/06-12/31/06</v>
      </c>
      <c r="C15" s="10">
        <v>400689</v>
      </c>
      <c r="D15" s="13">
        <v>585124</v>
      </c>
      <c r="E15" s="13">
        <v>720306</v>
      </c>
      <c r="F15" s="13">
        <v>687459</v>
      </c>
      <c r="G15" s="13">
        <v>803494</v>
      </c>
      <c r="H15" s="13">
        <v>805477</v>
      </c>
      <c r="I15" s="13">
        <v>699724.86000000034</v>
      </c>
      <c r="J15" s="13">
        <v>699724.86000000034</v>
      </c>
      <c r="K15" s="13">
        <v>699724.86000000034</v>
      </c>
      <c r="L15" s="13">
        <v>699724.86000000034</v>
      </c>
      <c r="M15" s="13">
        <v>699839.89000000025</v>
      </c>
      <c r="N15" s="13">
        <v>699839.89000000025</v>
      </c>
      <c r="O15" s="13">
        <v>699839.89000000025</v>
      </c>
      <c r="P15" s="13">
        <v>699839.89000000025</v>
      </c>
      <c r="Q15" s="12">
        <f>$U15</f>
        <v>699839.89000000025</v>
      </c>
      <c r="R15" s="13"/>
      <c r="S15" s="13"/>
      <c r="U15" s="12">
        <f>[1]e7!M58</f>
        <v>699839.89000000025</v>
      </c>
      <c r="W15" s="6" t="str">
        <f>[1]Intro!O27</f>
        <v>Argonaut</v>
      </c>
    </row>
    <row r="16" spans="1:23" ht="12.75" customHeight="1" x14ac:dyDescent="0.2">
      <c r="A16" s="6" t="str">
        <f>[1]Intro!E28</f>
        <v>1/1/07-12/31/07</v>
      </c>
      <c r="C16" s="13">
        <v>783622</v>
      </c>
      <c r="D16" s="13">
        <v>2068448.45</v>
      </c>
      <c r="E16" s="13">
        <v>2070540.04</v>
      </c>
      <c r="F16" s="13">
        <v>2072987.12</v>
      </c>
      <c r="G16" s="13">
        <v>2035914.8200000015</v>
      </c>
      <c r="H16" s="13">
        <v>2036227</v>
      </c>
      <c r="I16" s="13">
        <v>2036242.9900000005</v>
      </c>
      <c r="J16" s="13">
        <v>2036242.9900000009</v>
      </c>
      <c r="K16" s="13">
        <v>2005503.3400000005</v>
      </c>
      <c r="L16" s="13">
        <v>2005481.3700000015</v>
      </c>
      <c r="M16" s="13">
        <v>2005481.3700000015</v>
      </c>
      <c r="N16" s="13">
        <v>2005481.3700000008</v>
      </c>
      <c r="O16" s="13">
        <v>2005481.3700000008</v>
      </c>
      <c r="P16" s="12">
        <f>$U16</f>
        <v>2005481.3700000008</v>
      </c>
      <c r="Q16" s="13"/>
      <c r="R16" s="13"/>
      <c r="S16" s="13"/>
      <c r="U16" s="12">
        <f>[1]e7!M59</f>
        <v>2005481.3700000008</v>
      </c>
      <c r="W16" s="6" t="str">
        <f>[1]Intro!O28</f>
        <v>Travelers</v>
      </c>
    </row>
    <row r="17" spans="1:23" ht="12.75" customHeight="1" x14ac:dyDescent="0.2">
      <c r="A17" s="6" t="str">
        <f>[1]Intro!E29</f>
        <v>1/1/08-12/31/08</v>
      </c>
      <c r="C17" s="13">
        <v>688159.9</v>
      </c>
      <c r="D17" s="13">
        <v>1082819.05</v>
      </c>
      <c r="E17" s="13">
        <v>1113970.23</v>
      </c>
      <c r="F17" s="13">
        <v>1099997.5399999998</v>
      </c>
      <c r="G17" s="13">
        <v>1100029</v>
      </c>
      <c r="H17" s="13">
        <v>1100049.21</v>
      </c>
      <c r="I17" s="13">
        <v>1100049.2099999997</v>
      </c>
      <c r="J17" s="13">
        <v>1100049.21</v>
      </c>
      <c r="K17" s="13">
        <v>1099670.42</v>
      </c>
      <c r="L17" s="13">
        <v>1099670.4200000002</v>
      </c>
      <c r="M17" s="13">
        <v>1099670.4199999997</v>
      </c>
      <c r="N17" s="13">
        <v>1099670.4199999997</v>
      </c>
      <c r="O17" s="12">
        <f>$U17</f>
        <v>1099670.4199999997</v>
      </c>
      <c r="P17" s="13"/>
      <c r="Q17" s="13"/>
      <c r="R17" s="13"/>
      <c r="S17" s="13"/>
      <c r="U17" s="12">
        <f>[1]e7!M60</f>
        <v>1099670.4199999997</v>
      </c>
      <c r="W17" s="6" t="str">
        <f>[1]Intro!O29</f>
        <v>Travelers</v>
      </c>
    </row>
    <row r="18" spans="1:23" ht="12.75" customHeight="1" x14ac:dyDescent="0.2">
      <c r="A18" s="6" t="str">
        <f>[1]Intro!E30</f>
        <v>1/1/09-12/31/09</v>
      </c>
      <c r="C18" s="13">
        <v>644636.94999999995</v>
      </c>
      <c r="D18" s="13">
        <v>635297.81999999995</v>
      </c>
      <c r="E18" s="13">
        <v>660688.12999999989</v>
      </c>
      <c r="F18" s="13">
        <v>676922</v>
      </c>
      <c r="G18" s="13">
        <v>696806.18</v>
      </c>
      <c r="H18" s="13">
        <v>741352.17999999982</v>
      </c>
      <c r="I18" s="13">
        <v>766285.18</v>
      </c>
      <c r="J18" s="13">
        <v>766269.98999999976</v>
      </c>
      <c r="K18" s="13">
        <v>766269.99000000011</v>
      </c>
      <c r="L18" s="13">
        <v>766269.99000000011</v>
      </c>
      <c r="M18" s="13">
        <v>766269.99000000011</v>
      </c>
      <c r="N18" s="12">
        <f>$U18</f>
        <v>766269.99000000011</v>
      </c>
      <c r="O18" s="13"/>
      <c r="P18" s="13"/>
      <c r="Q18" s="13"/>
      <c r="R18" s="13"/>
      <c r="S18" s="13"/>
      <c r="U18" s="12">
        <f>[1]e7!M61</f>
        <v>766269.99000000011</v>
      </c>
      <c r="W18" s="6" t="str">
        <f>[1]Intro!O30</f>
        <v>Travelers</v>
      </c>
    </row>
    <row r="19" spans="1:23" ht="12.75" customHeight="1" x14ac:dyDescent="0.2">
      <c r="A19" s="6" t="str">
        <f>[1]Intro!E31</f>
        <v>1/1/10-12/31/10</v>
      </c>
      <c r="C19" s="13">
        <v>894685.16</v>
      </c>
      <c r="D19" s="13">
        <v>1435747.8599999999</v>
      </c>
      <c r="E19" s="13">
        <v>1550979</v>
      </c>
      <c r="F19" s="13">
        <v>1523961.0300000003</v>
      </c>
      <c r="G19" s="13">
        <v>1543533.56</v>
      </c>
      <c r="H19" s="13">
        <v>1529463.7600000002</v>
      </c>
      <c r="I19" s="13">
        <v>1541462.5999999999</v>
      </c>
      <c r="J19" s="13">
        <v>1554635.2400000007</v>
      </c>
      <c r="K19" s="13">
        <v>1572730.2400000005</v>
      </c>
      <c r="L19" s="13">
        <v>1714995.4700000004</v>
      </c>
      <c r="M19" s="12">
        <f>$U19</f>
        <v>1732294.4700000004</v>
      </c>
      <c r="N19" s="13"/>
      <c r="O19" s="13"/>
      <c r="P19" s="13"/>
      <c r="Q19" s="13"/>
      <c r="R19" s="13"/>
      <c r="S19" s="13"/>
      <c r="U19" s="12">
        <f>[1]e7!M62</f>
        <v>1732294.4700000004</v>
      </c>
      <c r="W19" s="6" t="str">
        <f>[1]Intro!O31</f>
        <v>Travelers</v>
      </c>
    </row>
    <row r="20" spans="1:23" ht="12.75" customHeight="1" x14ac:dyDescent="0.2">
      <c r="A20" s="6" t="str">
        <f>[1]Intro!E32</f>
        <v>1/1/11-12/31/11</v>
      </c>
      <c r="C20" s="13">
        <v>742783.04000000015</v>
      </c>
      <c r="D20" s="13">
        <v>1082561</v>
      </c>
      <c r="E20" s="13">
        <v>1155731.3700000001</v>
      </c>
      <c r="F20" s="13">
        <v>1133434.4900000002</v>
      </c>
      <c r="G20" s="13">
        <v>1166253.0500000003</v>
      </c>
      <c r="H20" s="13">
        <v>1318396.33</v>
      </c>
      <c r="I20" s="13">
        <v>1325981.0399999993</v>
      </c>
      <c r="J20" s="13">
        <v>1325981.0400000003</v>
      </c>
      <c r="K20" s="13">
        <v>1187635.5200000003</v>
      </c>
      <c r="L20" s="12">
        <f>$U20</f>
        <v>1200315.5200000003</v>
      </c>
      <c r="M20" s="13"/>
      <c r="N20" s="13"/>
      <c r="O20" s="13"/>
      <c r="P20" s="13"/>
      <c r="Q20" s="13"/>
      <c r="R20" s="13"/>
      <c r="S20" s="13"/>
      <c r="U20" s="12">
        <f>[1]e7!M63</f>
        <v>1200315.5200000003</v>
      </c>
      <c r="W20" s="6" t="str">
        <f>[1]Intro!O32</f>
        <v>Travelers</v>
      </c>
    </row>
    <row r="21" spans="1:23" ht="12.75" customHeight="1" x14ac:dyDescent="0.2">
      <c r="A21" s="6" t="str">
        <f>[1]Intro!E33</f>
        <v>1/1/12-12/31/12</v>
      </c>
      <c r="C21" s="13">
        <v>458521.01</v>
      </c>
      <c r="D21" s="13">
        <v>880038.00999999989</v>
      </c>
      <c r="E21" s="13">
        <v>1126810.5599999996</v>
      </c>
      <c r="F21" s="13">
        <v>1167572.6599999999</v>
      </c>
      <c r="G21" s="13">
        <v>1210972.6399999997</v>
      </c>
      <c r="H21" s="13">
        <v>1212167.7099999997</v>
      </c>
      <c r="I21" s="13">
        <v>1212815.8099999998</v>
      </c>
      <c r="J21" s="13">
        <v>1212815.81</v>
      </c>
      <c r="K21" s="12">
        <f>$U21</f>
        <v>1212882.8100000003</v>
      </c>
      <c r="L21" s="13"/>
      <c r="M21" s="13"/>
      <c r="N21" s="13"/>
      <c r="O21" s="13"/>
      <c r="P21" s="13"/>
      <c r="Q21" s="13"/>
      <c r="R21" s="13"/>
      <c r="S21" s="13"/>
      <c r="U21" s="12">
        <f>[1]e7!M64</f>
        <v>1212882.8100000003</v>
      </c>
      <c r="W21" s="6" t="str">
        <f>[1]Intro!O33</f>
        <v>Hartford</v>
      </c>
    </row>
    <row r="22" spans="1:23" ht="12.75" customHeight="1" x14ac:dyDescent="0.2">
      <c r="A22" s="6" t="str">
        <f>[1]Intro!E34</f>
        <v>1/1/13-12/31/13</v>
      </c>
      <c r="C22" s="13">
        <v>685785.19000000006</v>
      </c>
      <c r="D22" s="13">
        <v>1376198.1099999999</v>
      </c>
      <c r="E22" s="13">
        <v>1673596.5400000003</v>
      </c>
      <c r="F22" s="13">
        <v>1812180.21</v>
      </c>
      <c r="G22" s="13">
        <v>1853694.2199999997</v>
      </c>
      <c r="H22" s="13">
        <v>1893132.9099999985</v>
      </c>
      <c r="I22" s="13">
        <v>1926182.29</v>
      </c>
      <c r="J22" s="12">
        <f>$U22</f>
        <v>1928733.7599999993</v>
      </c>
      <c r="K22" s="13"/>
      <c r="L22" s="13"/>
      <c r="M22" s="13"/>
      <c r="N22" s="13"/>
      <c r="O22" s="13"/>
      <c r="P22" s="13"/>
      <c r="Q22" s="13"/>
      <c r="R22" s="13"/>
      <c r="S22" s="13"/>
      <c r="U22" s="12">
        <f>[1]e7!M65</f>
        <v>1928733.7599999993</v>
      </c>
      <c r="W22" s="6" t="str">
        <f>[1]Intro!O34</f>
        <v>Hartford</v>
      </c>
    </row>
    <row r="23" spans="1:23" ht="12.75" customHeight="1" x14ac:dyDescent="0.2">
      <c r="A23" s="6" t="str">
        <f>[1]Intro!E35</f>
        <v>1/1/14-12/31/14</v>
      </c>
      <c r="C23" s="13">
        <v>766763.04000000039</v>
      </c>
      <c r="D23" s="13">
        <v>1420541.2300000002</v>
      </c>
      <c r="E23" s="13">
        <v>1693465.93</v>
      </c>
      <c r="F23" s="13">
        <v>1802508.0899999999</v>
      </c>
      <c r="G23" s="13">
        <v>1929563.5999999996</v>
      </c>
      <c r="H23" s="13">
        <v>1947334.3199999994</v>
      </c>
      <c r="I23" s="12">
        <f>$U23</f>
        <v>1956047.24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U23" s="12">
        <f>[1]e7!M66</f>
        <v>1956047.24</v>
      </c>
      <c r="W23" s="6" t="str">
        <f>[1]Intro!O35</f>
        <v>Hartford</v>
      </c>
    </row>
    <row r="24" spans="1:23" ht="12.75" customHeight="1" x14ac:dyDescent="0.2">
      <c r="A24" s="6" t="str">
        <f>[1]Intro!E36</f>
        <v>1/1/15-12/31/15</v>
      </c>
      <c r="C24" s="13">
        <v>1299979.4700000002</v>
      </c>
      <c r="D24" s="13">
        <v>1835988.2100000009</v>
      </c>
      <c r="E24" s="13">
        <v>2194045.5700000008</v>
      </c>
      <c r="F24" s="13">
        <v>2326884.67</v>
      </c>
      <c r="G24" s="13">
        <v>2275068.2200000002</v>
      </c>
      <c r="H24" s="12">
        <f>$U24</f>
        <v>2275241.92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U24" s="12">
        <f>[1]e7!M67</f>
        <v>2275241.92</v>
      </c>
      <c r="W24" s="6" t="str">
        <f>[1]Intro!O36</f>
        <v>Corvel</v>
      </c>
    </row>
    <row r="25" spans="1:23" ht="12.75" customHeight="1" x14ac:dyDescent="0.2">
      <c r="A25" s="6" t="str">
        <f>[1]Intro!E37</f>
        <v>1/1/16-12/31/16</v>
      </c>
      <c r="C25" s="13">
        <v>1326440.2600000012</v>
      </c>
      <c r="D25" s="13">
        <v>2913245.9099999997</v>
      </c>
      <c r="E25" s="13">
        <v>3133245.92</v>
      </c>
      <c r="F25" s="13">
        <v>3208618.3299999996</v>
      </c>
      <c r="G25" s="12">
        <f>$U25</f>
        <v>3238342.4400000018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U25" s="12">
        <f>[1]e7!M68</f>
        <v>3238342.4400000018</v>
      </c>
      <c r="W25" s="6" t="str">
        <f>[1]Intro!O37</f>
        <v>Corvel</v>
      </c>
    </row>
    <row r="26" spans="1:23" ht="12.75" customHeight="1" x14ac:dyDescent="0.2">
      <c r="A26" s="6" t="str">
        <f>[1]Intro!E38</f>
        <v>1/1/17-12/31/17</v>
      </c>
      <c r="C26" s="13">
        <v>1273406.9200000006</v>
      </c>
      <c r="D26" s="13">
        <v>2127545.5500000012</v>
      </c>
      <c r="E26" s="13">
        <v>2444111.0400000019</v>
      </c>
      <c r="F26" s="12">
        <f>$U26</f>
        <v>2628716.9900000021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U26" s="12">
        <f>[1]e7!M69</f>
        <v>2628716.9900000021</v>
      </c>
      <c r="W26" s="6" t="str">
        <f>[1]Intro!O38</f>
        <v>Corvel</v>
      </c>
    </row>
    <row r="27" spans="1:23" ht="12.75" customHeight="1" x14ac:dyDescent="0.2">
      <c r="A27" s="6" t="str">
        <f>[1]Intro!E39</f>
        <v>1/1/18-12/31/18</v>
      </c>
      <c r="C27" s="13">
        <v>1415374.3399999989</v>
      </c>
      <c r="D27" s="13">
        <v>2264112.3000000003</v>
      </c>
      <c r="E27" s="12">
        <f>$U27</f>
        <v>2585441.4500000016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U27" s="12">
        <f>[1]e7!M70</f>
        <v>2585441.4500000016</v>
      </c>
      <c r="W27" s="6" t="str">
        <f>[1]Intro!O39</f>
        <v>Corvel</v>
      </c>
    </row>
    <row r="28" spans="1:23" ht="12.75" customHeight="1" x14ac:dyDescent="0.2">
      <c r="A28" s="6" t="str">
        <f>[1]Intro!E40</f>
        <v>1/1/19-12/31/19</v>
      </c>
      <c r="B28" s="14"/>
      <c r="C28" s="13">
        <v>4706747.6700000055</v>
      </c>
      <c r="D28" s="12">
        <f>$U28</f>
        <v>5817996.7700000023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U28" s="12">
        <f>[1]e7!M71</f>
        <v>5817996.7700000023</v>
      </c>
      <c r="W28" s="6" t="str">
        <f>[1]Intro!O40</f>
        <v>Corvel</v>
      </c>
    </row>
    <row r="29" spans="1:23" ht="12.75" customHeight="1" x14ac:dyDescent="0.2">
      <c r="A29" s="6" t="str">
        <f>[1]Intro!E41</f>
        <v>1/1/20-12/31/20</v>
      </c>
      <c r="B29" s="14"/>
      <c r="C29" s="12">
        <f>$U29</f>
        <v>1261811.2200000007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U29" s="12">
        <f>[1]e7!M72</f>
        <v>1261811.2200000007</v>
      </c>
      <c r="W29" s="6" t="str">
        <f>[1]Intro!O41</f>
        <v>Corvel</v>
      </c>
    </row>
    <row r="30" spans="1:23" x14ac:dyDescent="0.2">
      <c r="A30" s="6"/>
    </row>
    <row r="31" spans="1:23" x14ac:dyDescent="0.2">
      <c r="A31" s="6" t="str">
        <f>[1]Intro!$M$9</f>
        <v>Policy</v>
      </c>
      <c r="C31" s="1" t="s">
        <v>3</v>
      </c>
    </row>
    <row r="32" spans="1:23" x14ac:dyDescent="0.2">
      <c r="A32" s="7" t="str">
        <f>[1]Intro!$M$10</f>
        <v>Period</v>
      </c>
      <c r="C32" s="8" t="str">
        <f>C11&amp;" - "&amp;IF(ISBLANK(D11), "ULT", D11)</f>
        <v>12 - 24</v>
      </c>
      <c r="D32" s="8" t="str">
        <f t="shared" ref="D32:S32" si="0">D11&amp;" - "&amp;IF(ISBLANK(E11), "ULT", E11)</f>
        <v>24 - 36</v>
      </c>
      <c r="E32" s="8" t="str">
        <f t="shared" si="0"/>
        <v>36 - 48</v>
      </c>
      <c r="F32" s="8" t="str">
        <f t="shared" si="0"/>
        <v>48 - 60</v>
      </c>
      <c r="G32" s="8" t="str">
        <f t="shared" si="0"/>
        <v>60 - 72</v>
      </c>
      <c r="H32" s="8" t="str">
        <f t="shared" si="0"/>
        <v>72 - 84</v>
      </c>
      <c r="I32" s="8" t="str">
        <f t="shared" si="0"/>
        <v>84 - 96</v>
      </c>
      <c r="J32" s="8" t="str">
        <f t="shared" si="0"/>
        <v>96 - 108</v>
      </c>
      <c r="K32" s="8" t="str">
        <f t="shared" si="0"/>
        <v>108 - 120</v>
      </c>
      <c r="L32" s="8" t="str">
        <f t="shared" si="0"/>
        <v>120 - 132</v>
      </c>
      <c r="M32" s="8" t="str">
        <f t="shared" si="0"/>
        <v>132 - 144</v>
      </c>
      <c r="N32" s="8" t="str">
        <f t="shared" si="0"/>
        <v>144 - 156</v>
      </c>
      <c r="O32" s="8" t="str">
        <f t="shared" si="0"/>
        <v>156 - 168</v>
      </c>
      <c r="P32" s="8" t="str">
        <f t="shared" si="0"/>
        <v>168 - 180</v>
      </c>
      <c r="Q32" s="8" t="str">
        <f t="shared" si="0"/>
        <v>180 - 192</v>
      </c>
      <c r="R32" s="8" t="str">
        <f t="shared" si="0"/>
        <v>192 - 204</v>
      </c>
      <c r="S32" s="8" t="str">
        <f t="shared" si="0"/>
        <v>204 - ULT</v>
      </c>
    </row>
    <row r="33" spans="1:19" x14ac:dyDescent="0.2">
      <c r="A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2">
      <c r="A34" s="6" t="str">
        <f t="shared" ref="A34:A49" si="1">A13</f>
        <v>1/1/04-12/31/04</v>
      </c>
      <c r="C34" s="15" t="str">
        <f>IFERROR(IF(OR(D13="", ISBLANK(D13)), "", D13/C13), "")</f>
        <v/>
      </c>
      <c r="D34" s="15" t="str">
        <f t="shared" ref="D34:S34" si="2">IFERROR(IF(OR(E13="", ISBLANK(E13)), "", E13/D13), "")</f>
        <v/>
      </c>
      <c r="E34" s="15">
        <f t="shared" si="2"/>
        <v>1.0617548909783332</v>
      </c>
      <c r="F34" s="15">
        <f t="shared" si="2"/>
        <v>1.072761396630481</v>
      </c>
      <c r="G34" s="15">
        <f t="shared" si="2"/>
        <v>1.1518803014655348</v>
      </c>
      <c r="H34" s="15">
        <f t="shared" si="2"/>
        <v>1.0715669839295738</v>
      </c>
      <c r="I34" s="15">
        <f t="shared" si="2"/>
        <v>0.97327494981724605</v>
      </c>
      <c r="J34" s="15">
        <f t="shared" si="2"/>
        <v>0.99778585514810225</v>
      </c>
      <c r="K34" s="15">
        <f t="shared" si="2"/>
        <v>1.0014381918844528</v>
      </c>
      <c r="L34" s="15">
        <f t="shared" si="2"/>
        <v>1</v>
      </c>
      <c r="M34" s="15">
        <f t="shared" si="2"/>
        <v>1.0243243918998963</v>
      </c>
      <c r="N34" s="15">
        <f t="shared" si="2"/>
        <v>1.0045200944329855</v>
      </c>
      <c r="O34" s="15">
        <f t="shared" si="2"/>
        <v>0.97178926349256933</v>
      </c>
      <c r="P34" s="15">
        <f t="shared" si="2"/>
        <v>0.98427006241962578</v>
      </c>
      <c r="Q34" s="15">
        <f t="shared" si="2"/>
        <v>0.9798605562562559</v>
      </c>
      <c r="R34" s="15">
        <f t="shared" si="2"/>
        <v>1</v>
      </c>
      <c r="S34" s="15" t="str">
        <f t="shared" si="2"/>
        <v/>
      </c>
    </row>
    <row r="35" spans="1:19" x14ac:dyDescent="0.2">
      <c r="A35" s="6" t="str">
        <f t="shared" si="1"/>
        <v>1/1/05-12/31/05</v>
      </c>
      <c r="C35" s="15" t="str">
        <f t="shared" ref="C35:S49" si="3">IFERROR(IF(OR(D14="", ISBLANK(D14)), "", D14/C14), "")</f>
        <v/>
      </c>
      <c r="D35" s="15">
        <f t="shared" si="3"/>
        <v>1.4940550308773475</v>
      </c>
      <c r="E35" s="15">
        <f t="shared" si="3"/>
        <v>1.1373804180132192</v>
      </c>
      <c r="F35" s="15">
        <f t="shared" si="3"/>
        <v>1.2193579476887999</v>
      </c>
      <c r="G35" s="15">
        <f t="shared" si="3"/>
        <v>1.104609131624835</v>
      </c>
      <c r="H35" s="15">
        <f t="shared" si="3"/>
        <v>1.0069795902609036</v>
      </c>
      <c r="I35" s="15">
        <f t="shared" si="3"/>
        <v>1.0515816127412918</v>
      </c>
      <c r="J35" s="15">
        <f t="shared" si="3"/>
        <v>0.99999999999999967</v>
      </c>
      <c r="K35" s="15">
        <f t="shared" si="3"/>
        <v>1.0044019278567253</v>
      </c>
      <c r="L35" s="15">
        <f t="shared" si="3"/>
        <v>0.94200052829115544</v>
      </c>
      <c r="M35" s="15">
        <f t="shared" si="3"/>
        <v>1.0058438615006529</v>
      </c>
      <c r="N35" s="15">
        <f t="shared" si="3"/>
        <v>1.0084423784779093</v>
      </c>
      <c r="O35" s="15">
        <f t="shared" si="3"/>
        <v>1.000333796569258</v>
      </c>
      <c r="P35" s="15">
        <f t="shared" si="3"/>
        <v>0.99554530276305975</v>
      </c>
      <c r="Q35" s="15">
        <f t="shared" si="3"/>
        <v>0.99933631762967501</v>
      </c>
      <c r="R35" s="15" t="str">
        <f t="shared" si="3"/>
        <v/>
      </c>
      <c r="S35" s="15" t="str">
        <f t="shared" si="3"/>
        <v/>
      </c>
    </row>
    <row r="36" spans="1:19" x14ac:dyDescent="0.2">
      <c r="A36" s="6" t="str">
        <f t="shared" si="1"/>
        <v>1/1/06-12/31/06</v>
      </c>
      <c r="C36" s="15">
        <f t="shared" si="3"/>
        <v>1.4602946424783312</v>
      </c>
      <c r="D36" s="15">
        <f t="shared" si="3"/>
        <v>1.2310313711281711</v>
      </c>
      <c r="E36" s="15">
        <f t="shared" si="3"/>
        <v>0.95439854728407092</v>
      </c>
      <c r="F36" s="15">
        <f t="shared" si="3"/>
        <v>1.1687882477355014</v>
      </c>
      <c r="G36" s="15">
        <f t="shared" si="3"/>
        <v>1.0024679711360633</v>
      </c>
      <c r="H36" s="15">
        <f t="shared" si="3"/>
        <v>0.86870867821179298</v>
      </c>
      <c r="I36" s="15">
        <f t="shared" si="3"/>
        <v>1</v>
      </c>
      <c r="J36" s="15">
        <f t="shared" si="3"/>
        <v>1</v>
      </c>
      <c r="K36" s="15">
        <f t="shared" si="3"/>
        <v>1</v>
      </c>
      <c r="L36" s="15">
        <f t="shared" si="3"/>
        <v>1.000164393187345</v>
      </c>
      <c r="M36" s="15">
        <f t="shared" si="3"/>
        <v>1</v>
      </c>
      <c r="N36" s="15">
        <f t="shared" si="3"/>
        <v>1</v>
      </c>
      <c r="O36" s="15">
        <f t="shared" si="3"/>
        <v>1</v>
      </c>
      <c r="P36" s="15">
        <f t="shared" si="3"/>
        <v>1</v>
      </c>
      <c r="Q36" s="15" t="str">
        <f t="shared" si="3"/>
        <v/>
      </c>
      <c r="R36" s="15" t="str">
        <f t="shared" si="3"/>
        <v/>
      </c>
      <c r="S36" s="15" t="str">
        <f t="shared" si="3"/>
        <v/>
      </c>
    </row>
    <row r="37" spans="1:19" x14ac:dyDescent="0.2">
      <c r="A37" s="6" t="str">
        <f t="shared" si="1"/>
        <v>1/1/07-12/31/07</v>
      </c>
      <c r="C37" s="15">
        <f t="shared" si="3"/>
        <v>2.6395997687660633</v>
      </c>
      <c r="D37" s="15">
        <f t="shared" si="3"/>
        <v>1.0010111878785279</v>
      </c>
      <c r="E37" s="15">
        <f t="shared" si="3"/>
        <v>1.0011818559181305</v>
      </c>
      <c r="F37" s="15">
        <f t="shared" si="3"/>
        <v>0.98211648319358658</v>
      </c>
      <c r="G37" s="15">
        <f t="shared" si="3"/>
        <v>1.0001533364740665</v>
      </c>
      <c r="H37" s="15">
        <f t="shared" si="3"/>
        <v>1.0000078527590492</v>
      </c>
      <c r="I37" s="15">
        <f t="shared" si="3"/>
        <v>1.0000000000000002</v>
      </c>
      <c r="J37" s="15">
        <f t="shared" si="3"/>
        <v>0.9849037417680685</v>
      </c>
      <c r="K37" s="15">
        <f t="shared" si="3"/>
        <v>0.99998904514414866</v>
      </c>
      <c r="L37" s="15">
        <f t="shared" si="3"/>
        <v>1</v>
      </c>
      <c r="M37" s="15">
        <f t="shared" si="3"/>
        <v>0.99999999999999967</v>
      </c>
      <c r="N37" s="15">
        <f t="shared" si="3"/>
        <v>1</v>
      </c>
      <c r="O37" s="15">
        <f t="shared" si="3"/>
        <v>1</v>
      </c>
      <c r="P37" s="15" t="str">
        <f t="shared" si="3"/>
        <v/>
      </c>
      <c r="Q37" s="15" t="str">
        <f t="shared" si="3"/>
        <v/>
      </c>
      <c r="R37" s="15" t="str">
        <f t="shared" si="3"/>
        <v/>
      </c>
      <c r="S37" s="15" t="str">
        <f t="shared" si="3"/>
        <v/>
      </c>
    </row>
    <row r="38" spans="1:19" x14ac:dyDescent="0.2">
      <c r="A38" s="6" t="str">
        <f t="shared" si="1"/>
        <v>1/1/08-12/31/08</v>
      </c>
      <c r="C38" s="15">
        <f t="shared" si="3"/>
        <v>1.5734991969162981</v>
      </c>
      <c r="D38" s="15">
        <f t="shared" si="3"/>
        <v>1.0287685924993655</v>
      </c>
      <c r="E38" s="15">
        <f t="shared" si="3"/>
        <v>0.98745685510823733</v>
      </c>
      <c r="F38" s="15">
        <f t="shared" si="3"/>
        <v>1.0000286000639602</v>
      </c>
      <c r="G38" s="15">
        <f t="shared" si="3"/>
        <v>1.0000183722429135</v>
      </c>
      <c r="H38" s="15">
        <f t="shared" si="3"/>
        <v>0.99999999999999978</v>
      </c>
      <c r="I38" s="15">
        <f t="shared" si="3"/>
        <v>1.0000000000000002</v>
      </c>
      <c r="J38" s="15">
        <f t="shared" si="3"/>
        <v>0.99965566085902646</v>
      </c>
      <c r="K38" s="15">
        <f t="shared" si="3"/>
        <v>1.0000000000000002</v>
      </c>
      <c r="L38" s="15">
        <f t="shared" si="3"/>
        <v>0.99999999999999956</v>
      </c>
      <c r="M38" s="15">
        <f t="shared" si="3"/>
        <v>1</v>
      </c>
      <c r="N38" s="15">
        <f t="shared" si="3"/>
        <v>1</v>
      </c>
      <c r="O38" s="15" t="str">
        <f t="shared" si="3"/>
        <v/>
      </c>
      <c r="P38" s="15" t="str">
        <f t="shared" si="3"/>
        <v/>
      </c>
      <c r="Q38" s="15" t="str">
        <f t="shared" si="3"/>
        <v/>
      </c>
      <c r="R38" s="15" t="str">
        <f t="shared" si="3"/>
        <v/>
      </c>
      <c r="S38" s="15" t="str">
        <f t="shared" si="3"/>
        <v/>
      </c>
    </row>
    <row r="39" spans="1:19" x14ac:dyDescent="0.2">
      <c r="A39" s="6" t="str">
        <f t="shared" si="1"/>
        <v>1/1/09-12/31/09</v>
      </c>
      <c r="C39" s="15">
        <f t="shared" si="3"/>
        <v>0.98551257417062421</v>
      </c>
      <c r="D39" s="15">
        <f t="shared" si="3"/>
        <v>1.0399659957907614</v>
      </c>
      <c r="E39" s="15">
        <f t="shared" si="3"/>
        <v>1.024571154320572</v>
      </c>
      <c r="F39" s="15">
        <f t="shared" si="3"/>
        <v>1.0293744035501875</v>
      </c>
      <c r="G39" s="15">
        <f t="shared" si="3"/>
        <v>1.0639288245118603</v>
      </c>
      <c r="H39" s="15">
        <f t="shared" si="3"/>
        <v>1.0336317888752957</v>
      </c>
      <c r="I39" s="15">
        <f t="shared" si="3"/>
        <v>0.99998017709281506</v>
      </c>
      <c r="J39" s="15">
        <f t="shared" si="3"/>
        <v>1.0000000000000004</v>
      </c>
      <c r="K39" s="15">
        <f t="shared" si="3"/>
        <v>1</v>
      </c>
      <c r="L39" s="15">
        <f t="shared" si="3"/>
        <v>1</v>
      </c>
      <c r="M39" s="15">
        <f t="shared" si="3"/>
        <v>1</v>
      </c>
      <c r="N39" s="15" t="str">
        <f t="shared" si="3"/>
        <v/>
      </c>
      <c r="O39" s="15" t="str">
        <f t="shared" si="3"/>
        <v/>
      </c>
      <c r="P39" s="15" t="str">
        <f t="shared" si="3"/>
        <v/>
      </c>
      <c r="Q39" s="15" t="str">
        <f t="shared" si="3"/>
        <v/>
      </c>
      <c r="R39" s="15" t="str">
        <f t="shared" si="3"/>
        <v/>
      </c>
      <c r="S39" s="15" t="str">
        <f t="shared" si="3"/>
        <v/>
      </c>
    </row>
    <row r="40" spans="1:19" x14ac:dyDescent="0.2">
      <c r="A40" s="6" t="str">
        <f t="shared" si="1"/>
        <v>1/1/10-12/31/10</v>
      </c>
      <c r="C40" s="15">
        <f t="shared" si="3"/>
        <v>1.6047520671964648</v>
      </c>
      <c r="D40" s="15">
        <f t="shared" si="3"/>
        <v>1.0802586186686012</v>
      </c>
      <c r="E40" s="15">
        <f t="shared" si="3"/>
        <v>0.98258005427539652</v>
      </c>
      <c r="F40" s="15">
        <f t="shared" si="3"/>
        <v>1.0128431958657105</v>
      </c>
      <c r="G40" s="15">
        <f t="shared" si="3"/>
        <v>0.99088468150961373</v>
      </c>
      <c r="H40" s="15">
        <f t="shared" si="3"/>
        <v>1.007845128674379</v>
      </c>
      <c r="I40" s="15">
        <f t="shared" si="3"/>
        <v>1.0085455462883115</v>
      </c>
      <c r="J40" s="15">
        <f t="shared" si="3"/>
        <v>1.0116393862267008</v>
      </c>
      <c r="K40" s="15">
        <f t="shared" si="3"/>
        <v>1.0904574900270245</v>
      </c>
      <c r="L40" s="15">
        <f t="shared" si="3"/>
        <v>1.0100869071100229</v>
      </c>
      <c r="M40" s="15" t="str">
        <f t="shared" si="3"/>
        <v/>
      </c>
      <c r="N40" s="15" t="str">
        <f t="shared" si="3"/>
        <v/>
      </c>
      <c r="O40" s="15" t="str">
        <f t="shared" si="3"/>
        <v/>
      </c>
      <c r="P40" s="15" t="str">
        <f t="shared" si="3"/>
        <v/>
      </c>
      <c r="Q40" s="15" t="str">
        <f t="shared" si="3"/>
        <v/>
      </c>
      <c r="R40" s="15" t="str">
        <f t="shared" si="3"/>
        <v/>
      </c>
      <c r="S40" s="15" t="str">
        <f t="shared" si="3"/>
        <v/>
      </c>
    </row>
    <row r="41" spans="1:19" x14ac:dyDescent="0.2">
      <c r="A41" s="6" t="str">
        <f t="shared" si="1"/>
        <v>1/1/11-12/31/11</v>
      </c>
      <c r="C41" s="15">
        <f t="shared" si="3"/>
        <v>1.4574390389958281</v>
      </c>
      <c r="D41" s="15">
        <f t="shared" si="3"/>
        <v>1.0675900665181917</v>
      </c>
      <c r="E41" s="15">
        <f t="shared" si="3"/>
        <v>0.98070755836626644</v>
      </c>
      <c r="F41" s="15">
        <f t="shared" si="3"/>
        <v>1.0289549685399111</v>
      </c>
      <c r="G41" s="15">
        <f t="shared" si="3"/>
        <v>1.1304547756595362</v>
      </c>
      <c r="H41" s="15">
        <f t="shared" si="3"/>
        <v>1.0057529817304629</v>
      </c>
      <c r="I41" s="15">
        <f t="shared" si="3"/>
        <v>1.0000000000000007</v>
      </c>
      <c r="J41" s="15">
        <f t="shared" si="3"/>
        <v>0.89566553681642391</v>
      </c>
      <c r="K41" s="15">
        <f t="shared" si="3"/>
        <v>1.0106766762920665</v>
      </c>
      <c r="L41" s="15" t="str">
        <f t="shared" si="3"/>
        <v/>
      </c>
      <c r="M41" s="15" t="str">
        <f t="shared" si="3"/>
        <v/>
      </c>
      <c r="N41" s="15" t="str">
        <f t="shared" si="3"/>
        <v/>
      </c>
      <c r="O41" s="15" t="str">
        <f t="shared" si="3"/>
        <v/>
      </c>
      <c r="P41" s="15" t="str">
        <f t="shared" si="3"/>
        <v/>
      </c>
      <c r="Q41" s="15" t="str">
        <f t="shared" si="3"/>
        <v/>
      </c>
      <c r="R41" s="15" t="str">
        <f t="shared" si="3"/>
        <v/>
      </c>
      <c r="S41" s="15" t="str">
        <f t="shared" si="3"/>
        <v/>
      </c>
    </row>
    <row r="42" spans="1:19" x14ac:dyDescent="0.2">
      <c r="A42" s="6" t="str">
        <f t="shared" si="1"/>
        <v>1/1/12-12/31/12</v>
      </c>
      <c r="C42" s="15">
        <f t="shared" si="3"/>
        <v>1.9192970241429066</v>
      </c>
      <c r="D42" s="15">
        <f t="shared" si="3"/>
        <v>1.2804112404190358</v>
      </c>
      <c r="E42" s="15">
        <f t="shared" si="3"/>
        <v>1.0361747586036116</v>
      </c>
      <c r="F42" s="15">
        <f t="shared" si="3"/>
        <v>1.0371711170420861</v>
      </c>
      <c r="G42" s="15">
        <f t="shared" si="3"/>
        <v>1.0009868678783693</v>
      </c>
      <c r="H42" s="15">
        <f t="shared" si="3"/>
        <v>1.0005346619899651</v>
      </c>
      <c r="I42" s="15">
        <f t="shared" si="3"/>
        <v>1.0000000000000002</v>
      </c>
      <c r="J42" s="15">
        <f t="shared" si="3"/>
        <v>1.0000552433431753</v>
      </c>
      <c r="K42" s="15" t="str">
        <f t="shared" si="3"/>
        <v/>
      </c>
      <c r="L42" s="15" t="str">
        <f t="shared" si="3"/>
        <v/>
      </c>
      <c r="M42" s="15" t="str">
        <f t="shared" si="3"/>
        <v/>
      </c>
      <c r="N42" s="15" t="str">
        <f t="shared" si="3"/>
        <v/>
      </c>
      <c r="O42" s="15" t="str">
        <f t="shared" si="3"/>
        <v/>
      </c>
      <c r="P42" s="15" t="str">
        <f t="shared" si="3"/>
        <v/>
      </c>
      <c r="Q42" s="15" t="str">
        <f t="shared" si="3"/>
        <v/>
      </c>
      <c r="R42" s="15" t="str">
        <f t="shared" si="3"/>
        <v/>
      </c>
      <c r="S42" s="15" t="str">
        <f t="shared" si="3"/>
        <v/>
      </c>
    </row>
    <row r="43" spans="1:19" x14ac:dyDescent="0.2">
      <c r="A43" s="6" t="str">
        <f t="shared" si="1"/>
        <v>1/1/13-12/31/13</v>
      </c>
      <c r="C43" s="15">
        <f t="shared" si="3"/>
        <v>2.0067480751516373</v>
      </c>
      <c r="D43" s="15">
        <f t="shared" si="3"/>
        <v>1.2161014666703767</v>
      </c>
      <c r="E43" s="15">
        <f t="shared" si="3"/>
        <v>1.0828059013554125</v>
      </c>
      <c r="F43" s="15">
        <f t="shared" si="3"/>
        <v>1.0229083232290677</v>
      </c>
      <c r="G43" s="15">
        <f t="shared" si="3"/>
        <v>1.0212757258314151</v>
      </c>
      <c r="H43" s="15">
        <f t="shared" si="3"/>
        <v>1.0174575064568507</v>
      </c>
      <c r="I43" s="15">
        <f t="shared" si="3"/>
        <v>1.0013246254070789</v>
      </c>
      <c r="J43" s="15" t="str">
        <f t="shared" si="3"/>
        <v/>
      </c>
      <c r="K43" s="15" t="str">
        <f t="shared" si="3"/>
        <v/>
      </c>
      <c r="L43" s="15" t="str">
        <f t="shared" si="3"/>
        <v/>
      </c>
      <c r="M43" s="15" t="str">
        <f t="shared" si="3"/>
        <v/>
      </c>
      <c r="N43" s="15" t="str">
        <f t="shared" si="3"/>
        <v/>
      </c>
      <c r="O43" s="15" t="str">
        <f t="shared" si="3"/>
        <v/>
      </c>
      <c r="P43" s="15" t="str">
        <f t="shared" si="3"/>
        <v/>
      </c>
      <c r="Q43" s="15" t="str">
        <f t="shared" si="3"/>
        <v/>
      </c>
      <c r="R43" s="15" t="str">
        <f t="shared" si="3"/>
        <v/>
      </c>
      <c r="S43" s="15" t="str">
        <f t="shared" si="3"/>
        <v/>
      </c>
    </row>
    <row r="44" spans="1:19" x14ac:dyDescent="0.2">
      <c r="A44" s="6" t="str">
        <f t="shared" si="1"/>
        <v>1/1/14-12/31/14</v>
      </c>
      <c r="C44" s="15">
        <f t="shared" si="3"/>
        <v>1.8526469794370886</v>
      </c>
      <c r="D44" s="15">
        <f t="shared" si="3"/>
        <v>1.1921272640569536</v>
      </c>
      <c r="E44" s="15">
        <f t="shared" si="3"/>
        <v>1.0643899343165408</v>
      </c>
      <c r="F44" s="15">
        <f t="shared" si="3"/>
        <v>1.0704881773928681</v>
      </c>
      <c r="G44" s="15">
        <f t="shared" si="3"/>
        <v>1.0092097093871379</v>
      </c>
      <c r="H44" s="15">
        <f t="shared" si="3"/>
        <v>1.0044742805128606</v>
      </c>
      <c r="I44" s="15" t="str">
        <f t="shared" si="3"/>
        <v/>
      </c>
      <c r="J44" s="15" t="str">
        <f t="shared" si="3"/>
        <v/>
      </c>
      <c r="K44" s="15" t="str">
        <f t="shared" si="3"/>
        <v/>
      </c>
      <c r="L44" s="15" t="str">
        <f t="shared" si="3"/>
        <v/>
      </c>
      <c r="M44" s="15" t="str">
        <f t="shared" si="3"/>
        <v/>
      </c>
      <c r="N44" s="15" t="str">
        <f t="shared" si="3"/>
        <v/>
      </c>
      <c r="O44" s="15" t="str">
        <f t="shared" si="3"/>
        <v/>
      </c>
      <c r="P44" s="15" t="str">
        <f t="shared" si="3"/>
        <v/>
      </c>
      <c r="Q44" s="15" t="str">
        <f t="shared" si="3"/>
        <v/>
      </c>
      <c r="R44" s="15" t="str">
        <f t="shared" si="3"/>
        <v/>
      </c>
      <c r="S44" s="15" t="str">
        <f t="shared" si="3"/>
        <v/>
      </c>
    </row>
    <row r="45" spans="1:19" x14ac:dyDescent="0.2">
      <c r="A45" s="6" t="str">
        <f t="shared" si="1"/>
        <v>1/1/15-12/31/15</v>
      </c>
      <c r="C45" s="15">
        <f t="shared" si="3"/>
        <v>1.4123209268835613</v>
      </c>
      <c r="D45" s="15">
        <f t="shared" si="3"/>
        <v>1.195021600928472</v>
      </c>
      <c r="E45" s="15">
        <f t="shared" si="3"/>
        <v>1.0605452784647491</v>
      </c>
      <c r="F45" s="15">
        <f t="shared" si="3"/>
        <v>0.97773140600045305</v>
      </c>
      <c r="G45" s="15">
        <f t="shared" si="3"/>
        <v>1.0000763493588776</v>
      </c>
      <c r="H45" s="15" t="str">
        <f t="shared" si="3"/>
        <v/>
      </c>
      <c r="I45" s="15" t="str">
        <f t="shared" si="3"/>
        <v/>
      </c>
      <c r="J45" s="15" t="str">
        <f t="shared" si="3"/>
        <v/>
      </c>
      <c r="K45" s="15" t="str">
        <f t="shared" si="3"/>
        <v/>
      </c>
      <c r="L45" s="15" t="str">
        <f t="shared" si="3"/>
        <v/>
      </c>
      <c r="M45" s="15" t="str">
        <f t="shared" si="3"/>
        <v/>
      </c>
      <c r="N45" s="15" t="str">
        <f t="shared" si="3"/>
        <v/>
      </c>
      <c r="O45" s="15" t="str">
        <f t="shared" si="3"/>
        <v/>
      </c>
      <c r="P45" s="15" t="str">
        <f t="shared" si="3"/>
        <v/>
      </c>
      <c r="Q45" s="15" t="str">
        <f t="shared" si="3"/>
        <v/>
      </c>
      <c r="R45" s="15" t="str">
        <f t="shared" si="3"/>
        <v/>
      </c>
      <c r="S45" s="15" t="str">
        <f t="shared" si="3"/>
        <v/>
      </c>
    </row>
    <row r="46" spans="1:19" x14ac:dyDescent="0.2">
      <c r="A46" s="6" t="str">
        <f t="shared" si="1"/>
        <v>1/1/16-12/31/16</v>
      </c>
      <c r="C46" s="15">
        <f t="shared" si="3"/>
        <v>2.1962888174096866</v>
      </c>
      <c r="D46" s="15">
        <f t="shared" si="3"/>
        <v>1.07551714369351</v>
      </c>
      <c r="E46" s="15">
        <f t="shared" si="3"/>
        <v>1.0240556955708091</v>
      </c>
      <c r="F46" s="15">
        <f t="shared" si="3"/>
        <v>1.0092638347546941</v>
      </c>
      <c r="G46" s="15" t="str">
        <f t="shared" si="3"/>
        <v/>
      </c>
      <c r="H46" s="15" t="str">
        <f t="shared" si="3"/>
        <v/>
      </c>
      <c r="I46" s="15" t="str">
        <f t="shared" si="3"/>
        <v/>
      </c>
      <c r="J46" s="15" t="str">
        <f t="shared" si="3"/>
        <v/>
      </c>
      <c r="K46" s="15" t="str">
        <f t="shared" si="3"/>
        <v/>
      </c>
      <c r="L46" s="15" t="str">
        <f t="shared" si="3"/>
        <v/>
      </c>
      <c r="M46" s="15" t="str">
        <f t="shared" si="3"/>
        <v/>
      </c>
      <c r="N46" s="15" t="str">
        <f t="shared" si="3"/>
        <v/>
      </c>
      <c r="O46" s="15" t="str">
        <f t="shared" si="3"/>
        <v/>
      </c>
      <c r="P46" s="15" t="str">
        <f t="shared" si="3"/>
        <v/>
      </c>
      <c r="Q46" s="15" t="str">
        <f t="shared" si="3"/>
        <v/>
      </c>
      <c r="R46" s="15" t="str">
        <f t="shared" si="3"/>
        <v/>
      </c>
      <c r="S46" s="15" t="str">
        <f t="shared" si="3"/>
        <v/>
      </c>
    </row>
    <row r="47" spans="1:19" x14ac:dyDescent="0.2">
      <c r="A47" s="6" t="str">
        <f t="shared" si="1"/>
        <v>1/1/17-12/31/17</v>
      </c>
      <c r="C47" s="15">
        <f t="shared" si="3"/>
        <v>1.6707507369286168</v>
      </c>
      <c r="D47" s="15">
        <f t="shared" si="3"/>
        <v>1.148793754380488</v>
      </c>
      <c r="E47" s="15">
        <f t="shared" si="3"/>
        <v>1.0755309177769599</v>
      </c>
      <c r="F47" s="15" t="str">
        <f t="shared" si="3"/>
        <v/>
      </c>
      <c r="G47" s="15" t="str">
        <f t="shared" si="3"/>
        <v/>
      </c>
      <c r="H47" s="15" t="str">
        <f t="shared" si="3"/>
        <v/>
      </c>
      <c r="I47" s="15" t="str">
        <f t="shared" si="3"/>
        <v/>
      </c>
      <c r="J47" s="15" t="str">
        <f t="shared" si="3"/>
        <v/>
      </c>
      <c r="K47" s="15" t="str">
        <f t="shared" si="3"/>
        <v/>
      </c>
      <c r="L47" s="15" t="str">
        <f t="shared" si="3"/>
        <v/>
      </c>
      <c r="M47" s="15" t="str">
        <f t="shared" si="3"/>
        <v/>
      </c>
      <c r="N47" s="15" t="str">
        <f t="shared" si="3"/>
        <v/>
      </c>
      <c r="O47" s="15" t="str">
        <f t="shared" si="3"/>
        <v/>
      </c>
      <c r="P47" s="15" t="str">
        <f t="shared" si="3"/>
        <v/>
      </c>
      <c r="Q47" s="15" t="str">
        <f t="shared" si="3"/>
        <v/>
      </c>
      <c r="R47" s="15" t="str">
        <f t="shared" si="3"/>
        <v/>
      </c>
      <c r="S47" s="15" t="str">
        <f t="shared" si="3"/>
        <v/>
      </c>
    </row>
    <row r="48" spans="1:19" x14ac:dyDescent="0.2">
      <c r="A48" s="6" t="str">
        <f t="shared" si="1"/>
        <v>1/1/18-12/31/18</v>
      </c>
      <c r="C48" s="15">
        <f t="shared" si="3"/>
        <v>1.5996561729386742</v>
      </c>
      <c r="D48" s="15">
        <f t="shared" si="3"/>
        <v>1.1419227968506691</v>
      </c>
      <c r="E48" s="15" t="str">
        <f t="shared" si="3"/>
        <v/>
      </c>
      <c r="F48" s="15" t="str">
        <f t="shared" si="3"/>
        <v/>
      </c>
      <c r="G48" s="15" t="str">
        <f t="shared" si="3"/>
        <v/>
      </c>
      <c r="H48" s="15" t="str">
        <f t="shared" si="3"/>
        <v/>
      </c>
      <c r="I48" s="15" t="str">
        <f t="shared" si="3"/>
        <v/>
      </c>
      <c r="J48" s="15" t="str">
        <f t="shared" si="3"/>
        <v/>
      </c>
      <c r="K48" s="15" t="str">
        <f t="shared" si="3"/>
        <v/>
      </c>
      <c r="L48" s="15" t="str">
        <f t="shared" si="3"/>
        <v/>
      </c>
      <c r="M48" s="15" t="str">
        <f t="shared" si="3"/>
        <v/>
      </c>
      <c r="N48" s="15" t="str">
        <f t="shared" si="3"/>
        <v/>
      </c>
      <c r="O48" s="15" t="str">
        <f t="shared" si="3"/>
        <v/>
      </c>
      <c r="P48" s="15" t="str">
        <f t="shared" si="3"/>
        <v/>
      </c>
      <c r="Q48" s="15" t="str">
        <f t="shared" si="3"/>
        <v/>
      </c>
      <c r="R48" s="15" t="str">
        <f t="shared" si="3"/>
        <v/>
      </c>
      <c r="S48" s="15" t="str">
        <f t="shared" si="3"/>
        <v/>
      </c>
    </row>
    <row r="49" spans="1:19" x14ac:dyDescent="0.2">
      <c r="A49" s="6" t="str">
        <f t="shared" si="1"/>
        <v>1/1/19-12/31/19</v>
      </c>
      <c r="C49" s="15">
        <f t="shared" si="3"/>
        <v>1.2360970202594259</v>
      </c>
      <c r="D49" s="15" t="str">
        <f t="shared" si="3"/>
        <v/>
      </c>
      <c r="E49" s="15" t="str">
        <f t="shared" si="3"/>
        <v/>
      </c>
      <c r="F49" s="15" t="str">
        <f t="shared" si="3"/>
        <v/>
      </c>
      <c r="G49" s="15" t="str">
        <f t="shared" si="3"/>
        <v/>
      </c>
      <c r="H49" s="15" t="str">
        <f t="shared" si="3"/>
        <v/>
      </c>
      <c r="I49" s="15" t="str">
        <f t="shared" si="3"/>
        <v/>
      </c>
      <c r="J49" s="15" t="str">
        <f t="shared" si="3"/>
        <v/>
      </c>
      <c r="K49" s="15" t="str">
        <f t="shared" si="3"/>
        <v/>
      </c>
      <c r="L49" s="15" t="str">
        <f t="shared" si="3"/>
        <v/>
      </c>
      <c r="M49" s="15" t="str">
        <f t="shared" si="3"/>
        <v/>
      </c>
      <c r="N49" s="15" t="str">
        <f t="shared" si="3"/>
        <v/>
      </c>
      <c r="O49" s="15" t="str">
        <f t="shared" si="3"/>
        <v/>
      </c>
      <c r="P49" s="15" t="str">
        <f t="shared" si="3"/>
        <v/>
      </c>
      <c r="Q49" s="15" t="str">
        <f t="shared" si="3"/>
        <v/>
      </c>
      <c r="R49" s="15" t="str">
        <f t="shared" si="3"/>
        <v/>
      </c>
      <c r="S49" s="15" t="str">
        <f t="shared" si="3"/>
        <v/>
      </c>
    </row>
    <row r="52" spans="1:19" x14ac:dyDescent="0.2">
      <c r="A52" s="6" t="s">
        <v>4</v>
      </c>
      <c r="C52" s="15">
        <v>1.7214466170319833</v>
      </c>
      <c r="D52" s="15">
        <v>1.1577425641161387</v>
      </c>
      <c r="E52" s="15">
        <v>1.0306156078904114</v>
      </c>
      <c r="F52" s="15">
        <v>1.0518770222443841</v>
      </c>
      <c r="G52" s="15">
        <v>1.0432608816110314</v>
      </c>
      <c r="H52" s="15">
        <v>1.0012485172888272</v>
      </c>
      <c r="I52" s="15">
        <v>1.0037091428821847</v>
      </c>
      <c r="J52" s="15">
        <v>0.98620627260229032</v>
      </c>
      <c r="K52" s="15">
        <v>1.0137552364160503</v>
      </c>
      <c r="L52" s="15">
        <v>0.99036082024641658</v>
      </c>
      <c r="M52" s="15">
        <v>1.0060336506801097</v>
      </c>
      <c r="N52" s="15">
        <v>1.0032406182277236</v>
      </c>
      <c r="O52" s="15">
        <v>0.99070768668727582</v>
      </c>
      <c r="P52" s="15">
        <v>0.98990768259134287</v>
      </c>
      <c r="Q52" s="15">
        <v>0.9798605562562559</v>
      </c>
      <c r="R52" s="15" t="s">
        <v>2</v>
      </c>
      <c r="S52" s="15" t="s">
        <v>2</v>
      </c>
    </row>
    <row r="53" spans="1:19" x14ac:dyDescent="0.2">
      <c r="A53" s="6" t="s">
        <v>5</v>
      </c>
      <c r="C53" s="15">
        <v>1.7316522001209216</v>
      </c>
      <c r="D53" s="15">
        <v>1.1409009468492837</v>
      </c>
      <c r="E53" s="15">
        <v>1.0352918873752091</v>
      </c>
      <c r="F53" s="15">
        <v>1.0451782715116047</v>
      </c>
      <c r="G53" s="15">
        <v>1.0411171071259511</v>
      </c>
      <c r="H53" s="15">
        <v>1.0059016858056802</v>
      </c>
      <c r="I53" s="15">
        <v>1.0077972732963436</v>
      </c>
      <c r="J53" s="15">
        <v>0.98642024632495384</v>
      </c>
      <c r="K53" s="15">
        <v>1.0154743772358461</v>
      </c>
      <c r="L53" s="15">
        <v>0.98284198990474059</v>
      </c>
      <c r="M53" s="15">
        <v>1.0063069029183029</v>
      </c>
      <c r="N53" s="15">
        <v>1.0040735068040714</v>
      </c>
      <c r="O53" s="15">
        <v>0.99125177460165736</v>
      </c>
      <c r="P53" s="15">
        <v>0.99140252284423946</v>
      </c>
      <c r="Q53" s="15">
        <v>0.9798605562562559</v>
      </c>
      <c r="R53" s="15" t="s">
        <v>2</v>
      </c>
      <c r="S53" s="15" t="s">
        <v>2</v>
      </c>
    </row>
    <row r="54" spans="1:19" x14ac:dyDescent="0.2">
      <c r="A54" s="6" t="s">
        <v>6</v>
      </c>
      <c r="C54" s="15">
        <v>1.7197641231625371</v>
      </c>
      <c r="D54" s="15">
        <v>1.1407138007642925</v>
      </c>
      <c r="E54" s="15">
        <v>1.0524291214847203</v>
      </c>
      <c r="F54" s="15">
        <v>1.0225277492310985</v>
      </c>
      <c r="G54" s="15">
        <v>1.0341771485400824</v>
      </c>
      <c r="H54" s="15">
        <v>1.0089500405911267</v>
      </c>
      <c r="I54" s="15">
        <v>1.0027148104483672</v>
      </c>
      <c r="J54" s="15">
        <v>0.97458796090483213</v>
      </c>
      <c r="K54" s="15">
        <v>1.0261276109582973</v>
      </c>
      <c r="L54" s="15">
        <v>1.0000251643644493</v>
      </c>
      <c r="M54" s="15">
        <v>1.0022387050062731</v>
      </c>
      <c r="N54" s="15">
        <v>1.0040735068040714</v>
      </c>
      <c r="O54" s="15" t="s">
        <v>2</v>
      </c>
      <c r="P54" s="15" t="s">
        <v>2</v>
      </c>
      <c r="Q54" s="15" t="s">
        <v>2</v>
      </c>
      <c r="R54" s="15" t="s">
        <v>2</v>
      </c>
      <c r="S54" s="15" t="s">
        <v>2</v>
      </c>
    </row>
    <row r="55" spans="1:19" x14ac:dyDescent="0.2">
      <c r="A55" s="6" t="s">
        <v>7</v>
      </c>
      <c r="C55" s="15">
        <v>1.8193028015052077</v>
      </c>
      <c r="D55" s="15">
        <v>1.130093285364776</v>
      </c>
      <c r="E55" s="15">
        <v>1.0451879549485985</v>
      </c>
      <c r="F55" s="15">
        <v>1.0196501954262793</v>
      </c>
      <c r="G55" s="15">
        <v>1.0116943902504649</v>
      </c>
      <c r="H55" s="15">
        <v>1.0093320565279682</v>
      </c>
      <c r="I55" s="15">
        <v>1.0032283829402078</v>
      </c>
      <c r="J55" s="15">
        <v>0.96702652314956894</v>
      </c>
      <c r="K55" s="15">
        <v>1.0413721593255814</v>
      </c>
      <c r="L55" s="15">
        <v>1</v>
      </c>
      <c r="M55" s="15">
        <v>0.99999999999999978</v>
      </c>
      <c r="N55" s="15">
        <v>1.0039481484894157</v>
      </c>
      <c r="O55" s="15">
        <v>0.99125177460165736</v>
      </c>
      <c r="P55" s="15" t="s">
        <v>2</v>
      </c>
      <c r="Q55" s="15" t="s">
        <v>2</v>
      </c>
      <c r="R55" s="15" t="s">
        <v>2</v>
      </c>
      <c r="S55" s="15" t="s">
        <v>2</v>
      </c>
    </row>
    <row r="57" spans="1:19" x14ac:dyDescent="0.2">
      <c r="A57" s="6" t="s">
        <v>8</v>
      </c>
      <c r="C57" s="15" t="e">
        <f>IF(ISBLANK(D73), C73, C73/D73)</f>
        <v>#REF!</v>
      </c>
      <c r="D57" s="15" t="e">
        <f t="shared" ref="D57:S58" si="4">IF(ISBLANK(E73), D73, D73/E73)</f>
        <v>#REF!</v>
      </c>
      <c r="E57" s="15" t="e">
        <f t="shared" si="4"/>
        <v>#REF!</v>
      </c>
      <c r="F57" s="15" t="e">
        <f t="shared" si="4"/>
        <v>#REF!</v>
      </c>
      <c r="G57" s="15" t="e">
        <f t="shared" si="4"/>
        <v>#REF!</v>
      </c>
      <c r="H57" s="15" t="e">
        <f t="shared" si="4"/>
        <v>#REF!</v>
      </c>
      <c r="I57" s="15" t="e">
        <f t="shared" si="4"/>
        <v>#REF!</v>
      </c>
      <c r="J57" s="15" t="e">
        <f t="shared" si="4"/>
        <v>#REF!</v>
      </c>
      <c r="K57" s="15" t="e">
        <f t="shared" si="4"/>
        <v>#REF!</v>
      </c>
      <c r="L57" s="15" t="e">
        <f t="shared" si="4"/>
        <v>#REF!</v>
      </c>
      <c r="M57" s="15" t="e">
        <f t="shared" si="4"/>
        <v>#REF!</v>
      </c>
      <c r="N57" s="15" t="e">
        <f t="shared" si="4"/>
        <v>#REF!</v>
      </c>
      <c r="O57" s="15" t="e">
        <f t="shared" si="4"/>
        <v>#REF!</v>
      </c>
      <c r="P57" s="15" t="e">
        <f t="shared" si="4"/>
        <v>#REF!</v>
      </c>
      <c r="Q57" s="15" t="e">
        <f t="shared" si="4"/>
        <v>#REF!</v>
      </c>
      <c r="R57" s="15" t="e">
        <f t="shared" si="4"/>
        <v>#REF!</v>
      </c>
      <c r="S57" s="15" t="e">
        <f t="shared" si="4"/>
        <v>#REF!</v>
      </c>
    </row>
    <row r="58" spans="1:19" x14ac:dyDescent="0.2">
      <c r="A58" s="6" t="s">
        <v>9</v>
      </c>
      <c r="C58" s="15">
        <f>IF(ISBLANK(D74), C74, C74/D74)</f>
        <v>1.7200000000000002</v>
      </c>
      <c r="D58" s="15">
        <f t="shared" si="4"/>
        <v>1.1349999999999998</v>
      </c>
      <c r="E58" s="15">
        <f t="shared" si="4"/>
        <v>1.0559999999999996</v>
      </c>
      <c r="F58" s="15">
        <f t="shared" si="4"/>
        <v>1.0336441208415497</v>
      </c>
      <c r="G58" s="15">
        <f t="shared" si="4"/>
        <v>1.013702254658684</v>
      </c>
      <c r="H58" s="15">
        <f t="shared" si="4"/>
        <v>1.0104493374511418</v>
      </c>
      <c r="I58" s="15">
        <f t="shared" si="4"/>
        <v>1.0082504566344761</v>
      </c>
      <c r="J58" s="15">
        <f t="shared" si="4"/>
        <v>1.0068021531419167</v>
      </c>
      <c r="K58" s="15">
        <f t="shared" si="4"/>
        <v>1.0052326296115435</v>
      </c>
      <c r="L58" s="15">
        <f t="shared" si="4"/>
        <v>1.0044361420430385</v>
      </c>
      <c r="M58" s="15">
        <f t="shared" si="4"/>
        <v>1.0038188174759681</v>
      </c>
      <c r="N58" s="15">
        <f t="shared" si="4"/>
        <v>1.0032698032503675</v>
      </c>
      <c r="O58" s="15">
        <f t="shared" si="4"/>
        <v>1.0028438713225694</v>
      </c>
      <c r="P58" s="15">
        <f t="shared" si="4"/>
        <v>1.0024864530891433</v>
      </c>
      <c r="Q58" s="15">
        <f t="shared" si="4"/>
        <v>1.0020371376639035</v>
      </c>
      <c r="R58" s="15">
        <f t="shared" si="4"/>
        <v>1.0019361659837236</v>
      </c>
      <c r="S58" s="15">
        <f t="shared" si="4"/>
        <v>1.0127868633190751</v>
      </c>
    </row>
    <row r="60" spans="1:19" x14ac:dyDescent="0.2">
      <c r="A60" s="6" t="s">
        <v>10</v>
      </c>
      <c r="C60" s="8" t="str">
        <f>C32</f>
        <v>12 - 24</v>
      </c>
      <c r="D60" s="8" t="str">
        <f t="shared" ref="D60:S60" si="5">D32</f>
        <v>24 - 36</v>
      </c>
      <c r="E60" s="8" t="str">
        <f t="shared" si="5"/>
        <v>36 - 48</v>
      </c>
      <c r="F60" s="8" t="str">
        <f t="shared" si="5"/>
        <v>48 - 60</v>
      </c>
      <c r="G60" s="8" t="str">
        <f t="shared" si="5"/>
        <v>60 - 72</v>
      </c>
      <c r="H60" s="8" t="str">
        <f t="shared" si="5"/>
        <v>72 - 84</v>
      </c>
      <c r="I60" s="8" t="str">
        <f t="shared" si="5"/>
        <v>84 - 96</v>
      </c>
      <c r="J60" s="8" t="str">
        <f t="shared" si="5"/>
        <v>96 - 108</v>
      </c>
      <c r="K60" s="8" t="str">
        <f t="shared" si="5"/>
        <v>108 - 120</v>
      </c>
      <c r="L60" s="8" t="str">
        <f t="shared" si="5"/>
        <v>120 - 132</v>
      </c>
      <c r="M60" s="8" t="str">
        <f t="shared" si="5"/>
        <v>132 - 144</v>
      </c>
      <c r="N60" s="8" t="str">
        <f t="shared" si="5"/>
        <v>144 - 156</v>
      </c>
      <c r="O60" s="8" t="str">
        <f t="shared" si="5"/>
        <v>156 - 168</v>
      </c>
      <c r="P60" s="8" t="str">
        <f t="shared" si="5"/>
        <v>168 - 180</v>
      </c>
      <c r="Q60" s="8" t="str">
        <f t="shared" si="5"/>
        <v>180 - 192</v>
      </c>
      <c r="R60" s="8" t="str">
        <f t="shared" si="5"/>
        <v>192 - 204</v>
      </c>
      <c r="S60" s="8" t="str">
        <f t="shared" si="5"/>
        <v>204 - ULT</v>
      </c>
    </row>
    <row r="61" spans="1:19" x14ac:dyDescent="0.2">
      <c r="A61" s="6" t="s">
        <v>11</v>
      </c>
      <c r="C61" s="15">
        <f>C58</f>
        <v>1.7200000000000002</v>
      </c>
      <c r="D61" s="15">
        <v>1.1499999999999999</v>
      </c>
      <c r="E61" s="15">
        <f t="shared" ref="E61:S61" si="6">E58</f>
        <v>1.0559999999999996</v>
      </c>
      <c r="F61" s="15">
        <v>1.028</v>
      </c>
      <c r="G61" s="15">
        <f t="shared" si="6"/>
        <v>1.013702254658684</v>
      </c>
      <c r="H61" s="15">
        <f t="shared" si="6"/>
        <v>1.0104493374511418</v>
      </c>
      <c r="I61" s="15">
        <f t="shared" si="6"/>
        <v>1.0082504566344761</v>
      </c>
      <c r="J61" s="15">
        <f t="shared" si="6"/>
        <v>1.0068021531419167</v>
      </c>
      <c r="K61" s="15">
        <f t="shared" si="6"/>
        <v>1.0052326296115435</v>
      </c>
      <c r="L61" s="15">
        <f t="shared" si="6"/>
        <v>1.0044361420430385</v>
      </c>
      <c r="M61" s="15">
        <f t="shared" si="6"/>
        <v>1.0038188174759681</v>
      </c>
      <c r="N61" s="15">
        <f t="shared" si="6"/>
        <v>1.0032698032503675</v>
      </c>
      <c r="O61" s="15">
        <f t="shared" si="6"/>
        <v>1.0028438713225694</v>
      </c>
      <c r="P61" s="15">
        <f t="shared" si="6"/>
        <v>1.0024864530891433</v>
      </c>
      <c r="Q61" s="15">
        <f t="shared" si="6"/>
        <v>1.0020371376639035</v>
      </c>
      <c r="R61" s="15">
        <f t="shared" si="6"/>
        <v>1.0019361659837236</v>
      </c>
      <c r="S61" s="15">
        <f t="shared" si="6"/>
        <v>1.0127868633190751</v>
      </c>
    </row>
    <row r="62" spans="1:19" x14ac:dyDescent="0.2">
      <c r="A62" s="6" t="s">
        <v>12</v>
      </c>
      <c r="C62" s="15">
        <f>PRODUCT(C61:$S$61)</f>
        <v>2.3207939784376244</v>
      </c>
      <c r="D62" s="15">
        <f>PRODUCT(D61:$S$61)</f>
        <v>1.3492988246730373</v>
      </c>
      <c r="E62" s="15">
        <f>PRODUCT(E61:$S$61)</f>
        <v>1.1733033258026413</v>
      </c>
      <c r="F62" s="15">
        <f>PRODUCT(F61:$S$61)</f>
        <v>1.1110826948888652</v>
      </c>
      <c r="G62" s="15">
        <f>PRODUCT(G61:$S$61)</f>
        <v>1.0808197421097909</v>
      </c>
      <c r="H62" s="15">
        <f>PRODUCT(H61:$S$61)</f>
        <v>1.066210257639908</v>
      </c>
      <c r="I62" s="15">
        <f>PRODUCT(I61:$S$61)</f>
        <v>1.0551842810144474</v>
      </c>
      <c r="J62" s="15">
        <f>PRODUCT(J61:$S$61)</f>
        <v>1.0465497675415243</v>
      </c>
      <c r="K62" s="15">
        <f>PRODUCT(K61:$S$61)</f>
        <v>1.0394790717079503</v>
      </c>
      <c r="L62" s="15">
        <f>PRODUCT(L61:$S$61)</f>
        <v>1.0340681759501187</v>
      </c>
      <c r="M62" s="15">
        <f>PRODUCT(M61:$S$61)</f>
        <v>1.0295011625595312</v>
      </c>
      <c r="N62" s="15">
        <f>PRODUCT(N61:$S$61)</f>
        <v>1.0255846420055563</v>
      </c>
      <c r="O62" s="15">
        <f>PRODUCT(O61:$S$61)</f>
        <v>1.0222421114269495</v>
      </c>
      <c r="P62" s="15">
        <f>PRODUCT(P61:$S$61)</f>
        <v>1.0193432304460288</v>
      </c>
      <c r="Q62" s="15">
        <f>PRODUCT(Q61:$S$61)</f>
        <v>1.0168149677284335</v>
      </c>
      <c r="R62" s="15">
        <f>PRODUCT(R61:$S$61)</f>
        <v>1.0147477867925956</v>
      </c>
      <c r="S62" s="15">
        <f>PRODUCT(S61:$S$61)</f>
        <v>1.0127868633190751</v>
      </c>
    </row>
    <row r="65" spans="1:21" ht="12" customHeight="1" x14ac:dyDescent="0.2">
      <c r="A65" s="16" t="s">
        <v>13</v>
      </c>
    </row>
    <row r="66" spans="1:21" ht="12" customHeight="1" x14ac:dyDescent="0.2">
      <c r="A66" s="17" t="s">
        <v>14</v>
      </c>
    </row>
    <row r="67" spans="1:21" ht="12" customHeight="1" x14ac:dyDescent="0.2">
      <c r="A67" s="18" t="s">
        <v>15</v>
      </c>
    </row>
    <row r="68" spans="1:21" ht="12" customHeight="1" x14ac:dyDescent="0.2">
      <c r="A68" s="19" t="s">
        <v>37</v>
      </c>
    </row>
    <row r="69" spans="1:21" ht="12" customHeight="1" x14ac:dyDescent="0.2">
      <c r="A69" s="19" t="s">
        <v>35</v>
      </c>
    </row>
    <row r="72" spans="1:21" x14ac:dyDescent="0.2">
      <c r="A72" s="6" t="s">
        <v>16</v>
      </c>
      <c r="C72" s="7">
        <f t="shared" ref="C72:S72" si="7">C11</f>
        <v>12</v>
      </c>
      <c r="D72" s="7">
        <f t="shared" si="7"/>
        <v>24</v>
      </c>
      <c r="E72" s="7">
        <f t="shared" si="7"/>
        <v>36</v>
      </c>
      <c r="F72" s="7">
        <f t="shared" si="7"/>
        <v>48</v>
      </c>
      <c r="G72" s="7">
        <f t="shared" si="7"/>
        <v>60</v>
      </c>
      <c r="H72" s="7">
        <f t="shared" si="7"/>
        <v>72</v>
      </c>
      <c r="I72" s="7">
        <f t="shared" si="7"/>
        <v>84</v>
      </c>
      <c r="J72" s="7">
        <f t="shared" si="7"/>
        <v>96</v>
      </c>
      <c r="K72" s="7">
        <f t="shared" si="7"/>
        <v>108</v>
      </c>
      <c r="L72" s="7">
        <f t="shared" si="7"/>
        <v>120</v>
      </c>
      <c r="M72" s="7">
        <f t="shared" si="7"/>
        <v>132</v>
      </c>
      <c r="N72" s="7">
        <f t="shared" si="7"/>
        <v>144</v>
      </c>
      <c r="O72" s="7">
        <f t="shared" si="7"/>
        <v>156</v>
      </c>
      <c r="P72" s="7">
        <f t="shared" si="7"/>
        <v>168</v>
      </c>
      <c r="Q72" s="7">
        <f t="shared" si="7"/>
        <v>180</v>
      </c>
      <c r="R72" s="7">
        <f t="shared" si="7"/>
        <v>192</v>
      </c>
      <c r="S72" s="7">
        <f t="shared" si="7"/>
        <v>204</v>
      </c>
    </row>
    <row r="73" spans="1:21" x14ac:dyDescent="0.2">
      <c r="A73" s="6" t="s">
        <v>8</v>
      </c>
      <c r="C73" s="20" t="e">
        <v>#REF!</v>
      </c>
      <c r="D73" s="20" t="e">
        <v>#REF!</v>
      </c>
      <c r="E73" s="20" t="e">
        <v>#REF!</v>
      </c>
      <c r="F73" s="20" t="e">
        <v>#REF!</v>
      </c>
      <c r="G73" s="20" t="e">
        <v>#REF!</v>
      </c>
      <c r="H73" s="20" t="e">
        <v>#REF!</v>
      </c>
      <c r="I73" s="20" t="e">
        <v>#REF!</v>
      </c>
      <c r="J73" s="20" t="e">
        <v>#REF!</v>
      </c>
      <c r="K73" s="20" t="e">
        <v>#REF!</v>
      </c>
      <c r="L73" s="20" t="e">
        <v>#REF!</v>
      </c>
      <c r="M73" s="20" t="e">
        <v>#REF!</v>
      </c>
      <c r="N73" s="20" t="e">
        <v>#REF!</v>
      </c>
      <c r="O73" s="20" t="e">
        <v>#REF!</v>
      </c>
      <c r="P73" s="20" t="e">
        <v>#REF!</v>
      </c>
      <c r="Q73" s="20" t="e">
        <v>#REF!</v>
      </c>
      <c r="R73" s="20" t="e">
        <v>#REF!</v>
      </c>
      <c r="S73" s="20" t="e">
        <v>#REF!</v>
      </c>
      <c r="U73" s="6" t="e">
        <f>MATCH($C$1, '[1]Industry LDF'!$A$5:$M$5, 0)</f>
        <v>#VALUE!</v>
      </c>
    </row>
    <row r="74" spans="1:21" x14ac:dyDescent="0.2">
      <c r="A74" s="6" t="s">
        <v>9</v>
      </c>
      <c r="C74" s="21">
        <v>2.3030986156729409</v>
      </c>
      <c r="D74" s="21">
        <v>1.3390108230656632</v>
      </c>
      <c r="E74" s="21">
        <v>1.1797452185600559</v>
      </c>
      <c r="F74" s="21">
        <v>1.1171829721212654</v>
      </c>
      <c r="G74" s="21">
        <v>1.0808197421097909</v>
      </c>
      <c r="H74" s="21">
        <v>1.0662102576399077</v>
      </c>
      <c r="I74" s="21">
        <v>1.0551842810144474</v>
      </c>
      <c r="J74" s="21">
        <v>1.046549767541525</v>
      </c>
      <c r="K74" s="21">
        <v>1.0394790717079501</v>
      </c>
      <c r="L74" s="21">
        <v>1.0340681759501187</v>
      </c>
      <c r="M74" s="21">
        <v>1.0295011625595314</v>
      </c>
      <c r="N74" s="21">
        <v>1.0255846420055561</v>
      </c>
      <c r="O74" s="21">
        <v>1.0222421114269498</v>
      </c>
      <c r="P74" s="21">
        <v>1.019343230446029</v>
      </c>
      <c r="Q74" s="21">
        <v>1.0168149677284335</v>
      </c>
      <c r="R74" s="21">
        <v>1.0147477867925956</v>
      </c>
      <c r="S74" s="21">
        <v>1.0127868633190751</v>
      </c>
      <c r="U74" s="22">
        <v>350000</v>
      </c>
    </row>
    <row r="75" spans="1:21" x14ac:dyDescent="0.2">
      <c r="C75" s="1" t="b">
        <v>1</v>
      </c>
      <c r="D75" s="1" t="b">
        <v>1</v>
      </c>
      <c r="E75" s="1" t="b">
        <v>1</v>
      </c>
      <c r="F75" s="1" t="b">
        <v>1</v>
      </c>
      <c r="G75" s="1" t="b">
        <v>1</v>
      </c>
      <c r="H75" s="1" t="b">
        <v>1</v>
      </c>
      <c r="I75" s="1" t="b">
        <v>1</v>
      </c>
      <c r="J75" s="1" t="b">
        <v>1</v>
      </c>
      <c r="K75" s="1" t="b">
        <v>1</v>
      </c>
      <c r="L75" s="1" t="b">
        <v>1</v>
      </c>
      <c r="M75" s="1" t="b">
        <v>1</v>
      </c>
      <c r="N75" s="1" t="b">
        <v>1</v>
      </c>
      <c r="O75" s="1" t="b">
        <v>1</v>
      </c>
      <c r="P75" s="1" t="b">
        <v>1</v>
      </c>
      <c r="Q75" s="1" t="b">
        <v>1</v>
      </c>
      <c r="R75" s="1" t="b">
        <v>1</v>
      </c>
      <c r="U75" s="6" t="s">
        <v>17</v>
      </c>
    </row>
    <row r="77" spans="1:21" x14ac:dyDescent="0.2">
      <c r="A77" s="7" t="s">
        <v>18</v>
      </c>
    </row>
    <row r="78" spans="1:21" x14ac:dyDescent="0.2">
      <c r="A78" s="6" t="s">
        <v>19</v>
      </c>
      <c r="C78" s="1" t="b">
        <f>C61&gt;=D61</f>
        <v>1</v>
      </c>
      <c r="D78" s="1" t="b">
        <f t="shared" ref="D78:Q78" si="8">D61&gt;=E61</f>
        <v>1</v>
      </c>
      <c r="E78" s="1" t="b">
        <f t="shared" si="8"/>
        <v>1</v>
      </c>
      <c r="F78" s="1" t="b">
        <f t="shared" si="8"/>
        <v>1</v>
      </c>
      <c r="G78" s="1" t="b">
        <f t="shared" si="8"/>
        <v>1</v>
      </c>
      <c r="H78" s="1" t="b">
        <f t="shared" si="8"/>
        <v>1</v>
      </c>
      <c r="I78" s="1" t="b">
        <f t="shared" si="8"/>
        <v>1</v>
      </c>
      <c r="J78" s="1" t="b">
        <f t="shared" si="8"/>
        <v>1</v>
      </c>
      <c r="K78" s="1" t="b">
        <f t="shared" si="8"/>
        <v>1</v>
      </c>
      <c r="L78" s="1" t="b">
        <f t="shared" si="8"/>
        <v>1</v>
      </c>
      <c r="M78" s="1" t="b">
        <f t="shared" si="8"/>
        <v>1</v>
      </c>
      <c r="N78" s="1" t="b">
        <f t="shared" si="8"/>
        <v>1</v>
      </c>
      <c r="O78" s="1" t="b">
        <f t="shared" si="8"/>
        <v>1</v>
      </c>
      <c r="P78" s="1" t="b">
        <f t="shared" si="8"/>
        <v>1</v>
      </c>
      <c r="Q78" s="1" t="b">
        <f t="shared" si="8"/>
        <v>1</v>
      </c>
    </row>
    <row r="79" spans="1:21" x14ac:dyDescent="0.2">
      <c r="A79" s="6" t="s">
        <v>20</v>
      </c>
      <c r="C79" s="1" t="b">
        <f>C61&lt;='e8.4'!C61</f>
        <v>1</v>
      </c>
      <c r="D79" s="1" t="b">
        <f>D61&lt;='e8.4'!D61</f>
        <v>1</v>
      </c>
      <c r="E79" s="1" t="b">
        <f>E61&lt;='e8.4'!E61</f>
        <v>1</v>
      </c>
      <c r="F79" s="1" t="b">
        <f>F61&lt;='e8.4'!F61</f>
        <v>1</v>
      </c>
      <c r="G79" s="1" t="b">
        <f>G61&lt;='e8.4'!G61</f>
        <v>1</v>
      </c>
      <c r="H79" s="1" t="b">
        <f>H61&lt;='e8.4'!H61</f>
        <v>1</v>
      </c>
      <c r="I79" s="1" t="b">
        <f>I61&lt;='e8.4'!I61</f>
        <v>1</v>
      </c>
      <c r="J79" s="1" t="b">
        <f>J61&lt;='e8.4'!J61</f>
        <v>1</v>
      </c>
      <c r="K79" s="1" t="b">
        <f>K61&lt;='e8.4'!K61</f>
        <v>1</v>
      </c>
      <c r="L79" s="1" t="b">
        <f>L61&lt;='e8.4'!L61</f>
        <v>1</v>
      </c>
      <c r="M79" s="1" t="b">
        <f>M61&lt;='e8.4'!M61</f>
        <v>1</v>
      </c>
      <c r="N79" s="1" t="b">
        <f>N61&lt;='e8.4'!N61</f>
        <v>1</v>
      </c>
      <c r="O79" s="1" t="b">
        <f>O61&lt;='e8.4'!O61</f>
        <v>1</v>
      </c>
      <c r="P79" s="1" t="b">
        <f>P61&lt;='e8.4'!P61</f>
        <v>1</v>
      </c>
      <c r="Q79" s="1" t="b">
        <f>Q61&lt;='e8.4'!Q61</f>
        <v>1</v>
      </c>
      <c r="R79" s="1" t="b">
        <f>R61&lt;='e8.4'!R61</f>
        <v>1</v>
      </c>
      <c r="S79" s="1" t="b">
        <f>S61&lt;='e8.4'!S61</f>
        <v>1</v>
      </c>
    </row>
    <row r="80" spans="1:21" x14ac:dyDescent="0.2">
      <c r="A80" s="6" t="s">
        <v>21</v>
      </c>
      <c r="C80" s="1" t="b">
        <f>C61&lt;='e8.5'!C61</f>
        <v>1</v>
      </c>
      <c r="D80" s="1" t="b">
        <f>D61&lt;='e8.5'!D61</f>
        <v>1</v>
      </c>
      <c r="E80" s="1" t="b">
        <f>E61&lt;='e8.5'!E61</f>
        <v>1</v>
      </c>
      <c r="F80" s="1" t="b">
        <f>F61&lt;='e8.5'!F61</f>
        <v>1</v>
      </c>
      <c r="G80" s="1" t="b">
        <f>G61&lt;='e8.5'!G61</f>
        <v>1</v>
      </c>
      <c r="H80" s="1" t="b">
        <f>H61&lt;='e8.5'!H61</f>
        <v>1</v>
      </c>
      <c r="I80" s="1" t="b">
        <f>I61&lt;='e8.5'!I61</f>
        <v>1</v>
      </c>
      <c r="J80" s="1" t="b">
        <f>J61&lt;='e8.5'!J61</f>
        <v>1</v>
      </c>
      <c r="K80" s="1" t="b">
        <f>K61&lt;='e8.5'!K61</f>
        <v>1</v>
      </c>
      <c r="L80" s="1" t="b">
        <f>L61&lt;='e8.5'!L61</f>
        <v>1</v>
      </c>
      <c r="M80" s="1" t="b">
        <f>M61&lt;='e8.5'!M61</f>
        <v>1</v>
      </c>
      <c r="N80" s="1" t="b">
        <f>N61&lt;='e8.5'!N61</f>
        <v>1</v>
      </c>
      <c r="O80" s="1" t="b">
        <f>O61&lt;='e8.5'!O61</f>
        <v>1</v>
      </c>
      <c r="P80" s="1" t="b">
        <f>P61&lt;='e8.5'!P61</f>
        <v>1</v>
      </c>
      <c r="Q80" s="1" t="b">
        <f>Q61&lt;='e8.5'!Q61</f>
        <v>1</v>
      </c>
      <c r="R80" s="1" t="b">
        <f>R61&lt;='e8.5'!R61</f>
        <v>1</v>
      </c>
      <c r="S80" s="1" t="b">
        <f>S61&lt;='e8.5'!S61</f>
        <v>1</v>
      </c>
    </row>
  </sheetData>
  <printOptions horizontalCentered="1"/>
  <pageMargins left="0.7" right="0.7" top="0.75" bottom="0.75" header="0.3" footer="0.3"/>
  <pageSetup scale="58" orientation="landscape" blackAndWhite="1" r:id="rId1"/>
  <headerFooter>
    <oddHeader xml:space="preserve">&amp;L&amp;"Arial"&amp;10  
  &amp;R&amp;"Arial"&amp;10  Exhibit 8
Sheet 3
</oddHeader>
    <oddFooter xml:space="preserve">&amp;L&amp;"Arial"&amp;10 Oliver Wyman Actuarial Consulting, Inc.
&amp;C&amp;"Arial"&amp;10 &amp;R&amp;"Arial"&amp;10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B48E-7033-4D9C-BDC5-CB8A64E15245}">
  <sheetPr>
    <tabColor rgb="FF00B050"/>
    <pageSetUpPr fitToPage="1"/>
  </sheetPr>
  <dimension ref="A1:W80"/>
  <sheetViews>
    <sheetView zoomScale="85" zoomScaleNormal="85" workbookViewId="0">
      <selection activeCell="C55" sqref="C55"/>
    </sheetView>
  </sheetViews>
  <sheetFormatPr defaultColWidth="10.28515625" defaultRowHeight="12.75" x14ac:dyDescent="0.2"/>
  <cols>
    <col min="1" max="1" width="17.140625" style="1" customWidth="1"/>
    <col min="2" max="2" width="3" style="1" customWidth="1"/>
    <col min="3" max="19" width="11.7109375" style="1" customWidth="1"/>
    <col min="20" max="20" width="3" style="1" customWidth="1"/>
    <col min="21" max="21" width="11.7109375" style="1" customWidth="1"/>
    <col min="22" max="22" width="3" style="1" customWidth="1"/>
    <col min="23" max="16384" width="10.28515625" style="1"/>
  </cols>
  <sheetData>
    <row r="1" spans="1:23" x14ac:dyDescent="0.2">
      <c r="A1" s="1" t="e">
        <v>#VALUE!</v>
      </c>
      <c r="C1" s="1" t="e">
        <v>#VALUE!</v>
      </c>
    </row>
    <row r="2" spans="1:23" customFormat="1" ht="22.5" x14ac:dyDescent="0.45">
      <c r="A2" s="2" t="s">
        <v>33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3" customFormat="1" ht="15.75" x14ac:dyDescent="0.25">
      <c r="A3" s="4" t="s">
        <v>38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3" customFormat="1" ht="15.75" x14ac:dyDescent="0.25">
      <c r="A4" s="4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23" customFormat="1" ht="15.75" x14ac:dyDescent="0.25">
      <c r="A5" s="4" t="s">
        <v>34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3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3" x14ac:dyDescent="0.2">
      <c r="A7" s="5" t="e">
        <v>#VALUE!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10" spans="1:23" x14ac:dyDescent="0.2">
      <c r="A10" s="6" t="str">
        <f>[1]Intro!$M$9</f>
        <v>Policy</v>
      </c>
      <c r="C10" s="1" t="s">
        <v>0</v>
      </c>
    </row>
    <row r="11" spans="1:23" x14ac:dyDescent="0.2">
      <c r="A11" s="7" t="str">
        <f>[1]Intro!$M$10</f>
        <v>Period</v>
      </c>
      <c r="C11" s="8">
        <f>[1]Intro!$U$1</f>
        <v>12</v>
      </c>
      <c r="D11" s="8">
        <f>C11+[1]Intro!$U$2</f>
        <v>24</v>
      </c>
      <c r="E11" s="8">
        <f>D11+[1]Intro!$U$2</f>
        <v>36</v>
      </c>
      <c r="F11" s="8">
        <f>E11+[1]Intro!$U$2</f>
        <v>48</v>
      </c>
      <c r="G11" s="8">
        <f>F11+[1]Intro!$U$2</f>
        <v>60</v>
      </c>
      <c r="H11" s="8">
        <f>G11+[1]Intro!$U$2</f>
        <v>72</v>
      </c>
      <c r="I11" s="8">
        <f>H11+[1]Intro!$U$2</f>
        <v>84</v>
      </c>
      <c r="J11" s="8">
        <f>I11+[1]Intro!$U$2</f>
        <v>96</v>
      </c>
      <c r="K11" s="8">
        <f>J11+[1]Intro!$U$2</f>
        <v>108</v>
      </c>
      <c r="L11" s="8">
        <f>K11+[1]Intro!$U$2</f>
        <v>120</v>
      </c>
      <c r="M11" s="8">
        <f>L11+[1]Intro!$U$2</f>
        <v>132</v>
      </c>
      <c r="N11" s="8">
        <f>M11+[1]Intro!$U$2</f>
        <v>144</v>
      </c>
      <c r="O11" s="8">
        <f>N11+[1]Intro!$U$2</f>
        <v>156</v>
      </c>
      <c r="P11" s="8">
        <f>O11+[1]Intro!$U$2</f>
        <v>168</v>
      </c>
      <c r="Q11" s="8">
        <f>P11+[1]Intro!$U$2</f>
        <v>180</v>
      </c>
      <c r="R11" s="8">
        <f>Q11+[1]Intro!$U$2</f>
        <v>192</v>
      </c>
      <c r="S11" s="8">
        <f>R11+[1]Intro!$U$2</f>
        <v>204</v>
      </c>
      <c r="U11" s="9" t="s">
        <v>32</v>
      </c>
      <c r="W11" s="7" t="s">
        <v>1</v>
      </c>
    </row>
    <row r="12" spans="1:23" ht="12.75" customHeight="1" x14ac:dyDescent="0.2"/>
    <row r="13" spans="1:23" ht="12.75" customHeight="1" x14ac:dyDescent="0.2">
      <c r="A13" s="6" t="str">
        <f>[1]Intro!E25</f>
        <v>1/1/04-12/31/04</v>
      </c>
      <c r="C13" s="10" t="s">
        <v>2</v>
      </c>
      <c r="D13" s="10" t="s">
        <v>2</v>
      </c>
      <c r="E13" s="10">
        <v>889820</v>
      </c>
      <c r="F13" s="10">
        <v>986168</v>
      </c>
      <c r="G13" s="10">
        <v>1097393.1399999999</v>
      </c>
      <c r="H13" s="10">
        <v>1152952.29</v>
      </c>
      <c r="I13" s="10">
        <v>1302154.28</v>
      </c>
      <c r="J13" s="10">
        <v>1372238.2800000005</v>
      </c>
      <c r="K13" s="10">
        <v>1368900.6300000004</v>
      </c>
      <c r="L13" s="10">
        <v>1376587.1600000001</v>
      </c>
      <c r="M13" s="10">
        <v>1372062.62</v>
      </c>
      <c r="N13" s="10">
        <v>1373263.05</v>
      </c>
      <c r="O13" s="10">
        <v>1386403.3700000003</v>
      </c>
      <c r="P13" s="10">
        <v>1392533.1800000004</v>
      </c>
      <c r="Q13" s="10">
        <v>1370628.7200000004</v>
      </c>
      <c r="R13" s="10">
        <v>1343025.0200000005</v>
      </c>
      <c r="S13" s="11">
        <f>$U13</f>
        <v>1343025.0200000005</v>
      </c>
      <c r="U13" s="12">
        <f>[1]e7!I56</f>
        <v>1343025.0200000005</v>
      </c>
      <c r="W13" s="6" t="str">
        <f>[1]Intro!O25</f>
        <v>Broadspire</v>
      </c>
    </row>
    <row r="14" spans="1:23" ht="12.75" customHeight="1" x14ac:dyDescent="0.2">
      <c r="A14" s="6" t="str">
        <f>[1]Intro!E26</f>
        <v>1/1/05-12/31/05</v>
      </c>
      <c r="C14" s="13" t="s">
        <v>2</v>
      </c>
      <c r="D14" s="10">
        <v>885706</v>
      </c>
      <c r="E14" s="13">
        <v>1174043</v>
      </c>
      <c r="F14" s="13">
        <v>1493567.14</v>
      </c>
      <c r="G14" s="13">
        <v>1860442.47</v>
      </c>
      <c r="H14" s="13">
        <v>2044276.16</v>
      </c>
      <c r="I14" s="13">
        <v>2114533.1899999995</v>
      </c>
      <c r="J14" s="13">
        <v>2161340.65</v>
      </c>
      <c r="K14" s="13">
        <v>2192249.9299999988</v>
      </c>
      <c r="L14" s="13">
        <v>2254788.1999999988</v>
      </c>
      <c r="M14" s="13">
        <v>2287657.7799999989</v>
      </c>
      <c r="N14" s="13">
        <v>2306076.23</v>
      </c>
      <c r="O14" s="13">
        <v>2321126.6999999997</v>
      </c>
      <c r="P14" s="13">
        <v>2333805.6399999997</v>
      </c>
      <c r="Q14" s="13">
        <v>2351823.8399999994</v>
      </c>
      <c r="R14" s="12">
        <f>$U14</f>
        <v>2359249.2899999996</v>
      </c>
      <c r="S14" s="13"/>
      <c r="U14" s="12">
        <f>[1]e7!I57</f>
        <v>2359249.2899999996</v>
      </c>
      <c r="W14" s="6" t="str">
        <f>[1]Intro!O26</f>
        <v>Broadspire</v>
      </c>
    </row>
    <row r="15" spans="1:23" ht="12.75" customHeight="1" x14ac:dyDescent="0.2">
      <c r="A15" s="6" t="str">
        <f>[1]Intro!E27</f>
        <v>1/1/06-12/31/06</v>
      </c>
      <c r="C15" s="10">
        <v>211399</v>
      </c>
      <c r="D15" s="13">
        <v>446575</v>
      </c>
      <c r="E15" s="13">
        <v>588433</v>
      </c>
      <c r="F15" s="13">
        <v>641498</v>
      </c>
      <c r="G15" s="13">
        <v>655143</v>
      </c>
      <c r="H15" s="13">
        <v>708243</v>
      </c>
      <c r="I15" s="13">
        <v>699724.86000000034</v>
      </c>
      <c r="J15" s="13">
        <v>699724.86000000034</v>
      </c>
      <c r="K15" s="13">
        <v>699724.86000000034</v>
      </c>
      <c r="L15" s="13">
        <v>699724.86000000034</v>
      </c>
      <c r="M15" s="13">
        <v>699839.89000000025</v>
      </c>
      <c r="N15" s="13">
        <v>699839.89000000025</v>
      </c>
      <c r="O15" s="13">
        <v>699839.89000000025</v>
      </c>
      <c r="P15" s="13">
        <v>699839.89000000025</v>
      </c>
      <c r="Q15" s="12">
        <f>$U15</f>
        <v>699839.89000000025</v>
      </c>
      <c r="R15" s="13"/>
      <c r="S15" s="13"/>
      <c r="U15" s="12">
        <f>[1]e7!I58</f>
        <v>699839.89000000025</v>
      </c>
      <c r="W15" s="6" t="str">
        <f>[1]Intro!O27</f>
        <v>Argonaut</v>
      </c>
    </row>
    <row r="16" spans="1:23" ht="12.75" customHeight="1" x14ac:dyDescent="0.2">
      <c r="A16" s="6" t="str">
        <f>[1]Intro!E28</f>
        <v>1/1/07-12/31/07</v>
      </c>
      <c r="C16" s="13">
        <v>334255</v>
      </c>
      <c r="D16" s="13">
        <v>1388359.95</v>
      </c>
      <c r="E16" s="13">
        <v>1675133.17</v>
      </c>
      <c r="F16" s="13">
        <v>1839357.62</v>
      </c>
      <c r="G16" s="13">
        <v>1872974.7900000014</v>
      </c>
      <c r="H16" s="13">
        <v>1973357.8100000015</v>
      </c>
      <c r="I16" s="13">
        <v>2000861.6700000013</v>
      </c>
      <c r="J16" s="13">
        <v>2004920.9200000013</v>
      </c>
      <c r="K16" s="13">
        <v>2005481.3700000015</v>
      </c>
      <c r="L16" s="13">
        <v>2005481.3700000015</v>
      </c>
      <c r="M16" s="13">
        <v>2005481.3700000015</v>
      </c>
      <c r="N16" s="13">
        <v>2005481.3700000008</v>
      </c>
      <c r="O16" s="13">
        <v>2005481.3700000008</v>
      </c>
      <c r="P16" s="12">
        <f>$U16</f>
        <v>2005481.3700000008</v>
      </c>
      <c r="Q16" s="13"/>
      <c r="R16" s="13"/>
      <c r="S16" s="13"/>
      <c r="U16" s="12">
        <f>[1]e7!I59</f>
        <v>2005481.3700000008</v>
      </c>
      <c r="W16" s="6" t="str">
        <f>[1]Intro!O28</f>
        <v>Travelers</v>
      </c>
    </row>
    <row r="17" spans="1:23" ht="12.75" customHeight="1" x14ac:dyDescent="0.2">
      <c r="A17" s="6" t="str">
        <f>[1]Intro!E29</f>
        <v>1/1/08-12/31/08</v>
      </c>
      <c r="C17" s="13">
        <v>347849.49</v>
      </c>
      <c r="D17" s="13">
        <v>758111.05</v>
      </c>
      <c r="E17" s="13">
        <v>1083953.47</v>
      </c>
      <c r="F17" s="13">
        <v>1099997.5399999998</v>
      </c>
      <c r="G17" s="13">
        <v>1100030.42</v>
      </c>
      <c r="H17" s="13">
        <v>1100030.4200000002</v>
      </c>
      <c r="I17" s="13">
        <v>1100030.42</v>
      </c>
      <c r="J17" s="13">
        <v>1100030.4200000002</v>
      </c>
      <c r="K17" s="13">
        <v>1099670.42</v>
      </c>
      <c r="L17" s="13">
        <v>1099670.4200000002</v>
      </c>
      <c r="M17" s="13">
        <v>1099670.4199999997</v>
      </c>
      <c r="N17" s="13">
        <v>1099670.4199999997</v>
      </c>
      <c r="O17" s="12">
        <f>$U17</f>
        <v>1099670.4199999997</v>
      </c>
      <c r="P17" s="13"/>
      <c r="Q17" s="13"/>
      <c r="R17" s="13"/>
      <c r="S17" s="13"/>
      <c r="U17" s="12">
        <f>[1]e7!I60</f>
        <v>1099670.4199999997</v>
      </c>
      <c r="W17" s="6" t="str">
        <f>[1]Intro!O29</f>
        <v>Travelers</v>
      </c>
    </row>
    <row r="18" spans="1:23" ht="12.75" customHeight="1" x14ac:dyDescent="0.2">
      <c r="A18" s="6" t="str">
        <f>[1]Intro!E30</f>
        <v>1/1/09-12/31/09</v>
      </c>
      <c r="C18" s="13">
        <v>222764.54</v>
      </c>
      <c r="D18" s="13">
        <v>469378.97</v>
      </c>
      <c r="E18" s="13">
        <v>628368.21999999986</v>
      </c>
      <c r="F18" s="13">
        <v>652011.89999999979</v>
      </c>
      <c r="G18" s="13">
        <v>658612.91</v>
      </c>
      <c r="H18" s="13">
        <v>741337.19999999984</v>
      </c>
      <c r="I18" s="13">
        <v>766269.99000000011</v>
      </c>
      <c r="J18" s="13">
        <v>766269.98999999976</v>
      </c>
      <c r="K18" s="13">
        <v>766269.99000000011</v>
      </c>
      <c r="L18" s="13">
        <v>766269.99000000011</v>
      </c>
      <c r="M18" s="13">
        <v>766269.99000000011</v>
      </c>
      <c r="N18" s="12">
        <f>$U18</f>
        <v>766269.99000000011</v>
      </c>
      <c r="O18" s="13"/>
      <c r="P18" s="13"/>
      <c r="Q18" s="13"/>
      <c r="R18" s="13"/>
      <c r="S18" s="13"/>
      <c r="U18" s="12">
        <f>[1]e7!I61</f>
        <v>766269.99000000011</v>
      </c>
      <c r="W18" s="6" t="str">
        <f>[1]Intro!O30</f>
        <v>Travelers</v>
      </c>
    </row>
    <row r="19" spans="1:23" ht="12.75" customHeight="1" x14ac:dyDescent="0.2">
      <c r="A19" s="6" t="str">
        <f>[1]Intro!E31</f>
        <v>1/1/10-12/31/10</v>
      </c>
      <c r="C19" s="13">
        <v>404401.32</v>
      </c>
      <c r="D19" s="13">
        <v>954257.30999999959</v>
      </c>
      <c r="E19" s="13">
        <v>1323186.3500000001</v>
      </c>
      <c r="F19" s="13">
        <v>1496089.0600000005</v>
      </c>
      <c r="G19" s="13">
        <v>1521916.81</v>
      </c>
      <c r="H19" s="13">
        <v>1507050.4000000008</v>
      </c>
      <c r="I19" s="13">
        <v>1509733.5599999998</v>
      </c>
      <c r="J19" s="13">
        <v>1522575.0900000008</v>
      </c>
      <c r="K19" s="13">
        <v>1540795.9600000004</v>
      </c>
      <c r="L19" s="13">
        <v>1563135.0100000005</v>
      </c>
      <c r="M19" s="12">
        <f>$U19</f>
        <v>1614381.6700000004</v>
      </c>
      <c r="N19" s="13"/>
      <c r="O19" s="13"/>
      <c r="P19" s="13"/>
      <c r="Q19" s="13"/>
      <c r="R19" s="13"/>
      <c r="S19" s="13"/>
      <c r="U19" s="12">
        <f>[1]e7!I62</f>
        <v>1614381.6700000004</v>
      </c>
      <c r="W19" s="6" t="str">
        <f>[1]Intro!O31</f>
        <v>Travelers</v>
      </c>
    </row>
    <row r="20" spans="1:23" ht="12.75" customHeight="1" x14ac:dyDescent="0.2">
      <c r="A20" s="6" t="str">
        <f>[1]Intro!E32</f>
        <v>1/1/11-12/31/11</v>
      </c>
      <c r="C20" s="13">
        <v>357259.98999999987</v>
      </c>
      <c r="D20" s="13">
        <v>945944.79000000015</v>
      </c>
      <c r="E20" s="13">
        <v>1041213.3600000002</v>
      </c>
      <c r="F20" s="13">
        <v>1052451.29</v>
      </c>
      <c r="G20" s="13">
        <v>1084549.8400000001</v>
      </c>
      <c r="H20" s="13">
        <v>1104286.57</v>
      </c>
      <c r="I20" s="13">
        <v>1118367.83</v>
      </c>
      <c r="J20" s="13">
        <v>1135122.3100000003</v>
      </c>
      <c r="K20" s="13">
        <v>1182322.2200000002</v>
      </c>
      <c r="L20" s="12">
        <f>$U20</f>
        <v>1183179.1900000002</v>
      </c>
      <c r="M20" s="13"/>
      <c r="N20" s="13"/>
      <c r="O20" s="13"/>
      <c r="P20" s="13"/>
      <c r="Q20" s="13"/>
      <c r="R20" s="13"/>
      <c r="S20" s="13"/>
      <c r="U20" s="12">
        <f>[1]e7!I63</f>
        <v>1183179.1900000002</v>
      </c>
      <c r="W20" s="6" t="str">
        <f>[1]Intro!O32</f>
        <v>Travelers</v>
      </c>
    </row>
    <row r="21" spans="1:23" ht="12.75" customHeight="1" x14ac:dyDescent="0.2">
      <c r="A21" s="6" t="str">
        <f>[1]Intro!E33</f>
        <v>1/1/12-12/31/12</v>
      </c>
      <c r="C21" s="13">
        <v>272973.83</v>
      </c>
      <c r="D21" s="13">
        <v>806555.11999999988</v>
      </c>
      <c r="E21" s="13">
        <v>939406.48999999964</v>
      </c>
      <c r="F21" s="13">
        <v>1105440.2299999997</v>
      </c>
      <c r="G21" s="13">
        <v>1210972.6399999997</v>
      </c>
      <c r="H21" s="13">
        <v>1212167.7099999997</v>
      </c>
      <c r="I21" s="13">
        <v>1212815.8099999998</v>
      </c>
      <c r="J21" s="13">
        <v>1212815.81</v>
      </c>
      <c r="K21" s="12">
        <f>$U21</f>
        <v>1212882.8100000003</v>
      </c>
      <c r="L21" s="13"/>
      <c r="M21" s="13"/>
      <c r="N21" s="13"/>
      <c r="O21" s="13"/>
      <c r="P21" s="13"/>
      <c r="Q21" s="13"/>
      <c r="R21" s="13"/>
      <c r="S21" s="13"/>
      <c r="U21" s="12">
        <f>[1]e7!I64</f>
        <v>1212882.8100000003</v>
      </c>
      <c r="W21" s="6" t="str">
        <f>[1]Intro!O33</f>
        <v>Hartford</v>
      </c>
    </row>
    <row r="22" spans="1:23" ht="12.75" customHeight="1" x14ac:dyDescent="0.2">
      <c r="A22" s="6" t="str">
        <f>[1]Intro!E34</f>
        <v>1/1/13-12/31/13</v>
      </c>
      <c r="C22" s="13">
        <v>391086.17999999993</v>
      </c>
      <c r="D22" s="13">
        <v>1207128.9899999998</v>
      </c>
      <c r="E22" s="13">
        <v>1540096.9600000002</v>
      </c>
      <c r="F22" s="13">
        <v>1775707.1599999997</v>
      </c>
      <c r="G22" s="13">
        <v>1811450.4699999997</v>
      </c>
      <c r="H22" s="13">
        <v>1856160.4899999986</v>
      </c>
      <c r="I22" s="13">
        <v>1900189.83</v>
      </c>
      <c r="J22" s="12">
        <f>$U22</f>
        <v>1925803.2599999993</v>
      </c>
      <c r="K22" s="13"/>
      <c r="L22" s="13"/>
      <c r="M22" s="13"/>
      <c r="N22" s="13"/>
      <c r="O22" s="13"/>
      <c r="P22" s="13"/>
      <c r="Q22" s="13"/>
      <c r="R22" s="13"/>
      <c r="S22" s="13"/>
      <c r="U22" s="12">
        <f>[1]e7!I65</f>
        <v>1925803.2599999993</v>
      </c>
      <c r="W22" s="6" t="str">
        <f>[1]Intro!O34</f>
        <v>Hartford</v>
      </c>
    </row>
    <row r="23" spans="1:23" ht="12.75" customHeight="1" x14ac:dyDescent="0.2">
      <c r="A23" s="6" t="str">
        <f>[1]Intro!E35</f>
        <v>1/1/14-12/31/14</v>
      </c>
      <c r="C23" s="13">
        <v>464901.17000000022</v>
      </c>
      <c r="D23" s="13">
        <v>1135597.2400000005</v>
      </c>
      <c r="E23" s="13">
        <v>1504435.2699999996</v>
      </c>
      <c r="F23" s="13">
        <v>1644964.8999999997</v>
      </c>
      <c r="G23" s="13">
        <v>1842763.0499999996</v>
      </c>
      <c r="H23" s="13">
        <v>1908441.4999999995</v>
      </c>
      <c r="I23" s="12">
        <f>$U23</f>
        <v>1911366.5999999999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U23" s="12">
        <f>[1]e7!I66</f>
        <v>1911366.5999999999</v>
      </c>
      <c r="W23" s="6" t="str">
        <f>[1]Intro!O35</f>
        <v>Hartford</v>
      </c>
    </row>
    <row r="24" spans="1:23" ht="12.75" customHeight="1" x14ac:dyDescent="0.2">
      <c r="A24" s="6" t="str">
        <f>[1]Intro!E36</f>
        <v>1/1/15-12/31/15</v>
      </c>
      <c r="C24" s="13">
        <v>592225.76000000059</v>
      </c>
      <c r="D24" s="13">
        <v>1525919.2300000014</v>
      </c>
      <c r="E24" s="13">
        <v>2102257.7600000007</v>
      </c>
      <c r="F24" s="13">
        <v>2200363.66</v>
      </c>
      <c r="G24" s="13">
        <v>2275068.2200000002</v>
      </c>
      <c r="H24" s="12">
        <f>$U24</f>
        <v>2275241.92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U24" s="12">
        <f>[1]e7!I67</f>
        <v>2275241.92</v>
      </c>
      <c r="W24" s="6" t="str">
        <f>[1]Intro!O36</f>
        <v>Corvel</v>
      </c>
    </row>
    <row r="25" spans="1:23" ht="12.75" customHeight="1" x14ac:dyDescent="0.2">
      <c r="A25" s="6" t="str">
        <f>[1]Intro!E37</f>
        <v>1/1/16-12/31/16</v>
      </c>
      <c r="C25" s="13">
        <v>729211.94999999984</v>
      </c>
      <c r="D25" s="13">
        <v>1897574.3599999996</v>
      </c>
      <c r="E25" s="13">
        <v>2581784.8799999994</v>
      </c>
      <c r="F25" s="13">
        <v>2759688.9699999993</v>
      </c>
      <c r="G25" s="12">
        <f>$U25</f>
        <v>2810502.1600000011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U25" s="12">
        <f>[1]e7!I68</f>
        <v>2810502.1600000011</v>
      </c>
      <c r="W25" s="6" t="str">
        <f>[1]Intro!O37</f>
        <v>Corvel</v>
      </c>
    </row>
    <row r="26" spans="1:23" ht="12.75" customHeight="1" x14ac:dyDescent="0.2">
      <c r="A26" s="6" t="str">
        <f>[1]Intro!E38</f>
        <v>1/1/17-12/31/17</v>
      </c>
      <c r="C26" s="13">
        <v>587820.25</v>
      </c>
      <c r="D26" s="13">
        <v>1903333.2600000009</v>
      </c>
      <c r="E26" s="13">
        <v>2246189.3800000018</v>
      </c>
      <c r="F26" s="12">
        <f>$U26</f>
        <v>2449912.0500000017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U26" s="12">
        <f>[1]e7!I69</f>
        <v>2449912.0500000017</v>
      </c>
      <c r="W26" s="6" t="str">
        <f>[1]Intro!O38</f>
        <v>Corvel</v>
      </c>
    </row>
    <row r="27" spans="1:23" ht="12.75" customHeight="1" x14ac:dyDescent="0.2">
      <c r="A27" s="6" t="str">
        <f>[1]Intro!E39</f>
        <v>1/1/18-12/31/18</v>
      </c>
      <c r="C27" s="13">
        <v>613311.33000000007</v>
      </c>
      <c r="D27" s="13">
        <v>2024291.8599999996</v>
      </c>
      <c r="E27" s="12">
        <f>$U27</f>
        <v>2258070.4400000018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U27" s="12">
        <f>[1]e7!I70</f>
        <v>2258070.4400000018</v>
      </c>
      <c r="W27" s="6" t="str">
        <f>[1]Intro!O39</f>
        <v>Corvel</v>
      </c>
    </row>
    <row r="28" spans="1:23" ht="12.75" customHeight="1" x14ac:dyDescent="0.2">
      <c r="A28" s="6" t="str">
        <f>[1]Intro!E40</f>
        <v>1/1/19-12/31/19</v>
      </c>
      <c r="B28" s="14"/>
      <c r="C28" s="13">
        <v>2510372.1899999976</v>
      </c>
      <c r="D28" s="12">
        <f>$U28</f>
        <v>4199295.1499999976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U28" s="12">
        <f>[1]e7!I71</f>
        <v>4199295.1499999976</v>
      </c>
      <c r="W28" s="6" t="str">
        <f>[1]Intro!O40</f>
        <v>Corvel</v>
      </c>
    </row>
    <row r="29" spans="1:23" ht="12.75" customHeight="1" x14ac:dyDescent="0.2">
      <c r="A29" s="6" t="str">
        <f>[1]Intro!E41</f>
        <v>1/1/20-12/31/20</v>
      </c>
      <c r="B29" s="14"/>
      <c r="C29" s="12">
        <f>$U29</f>
        <v>619309.30000000005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U29" s="12">
        <f>[1]e7!I72</f>
        <v>619309.30000000005</v>
      </c>
      <c r="W29" s="6" t="str">
        <f>[1]Intro!O41</f>
        <v>Corvel</v>
      </c>
    </row>
    <row r="30" spans="1:23" x14ac:dyDescent="0.2">
      <c r="A30" s="6"/>
    </row>
    <row r="31" spans="1:23" x14ac:dyDescent="0.2">
      <c r="A31" s="6" t="str">
        <f>[1]Intro!$M$9</f>
        <v>Policy</v>
      </c>
      <c r="C31" s="1" t="s">
        <v>3</v>
      </c>
    </row>
    <row r="32" spans="1:23" x14ac:dyDescent="0.2">
      <c r="A32" s="7" t="str">
        <f>[1]Intro!$M$10</f>
        <v>Period</v>
      </c>
      <c r="C32" s="8" t="str">
        <f>C11&amp;" - "&amp;IF(ISBLANK(D11), "ULT", D11)</f>
        <v>12 - 24</v>
      </c>
      <c r="D32" s="8" t="str">
        <f t="shared" ref="D32:S32" si="0">D11&amp;" - "&amp;IF(ISBLANK(E11), "ULT", E11)</f>
        <v>24 - 36</v>
      </c>
      <c r="E32" s="8" t="str">
        <f t="shared" si="0"/>
        <v>36 - 48</v>
      </c>
      <c r="F32" s="8" t="str">
        <f t="shared" si="0"/>
        <v>48 - 60</v>
      </c>
      <c r="G32" s="8" t="str">
        <f t="shared" si="0"/>
        <v>60 - 72</v>
      </c>
      <c r="H32" s="8" t="str">
        <f t="shared" si="0"/>
        <v>72 - 84</v>
      </c>
      <c r="I32" s="8" t="str">
        <f t="shared" si="0"/>
        <v>84 - 96</v>
      </c>
      <c r="J32" s="8" t="str">
        <f t="shared" si="0"/>
        <v>96 - 108</v>
      </c>
      <c r="K32" s="8" t="str">
        <f t="shared" si="0"/>
        <v>108 - 120</v>
      </c>
      <c r="L32" s="8" t="str">
        <f t="shared" si="0"/>
        <v>120 - 132</v>
      </c>
      <c r="M32" s="8" t="str">
        <f t="shared" si="0"/>
        <v>132 - 144</v>
      </c>
      <c r="N32" s="8" t="str">
        <f t="shared" si="0"/>
        <v>144 - 156</v>
      </c>
      <c r="O32" s="8" t="str">
        <f t="shared" si="0"/>
        <v>156 - 168</v>
      </c>
      <c r="P32" s="8" t="str">
        <f t="shared" si="0"/>
        <v>168 - 180</v>
      </c>
      <c r="Q32" s="8" t="str">
        <f t="shared" si="0"/>
        <v>180 - 192</v>
      </c>
      <c r="R32" s="8" t="str">
        <f t="shared" si="0"/>
        <v>192 - 204</v>
      </c>
      <c r="S32" s="8" t="str">
        <f t="shared" si="0"/>
        <v>204 - ULT</v>
      </c>
    </row>
    <row r="33" spans="1:19" x14ac:dyDescent="0.2">
      <c r="A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2">
      <c r="A34" s="6" t="str">
        <f t="shared" ref="A34:A49" si="1">A13</f>
        <v>1/1/04-12/31/04</v>
      </c>
      <c r="C34" s="15" t="str">
        <f>IFERROR(IF(OR(D13="", ISBLANK(D13)), "", D13/C13), "")</f>
        <v/>
      </c>
      <c r="D34" s="15" t="str">
        <f t="shared" ref="D34:S34" si="2">IFERROR(IF(OR(E13="", ISBLANK(E13)), "", E13/D13), "")</f>
        <v/>
      </c>
      <c r="E34" s="15">
        <f t="shared" si="2"/>
        <v>1.1082780787125486</v>
      </c>
      <c r="F34" s="15">
        <f t="shared" si="2"/>
        <v>1.1127851846744163</v>
      </c>
      <c r="G34" s="15">
        <f t="shared" si="2"/>
        <v>1.0506283008111388</v>
      </c>
      <c r="H34" s="15">
        <f t="shared" si="2"/>
        <v>1.1294086418788414</v>
      </c>
      <c r="I34" s="15">
        <f t="shared" si="2"/>
        <v>1.0538215794214496</v>
      </c>
      <c r="J34" s="15">
        <f t="shared" si="2"/>
        <v>0.99756773291588974</v>
      </c>
      <c r="K34" s="15">
        <f t="shared" si="2"/>
        <v>1.005615111741164</v>
      </c>
      <c r="L34" s="15">
        <f t="shared" si="2"/>
        <v>0.9967132193794398</v>
      </c>
      <c r="M34" s="15">
        <f t="shared" si="2"/>
        <v>1.0008749090475184</v>
      </c>
      <c r="N34" s="15">
        <f t="shared" si="2"/>
        <v>1.0095686838730571</v>
      </c>
      <c r="O34" s="15">
        <f t="shared" si="2"/>
        <v>1.0044213755770084</v>
      </c>
      <c r="P34" s="15">
        <f t="shared" si="2"/>
        <v>0.98427006241962578</v>
      </c>
      <c r="Q34" s="15">
        <f t="shared" si="2"/>
        <v>0.9798605562562559</v>
      </c>
      <c r="R34" s="15">
        <f t="shared" si="2"/>
        <v>1</v>
      </c>
      <c r="S34" s="15" t="str">
        <f t="shared" si="2"/>
        <v/>
      </c>
    </row>
    <row r="35" spans="1:19" x14ac:dyDescent="0.2">
      <c r="A35" s="6" t="str">
        <f t="shared" si="1"/>
        <v>1/1/05-12/31/05</v>
      </c>
      <c r="C35" s="15" t="str">
        <f t="shared" ref="C35:S49" si="3">IFERROR(IF(OR(D14="", ISBLANK(D14)), "", D14/C14), "")</f>
        <v/>
      </c>
      <c r="D35" s="15">
        <f t="shared" si="3"/>
        <v>1.3255448196128286</v>
      </c>
      <c r="E35" s="15">
        <f t="shared" si="3"/>
        <v>1.2721571015712372</v>
      </c>
      <c r="F35" s="15">
        <f t="shared" si="3"/>
        <v>1.2456369855592833</v>
      </c>
      <c r="G35" s="15">
        <f t="shared" si="3"/>
        <v>1.0988118111494196</v>
      </c>
      <c r="H35" s="15">
        <f t="shared" si="3"/>
        <v>1.0343676805388171</v>
      </c>
      <c r="I35" s="15">
        <f t="shared" si="3"/>
        <v>1.0221360725011843</v>
      </c>
      <c r="J35" s="15">
        <f t="shared" si="3"/>
        <v>1.0143009756467583</v>
      </c>
      <c r="K35" s="15">
        <f t="shared" si="3"/>
        <v>1.0285269800419152</v>
      </c>
      <c r="L35" s="15">
        <f t="shared" si="3"/>
        <v>1.0145776796241883</v>
      </c>
      <c r="M35" s="15">
        <f t="shared" si="3"/>
        <v>1.0080512260885459</v>
      </c>
      <c r="N35" s="15">
        <f t="shared" si="3"/>
        <v>1.0065264408020023</v>
      </c>
      <c r="O35" s="15">
        <f t="shared" si="3"/>
        <v>1.005462407545439</v>
      </c>
      <c r="P35" s="15">
        <f t="shared" si="3"/>
        <v>1.007720522948089</v>
      </c>
      <c r="Q35" s="15">
        <f t="shared" si="3"/>
        <v>1.0031573155581246</v>
      </c>
      <c r="R35" s="15" t="str">
        <f t="shared" si="3"/>
        <v/>
      </c>
      <c r="S35" s="15" t="str">
        <f t="shared" si="3"/>
        <v/>
      </c>
    </row>
    <row r="36" spans="1:19" x14ac:dyDescent="0.2">
      <c r="A36" s="6" t="str">
        <f t="shared" si="1"/>
        <v>1/1/06-12/31/06</v>
      </c>
      <c r="C36" s="15">
        <f t="shared" si="3"/>
        <v>2.1124745150166273</v>
      </c>
      <c r="D36" s="15">
        <f t="shared" si="3"/>
        <v>1.3176577282651289</v>
      </c>
      <c r="E36" s="15">
        <f t="shared" si="3"/>
        <v>1.0901801904379937</v>
      </c>
      <c r="F36" s="15">
        <f t="shared" si="3"/>
        <v>1.0212705261746724</v>
      </c>
      <c r="G36" s="15">
        <f t="shared" si="3"/>
        <v>1.081051007184691</v>
      </c>
      <c r="H36" s="15">
        <f t="shared" si="3"/>
        <v>0.98797285677373492</v>
      </c>
      <c r="I36" s="15">
        <f t="shared" si="3"/>
        <v>1</v>
      </c>
      <c r="J36" s="15">
        <f t="shared" si="3"/>
        <v>1</v>
      </c>
      <c r="K36" s="15">
        <f t="shared" si="3"/>
        <v>1</v>
      </c>
      <c r="L36" s="15">
        <f t="shared" si="3"/>
        <v>1.000164393187345</v>
      </c>
      <c r="M36" s="15">
        <f t="shared" si="3"/>
        <v>1</v>
      </c>
      <c r="N36" s="15">
        <f t="shared" si="3"/>
        <v>1</v>
      </c>
      <c r="O36" s="15">
        <f t="shared" si="3"/>
        <v>1</v>
      </c>
      <c r="P36" s="15">
        <f t="shared" si="3"/>
        <v>1</v>
      </c>
      <c r="Q36" s="15" t="str">
        <f t="shared" si="3"/>
        <v/>
      </c>
      <c r="R36" s="15" t="str">
        <f t="shared" si="3"/>
        <v/>
      </c>
      <c r="S36" s="15" t="str">
        <f t="shared" si="3"/>
        <v/>
      </c>
    </row>
    <row r="37" spans="1:19" x14ac:dyDescent="0.2">
      <c r="A37" s="6" t="str">
        <f t="shared" si="1"/>
        <v>1/1/07-12/31/07</v>
      </c>
      <c r="C37" s="15">
        <f t="shared" si="3"/>
        <v>4.1535951593843023</v>
      </c>
      <c r="D37" s="15">
        <f t="shared" si="3"/>
        <v>1.2065553821255071</v>
      </c>
      <c r="E37" s="15">
        <f t="shared" si="3"/>
        <v>1.0980366534082782</v>
      </c>
      <c r="F37" s="15">
        <f t="shared" si="3"/>
        <v>1.0182765817992487</v>
      </c>
      <c r="G37" s="15">
        <f t="shared" si="3"/>
        <v>1.0535954998091566</v>
      </c>
      <c r="H37" s="15">
        <f t="shared" si="3"/>
        <v>1.013937594013931</v>
      </c>
      <c r="I37" s="15">
        <f t="shared" si="3"/>
        <v>1.0020287509430874</v>
      </c>
      <c r="J37" s="15">
        <f t="shared" si="3"/>
        <v>1.0002795372098767</v>
      </c>
      <c r="K37" s="15">
        <f t="shared" si="3"/>
        <v>1</v>
      </c>
      <c r="L37" s="15">
        <f t="shared" si="3"/>
        <v>1</v>
      </c>
      <c r="M37" s="15">
        <f t="shared" si="3"/>
        <v>0.99999999999999967</v>
      </c>
      <c r="N37" s="15">
        <f t="shared" si="3"/>
        <v>1</v>
      </c>
      <c r="O37" s="15">
        <f t="shared" si="3"/>
        <v>1</v>
      </c>
      <c r="P37" s="15" t="str">
        <f t="shared" si="3"/>
        <v/>
      </c>
      <c r="Q37" s="15" t="str">
        <f t="shared" si="3"/>
        <v/>
      </c>
      <c r="R37" s="15" t="str">
        <f t="shared" si="3"/>
        <v/>
      </c>
      <c r="S37" s="15" t="str">
        <f t="shared" si="3"/>
        <v/>
      </c>
    </row>
    <row r="38" spans="1:19" x14ac:dyDescent="0.2">
      <c r="A38" s="6" t="str">
        <f t="shared" si="1"/>
        <v>1/1/08-12/31/08</v>
      </c>
      <c r="C38" s="15">
        <f t="shared" si="3"/>
        <v>2.1794226290226848</v>
      </c>
      <c r="D38" s="15">
        <f t="shared" si="3"/>
        <v>1.4298082978740383</v>
      </c>
      <c r="E38" s="15">
        <f t="shared" si="3"/>
        <v>1.0148014379251904</v>
      </c>
      <c r="F38" s="15">
        <f t="shared" si="3"/>
        <v>1.0000298909759382</v>
      </c>
      <c r="G38" s="15">
        <f t="shared" si="3"/>
        <v>1.0000000000000002</v>
      </c>
      <c r="H38" s="15">
        <f t="shared" si="3"/>
        <v>0.99999999999999978</v>
      </c>
      <c r="I38" s="15">
        <f t="shared" si="3"/>
        <v>1.0000000000000002</v>
      </c>
      <c r="J38" s="15">
        <f t="shared" si="3"/>
        <v>0.99967273632305531</v>
      </c>
      <c r="K38" s="15">
        <f t="shared" si="3"/>
        <v>1.0000000000000002</v>
      </c>
      <c r="L38" s="15">
        <f t="shared" si="3"/>
        <v>0.99999999999999956</v>
      </c>
      <c r="M38" s="15">
        <f t="shared" si="3"/>
        <v>1</v>
      </c>
      <c r="N38" s="15">
        <f t="shared" si="3"/>
        <v>1</v>
      </c>
      <c r="O38" s="15" t="str">
        <f t="shared" si="3"/>
        <v/>
      </c>
      <c r="P38" s="15" t="str">
        <f t="shared" si="3"/>
        <v/>
      </c>
      <c r="Q38" s="15" t="str">
        <f t="shared" si="3"/>
        <v/>
      </c>
      <c r="R38" s="15" t="str">
        <f t="shared" si="3"/>
        <v/>
      </c>
      <c r="S38" s="15" t="str">
        <f t="shared" si="3"/>
        <v/>
      </c>
    </row>
    <row r="39" spans="1:19" x14ac:dyDescent="0.2">
      <c r="A39" s="6" t="str">
        <f t="shared" si="1"/>
        <v>1/1/09-12/31/09</v>
      </c>
      <c r="C39" s="15">
        <f t="shared" si="3"/>
        <v>2.1070632246945586</v>
      </c>
      <c r="D39" s="15">
        <f t="shared" si="3"/>
        <v>1.3387225678219028</v>
      </c>
      <c r="E39" s="15">
        <f t="shared" si="3"/>
        <v>1.0376271097860423</v>
      </c>
      <c r="F39" s="15">
        <f t="shared" si="3"/>
        <v>1.010124063686568</v>
      </c>
      <c r="G39" s="15">
        <f t="shared" si="3"/>
        <v>1.1256038087683398</v>
      </c>
      <c r="H39" s="15">
        <f t="shared" si="3"/>
        <v>1.0336321851918402</v>
      </c>
      <c r="I39" s="15">
        <f t="shared" si="3"/>
        <v>0.99999999999999956</v>
      </c>
      <c r="J39" s="15">
        <f t="shared" si="3"/>
        <v>1.0000000000000004</v>
      </c>
      <c r="K39" s="15">
        <f t="shared" si="3"/>
        <v>1</v>
      </c>
      <c r="L39" s="15">
        <f t="shared" si="3"/>
        <v>1</v>
      </c>
      <c r="M39" s="15">
        <f t="shared" si="3"/>
        <v>1</v>
      </c>
      <c r="N39" s="15" t="str">
        <f t="shared" si="3"/>
        <v/>
      </c>
      <c r="O39" s="15" t="str">
        <f t="shared" si="3"/>
        <v/>
      </c>
      <c r="P39" s="15" t="str">
        <f t="shared" si="3"/>
        <v/>
      </c>
      <c r="Q39" s="15" t="str">
        <f t="shared" si="3"/>
        <v/>
      </c>
      <c r="R39" s="15" t="str">
        <f t="shared" si="3"/>
        <v/>
      </c>
      <c r="S39" s="15" t="str">
        <f t="shared" si="3"/>
        <v/>
      </c>
    </row>
    <row r="40" spans="1:19" x14ac:dyDescent="0.2">
      <c r="A40" s="6" t="str">
        <f t="shared" si="1"/>
        <v>1/1/10-12/31/10</v>
      </c>
      <c r="C40" s="15">
        <f t="shared" si="3"/>
        <v>2.3596790188518662</v>
      </c>
      <c r="D40" s="15">
        <f t="shared" si="3"/>
        <v>1.3866137949731825</v>
      </c>
      <c r="E40" s="15">
        <f t="shared" si="3"/>
        <v>1.1306714734474101</v>
      </c>
      <c r="F40" s="15">
        <f t="shared" si="3"/>
        <v>1.017263511037237</v>
      </c>
      <c r="G40" s="15">
        <f t="shared" si="3"/>
        <v>0.99023178540225254</v>
      </c>
      <c r="H40" s="15">
        <f t="shared" si="3"/>
        <v>1.0017804049552683</v>
      </c>
      <c r="I40" s="15">
        <f t="shared" si="3"/>
        <v>1.0085058253590129</v>
      </c>
      <c r="J40" s="15">
        <f t="shared" si="3"/>
        <v>1.0119671404843487</v>
      </c>
      <c r="K40" s="15">
        <f t="shared" si="3"/>
        <v>1.0144983830305474</v>
      </c>
      <c r="L40" s="15">
        <f t="shared" si="3"/>
        <v>1.0327845385537107</v>
      </c>
      <c r="M40" s="15" t="str">
        <f t="shared" si="3"/>
        <v/>
      </c>
      <c r="N40" s="15" t="str">
        <f t="shared" si="3"/>
        <v/>
      </c>
      <c r="O40" s="15" t="str">
        <f t="shared" si="3"/>
        <v/>
      </c>
      <c r="P40" s="15" t="str">
        <f t="shared" si="3"/>
        <v/>
      </c>
      <c r="Q40" s="15" t="str">
        <f t="shared" si="3"/>
        <v/>
      </c>
      <c r="R40" s="15" t="str">
        <f t="shared" si="3"/>
        <v/>
      </c>
      <c r="S40" s="15" t="str">
        <f t="shared" si="3"/>
        <v/>
      </c>
    </row>
    <row r="41" spans="1:19" x14ac:dyDescent="0.2">
      <c r="A41" s="6" t="str">
        <f t="shared" si="1"/>
        <v>1/1/11-12/31/11</v>
      </c>
      <c r="C41" s="15">
        <f t="shared" si="3"/>
        <v>2.647777015276747</v>
      </c>
      <c r="D41" s="15">
        <f t="shared" si="3"/>
        <v>1.1007126113565253</v>
      </c>
      <c r="E41" s="15">
        <f t="shared" si="3"/>
        <v>1.0107931096850311</v>
      </c>
      <c r="F41" s="15">
        <f t="shared" si="3"/>
        <v>1.0304988461746292</v>
      </c>
      <c r="G41" s="15">
        <f t="shared" si="3"/>
        <v>1.0181980848385908</v>
      </c>
      <c r="H41" s="15">
        <f t="shared" si="3"/>
        <v>1.0127514545431808</v>
      </c>
      <c r="I41" s="15">
        <f t="shared" si="3"/>
        <v>1.0149811891495486</v>
      </c>
      <c r="J41" s="15">
        <f t="shared" si="3"/>
        <v>1.0415813428951104</v>
      </c>
      <c r="K41" s="15">
        <f t="shared" si="3"/>
        <v>1.0007248193305545</v>
      </c>
      <c r="L41" s="15" t="str">
        <f t="shared" si="3"/>
        <v/>
      </c>
      <c r="M41" s="15" t="str">
        <f t="shared" si="3"/>
        <v/>
      </c>
      <c r="N41" s="15" t="str">
        <f t="shared" si="3"/>
        <v/>
      </c>
      <c r="O41" s="15" t="str">
        <f t="shared" si="3"/>
        <v/>
      </c>
      <c r="P41" s="15" t="str">
        <f t="shared" si="3"/>
        <v/>
      </c>
      <c r="Q41" s="15" t="str">
        <f t="shared" si="3"/>
        <v/>
      </c>
      <c r="R41" s="15" t="str">
        <f t="shared" si="3"/>
        <v/>
      </c>
      <c r="S41" s="15" t="str">
        <f t="shared" si="3"/>
        <v/>
      </c>
    </row>
    <row r="42" spans="1:19" x14ac:dyDescent="0.2">
      <c r="A42" s="6" t="str">
        <f t="shared" si="1"/>
        <v>1/1/12-12/31/12</v>
      </c>
      <c r="C42" s="15">
        <f t="shared" si="3"/>
        <v>2.9546975986672415</v>
      </c>
      <c r="D42" s="15">
        <f t="shared" si="3"/>
        <v>1.1647145578841527</v>
      </c>
      <c r="E42" s="15">
        <f t="shared" si="3"/>
        <v>1.1767432328469438</v>
      </c>
      <c r="F42" s="15">
        <f t="shared" si="3"/>
        <v>1.0954664097940419</v>
      </c>
      <c r="G42" s="15">
        <f t="shared" si="3"/>
        <v>1.0009868678783693</v>
      </c>
      <c r="H42" s="15">
        <f t="shared" si="3"/>
        <v>1.0005346619899651</v>
      </c>
      <c r="I42" s="15">
        <f t="shared" si="3"/>
        <v>1.0000000000000002</v>
      </c>
      <c r="J42" s="15">
        <f t="shared" si="3"/>
        <v>1.0000552433431753</v>
      </c>
      <c r="K42" s="15" t="str">
        <f t="shared" si="3"/>
        <v/>
      </c>
      <c r="L42" s="15" t="str">
        <f t="shared" si="3"/>
        <v/>
      </c>
      <c r="M42" s="15" t="str">
        <f t="shared" si="3"/>
        <v/>
      </c>
      <c r="N42" s="15" t="str">
        <f t="shared" si="3"/>
        <v/>
      </c>
      <c r="O42" s="15" t="str">
        <f t="shared" si="3"/>
        <v/>
      </c>
      <c r="P42" s="15" t="str">
        <f t="shared" si="3"/>
        <v/>
      </c>
      <c r="Q42" s="15" t="str">
        <f t="shared" si="3"/>
        <v/>
      </c>
      <c r="R42" s="15" t="str">
        <f t="shared" si="3"/>
        <v/>
      </c>
      <c r="S42" s="15" t="str">
        <f t="shared" si="3"/>
        <v/>
      </c>
    </row>
    <row r="43" spans="1:19" x14ac:dyDescent="0.2">
      <c r="A43" s="6" t="str">
        <f t="shared" si="1"/>
        <v>1/1/13-12/31/13</v>
      </c>
      <c r="C43" s="15">
        <f t="shared" si="3"/>
        <v>3.0866061030333518</v>
      </c>
      <c r="D43" s="15">
        <f t="shared" si="3"/>
        <v>1.2758346231085052</v>
      </c>
      <c r="E43" s="15">
        <f t="shared" si="3"/>
        <v>1.1529840043317789</v>
      </c>
      <c r="F43" s="15">
        <f t="shared" si="3"/>
        <v>1.0201290566401726</v>
      </c>
      <c r="G43" s="15">
        <f t="shared" si="3"/>
        <v>1.0246818893149194</v>
      </c>
      <c r="H43" s="15">
        <f t="shared" si="3"/>
        <v>1.0237206535949925</v>
      </c>
      <c r="I43" s="15">
        <f t="shared" si="3"/>
        <v>1.0134794058970409</v>
      </c>
      <c r="J43" s="15" t="str">
        <f t="shared" si="3"/>
        <v/>
      </c>
      <c r="K43" s="15" t="str">
        <f t="shared" si="3"/>
        <v/>
      </c>
      <c r="L43" s="15" t="str">
        <f t="shared" si="3"/>
        <v/>
      </c>
      <c r="M43" s="15" t="str">
        <f t="shared" si="3"/>
        <v/>
      </c>
      <c r="N43" s="15" t="str">
        <f t="shared" si="3"/>
        <v/>
      </c>
      <c r="O43" s="15" t="str">
        <f t="shared" si="3"/>
        <v/>
      </c>
      <c r="P43" s="15" t="str">
        <f t="shared" si="3"/>
        <v/>
      </c>
      <c r="Q43" s="15" t="str">
        <f t="shared" si="3"/>
        <v/>
      </c>
      <c r="R43" s="15" t="str">
        <f t="shared" si="3"/>
        <v/>
      </c>
      <c r="S43" s="15" t="str">
        <f t="shared" si="3"/>
        <v/>
      </c>
    </row>
    <row r="44" spans="1:19" x14ac:dyDescent="0.2">
      <c r="A44" s="6" t="str">
        <f t="shared" si="1"/>
        <v>1/1/14-12/31/14</v>
      </c>
      <c r="C44" s="15">
        <f t="shared" si="3"/>
        <v>2.4426637601277705</v>
      </c>
      <c r="D44" s="15">
        <f t="shared" si="3"/>
        <v>1.3247965185262329</v>
      </c>
      <c r="E44" s="15">
        <f t="shared" si="3"/>
        <v>1.0934102203014691</v>
      </c>
      <c r="F44" s="15">
        <f t="shared" si="3"/>
        <v>1.1202446021796575</v>
      </c>
      <c r="G44" s="15">
        <f t="shared" si="3"/>
        <v>1.0356412887701432</v>
      </c>
      <c r="H44" s="15">
        <f t="shared" si="3"/>
        <v>1.0015327166171981</v>
      </c>
      <c r="I44" s="15" t="str">
        <f t="shared" si="3"/>
        <v/>
      </c>
      <c r="J44" s="15" t="str">
        <f t="shared" si="3"/>
        <v/>
      </c>
      <c r="K44" s="15" t="str">
        <f t="shared" si="3"/>
        <v/>
      </c>
      <c r="L44" s="15" t="str">
        <f t="shared" si="3"/>
        <v/>
      </c>
      <c r="M44" s="15" t="str">
        <f t="shared" si="3"/>
        <v/>
      </c>
      <c r="N44" s="15" t="str">
        <f t="shared" si="3"/>
        <v/>
      </c>
      <c r="O44" s="15" t="str">
        <f t="shared" si="3"/>
        <v/>
      </c>
      <c r="P44" s="15" t="str">
        <f t="shared" si="3"/>
        <v/>
      </c>
      <c r="Q44" s="15" t="str">
        <f t="shared" si="3"/>
        <v/>
      </c>
      <c r="R44" s="15" t="str">
        <f t="shared" si="3"/>
        <v/>
      </c>
      <c r="S44" s="15" t="str">
        <f t="shared" si="3"/>
        <v/>
      </c>
    </row>
    <row r="45" spans="1:19" x14ac:dyDescent="0.2">
      <c r="A45" s="6" t="str">
        <f t="shared" si="1"/>
        <v>1/1/15-12/31/15</v>
      </c>
      <c r="C45" s="15">
        <f t="shared" si="3"/>
        <v>2.5765836832224251</v>
      </c>
      <c r="D45" s="15">
        <f t="shared" si="3"/>
        <v>1.3776992377243971</v>
      </c>
      <c r="E45" s="15">
        <f t="shared" si="3"/>
        <v>1.0466669225185781</v>
      </c>
      <c r="F45" s="15">
        <f t="shared" si="3"/>
        <v>1.033951006080513</v>
      </c>
      <c r="G45" s="15">
        <f t="shared" si="3"/>
        <v>1.0000763493588776</v>
      </c>
      <c r="H45" s="15" t="str">
        <f t="shared" si="3"/>
        <v/>
      </c>
      <c r="I45" s="15" t="str">
        <f t="shared" si="3"/>
        <v/>
      </c>
      <c r="J45" s="15" t="str">
        <f t="shared" si="3"/>
        <v/>
      </c>
      <c r="K45" s="15" t="str">
        <f t="shared" si="3"/>
        <v/>
      </c>
      <c r="L45" s="15" t="str">
        <f t="shared" si="3"/>
        <v/>
      </c>
      <c r="M45" s="15" t="str">
        <f t="shared" si="3"/>
        <v/>
      </c>
      <c r="N45" s="15" t="str">
        <f t="shared" si="3"/>
        <v/>
      </c>
      <c r="O45" s="15" t="str">
        <f t="shared" si="3"/>
        <v/>
      </c>
      <c r="P45" s="15" t="str">
        <f t="shared" si="3"/>
        <v/>
      </c>
      <c r="Q45" s="15" t="str">
        <f t="shared" si="3"/>
        <v/>
      </c>
      <c r="R45" s="15" t="str">
        <f t="shared" si="3"/>
        <v/>
      </c>
      <c r="S45" s="15" t="str">
        <f t="shared" si="3"/>
        <v/>
      </c>
    </row>
    <row r="46" spans="1:19" x14ac:dyDescent="0.2">
      <c r="A46" s="6" t="str">
        <f t="shared" si="1"/>
        <v>1/1/16-12/31/16</v>
      </c>
      <c r="C46" s="15">
        <f t="shared" si="3"/>
        <v>2.6022260880392869</v>
      </c>
      <c r="D46" s="15">
        <f t="shared" si="3"/>
        <v>1.3605711240744209</v>
      </c>
      <c r="E46" s="15">
        <f t="shared" si="3"/>
        <v>1.0689074025408345</v>
      </c>
      <c r="F46" s="15">
        <f t="shared" si="3"/>
        <v>1.0184126510459626</v>
      </c>
      <c r="G46" s="15" t="str">
        <f t="shared" si="3"/>
        <v/>
      </c>
      <c r="H46" s="15" t="str">
        <f t="shared" si="3"/>
        <v/>
      </c>
      <c r="I46" s="15" t="str">
        <f t="shared" si="3"/>
        <v/>
      </c>
      <c r="J46" s="15" t="str">
        <f t="shared" si="3"/>
        <v/>
      </c>
      <c r="K46" s="15" t="str">
        <f t="shared" si="3"/>
        <v/>
      </c>
      <c r="L46" s="15" t="str">
        <f t="shared" si="3"/>
        <v/>
      </c>
      <c r="M46" s="15" t="str">
        <f t="shared" si="3"/>
        <v/>
      </c>
      <c r="N46" s="15" t="str">
        <f t="shared" si="3"/>
        <v/>
      </c>
      <c r="O46" s="15" t="str">
        <f t="shared" si="3"/>
        <v/>
      </c>
      <c r="P46" s="15" t="str">
        <f t="shared" si="3"/>
        <v/>
      </c>
      <c r="Q46" s="15" t="str">
        <f t="shared" si="3"/>
        <v/>
      </c>
      <c r="R46" s="15" t="str">
        <f t="shared" si="3"/>
        <v/>
      </c>
      <c r="S46" s="15" t="str">
        <f t="shared" si="3"/>
        <v/>
      </c>
    </row>
    <row r="47" spans="1:19" x14ac:dyDescent="0.2">
      <c r="A47" s="6" t="str">
        <f t="shared" si="1"/>
        <v>1/1/17-12/31/17</v>
      </c>
      <c r="C47" s="15">
        <f t="shared" si="3"/>
        <v>3.2379511593892878</v>
      </c>
      <c r="D47" s="15">
        <f t="shared" si="3"/>
        <v>1.1801345708633288</v>
      </c>
      <c r="E47" s="15">
        <f t="shared" si="3"/>
        <v>1.0906970141582628</v>
      </c>
      <c r="F47" s="15" t="str">
        <f t="shared" si="3"/>
        <v/>
      </c>
      <c r="G47" s="15" t="str">
        <f t="shared" si="3"/>
        <v/>
      </c>
      <c r="H47" s="15" t="str">
        <f t="shared" si="3"/>
        <v/>
      </c>
      <c r="I47" s="15" t="str">
        <f t="shared" si="3"/>
        <v/>
      </c>
      <c r="J47" s="15" t="str">
        <f t="shared" si="3"/>
        <v/>
      </c>
      <c r="K47" s="15" t="str">
        <f t="shared" si="3"/>
        <v/>
      </c>
      <c r="L47" s="15" t="str">
        <f t="shared" si="3"/>
        <v/>
      </c>
      <c r="M47" s="15" t="str">
        <f t="shared" si="3"/>
        <v/>
      </c>
      <c r="N47" s="15" t="str">
        <f t="shared" si="3"/>
        <v/>
      </c>
      <c r="O47" s="15" t="str">
        <f t="shared" si="3"/>
        <v/>
      </c>
      <c r="P47" s="15" t="str">
        <f t="shared" si="3"/>
        <v/>
      </c>
      <c r="Q47" s="15" t="str">
        <f t="shared" si="3"/>
        <v/>
      </c>
      <c r="R47" s="15" t="str">
        <f t="shared" si="3"/>
        <v/>
      </c>
      <c r="S47" s="15" t="str">
        <f t="shared" si="3"/>
        <v/>
      </c>
    </row>
    <row r="48" spans="1:19" x14ac:dyDescent="0.2">
      <c r="A48" s="6" t="str">
        <f t="shared" si="1"/>
        <v>1/1/18-12/31/18</v>
      </c>
      <c r="C48" s="15">
        <f t="shared" si="3"/>
        <v>3.3005942675149984</v>
      </c>
      <c r="D48" s="15">
        <f t="shared" si="3"/>
        <v>1.1154865978663779</v>
      </c>
      <c r="E48" s="15" t="str">
        <f t="shared" si="3"/>
        <v/>
      </c>
      <c r="F48" s="15" t="str">
        <f t="shared" si="3"/>
        <v/>
      </c>
      <c r="G48" s="15" t="str">
        <f t="shared" si="3"/>
        <v/>
      </c>
      <c r="H48" s="15" t="str">
        <f t="shared" si="3"/>
        <v/>
      </c>
      <c r="I48" s="15" t="str">
        <f t="shared" si="3"/>
        <v/>
      </c>
      <c r="J48" s="15" t="str">
        <f t="shared" si="3"/>
        <v/>
      </c>
      <c r="K48" s="15" t="str">
        <f t="shared" si="3"/>
        <v/>
      </c>
      <c r="L48" s="15" t="str">
        <f t="shared" si="3"/>
        <v/>
      </c>
      <c r="M48" s="15" t="str">
        <f t="shared" si="3"/>
        <v/>
      </c>
      <c r="N48" s="15" t="str">
        <f t="shared" si="3"/>
        <v/>
      </c>
      <c r="O48" s="15" t="str">
        <f t="shared" si="3"/>
        <v/>
      </c>
      <c r="P48" s="15" t="str">
        <f t="shared" si="3"/>
        <v/>
      </c>
      <c r="Q48" s="15" t="str">
        <f t="shared" si="3"/>
        <v/>
      </c>
      <c r="R48" s="15" t="str">
        <f t="shared" si="3"/>
        <v/>
      </c>
      <c r="S48" s="15" t="str">
        <f t="shared" si="3"/>
        <v/>
      </c>
    </row>
    <row r="49" spans="1:19" x14ac:dyDescent="0.2">
      <c r="A49" s="6" t="str">
        <f t="shared" si="1"/>
        <v>1/1/19-12/31/19</v>
      </c>
      <c r="C49" s="15">
        <f t="shared" si="3"/>
        <v>1.672777911868121</v>
      </c>
      <c r="D49" s="15" t="str">
        <f t="shared" si="3"/>
        <v/>
      </c>
      <c r="E49" s="15" t="str">
        <f t="shared" si="3"/>
        <v/>
      </c>
      <c r="F49" s="15" t="str">
        <f t="shared" si="3"/>
        <v/>
      </c>
      <c r="G49" s="15" t="str">
        <f t="shared" si="3"/>
        <v/>
      </c>
      <c r="H49" s="15" t="str">
        <f t="shared" si="3"/>
        <v/>
      </c>
      <c r="I49" s="15" t="str">
        <f t="shared" si="3"/>
        <v/>
      </c>
      <c r="J49" s="15" t="str">
        <f t="shared" si="3"/>
        <v/>
      </c>
      <c r="K49" s="15" t="str">
        <f t="shared" si="3"/>
        <v/>
      </c>
      <c r="L49" s="15" t="str">
        <f t="shared" si="3"/>
        <v/>
      </c>
      <c r="M49" s="15" t="str">
        <f t="shared" si="3"/>
        <v/>
      </c>
      <c r="N49" s="15" t="str">
        <f t="shared" si="3"/>
        <v/>
      </c>
      <c r="O49" s="15" t="str">
        <f t="shared" si="3"/>
        <v/>
      </c>
      <c r="P49" s="15" t="str">
        <f t="shared" si="3"/>
        <v/>
      </c>
      <c r="Q49" s="15" t="str">
        <f t="shared" si="3"/>
        <v/>
      </c>
      <c r="R49" s="15" t="str">
        <f t="shared" si="3"/>
        <v/>
      </c>
      <c r="S49" s="15" t="str">
        <f t="shared" si="3"/>
        <v/>
      </c>
    </row>
    <row r="52" spans="1:19" x14ac:dyDescent="0.2">
      <c r="A52" s="6" t="s">
        <v>4</v>
      </c>
      <c r="C52" s="15">
        <v>2.7508718632493188</v>
      </c>
      <c r="D52" s="15">
        <v>1.2914896795546271</v>
      </c>
      <c r="E52" s="15">
        <v>1.1000966875010258</v>
      </c>
      <c r="F52" s="15">
        <v>1.0604730553980317</v>
      </c>
      <c r="G52" s="15">
        <v>1.0435845767206382</v>
      </c>
      <c r="H52" s="15">
        <v>1.0238106133480573</v>
      </c>
      <c r="I52" s="15">
        <v>1.0112748241526976</v>
      </c>
      <c r="J52" s="15">
        <v>1.00817118318438</v>
      </c>
      <c r="K52" s="15">
        <v>1.0069486392590894</v>
      </c>
      <c r="L52" s="15">
        <v>1.0019092153651619</v>
      </c>
      <c r="M52" s="15">
        <v>1.0017852270272127</v>
      </c>
      <c r="N52" s="15">
        <v>1.0040237811687649</v>
      </c>
      <c r="O52" s="15">
        <v>1.0032945943741491</v>
      </c>
      <c r="P52" s="15">
        <v>0.99599529268385756</v>
      </c>
      <c r="Q52" s="15">
        <v>0.9798605562562559</v>
      </c>
      <c r="R52" s="15" t="s">
        <v>2</v>
      </c>
      <c r="S52" s="15" t="s">
        <v>2</v>
      </c>
    </row>
    <row r="53" spans="1:19" x14ac:dyDescent="0.2">
      <c r="A53" s="6" t="s">
        <v>5</v>
      </c>
      <c r="C53" s="15">
        <v>2.7964806077503619</v>
      </c>
      <c r="D53" s="15">
        <v>1.2865075127638823</v>
      </c>
      <c r="E53" s="15">
        <v>1.0981232775653695</v>
      </c>
      <c r="F53" s="15">
        <v>1.0627799184450042</v>
      </c>
      <c r="G53" s="15">
        <v>1.0402313108642762</v>
      </c>
      <c r="H53" s="15">
        <v>1.0242405025356212</v>
      </c>
      <c r="I53" s="15">
        <v>1.0127317710532842</v>
      </c>
      <c r="J53" s="15">
        <v>1.0086592578648896</v>
      </c>
      <c r="K53" s="15">
        <v>1.0095692089871282</v>
      </c>
      <c r="L53" s="15">
        <v>1.0034696731078563</v>
      </c>
      <c r="M53" s="15">
        <v>1.002628216572822</v>
      </c>
      <c r="N53" s="15">
        <v>1.0044153937117539</v>
      </c>
      <c r="O53" s="15">
        <v>1.0042675677718691</v>
      </c>
      <c r="P53" s="15">
        <v>0.99895708356439805</v>
      </c>
      <c r="Q53" s="15">
        <v>0.9798605562562559</v>
      </c>
      <c r="R53" s="15" t="s">
        <v>2</v>
      </c>
      <c r="S53" s="15" t="s">
        <v>2</v>
      </c>
    </row>
    <row r="54" spans="1:19" x14ac:dyDescent="0.2">
      <c r="A54" s="6" t="s">
        <v>6</v>
      </c>
      <c r="C54" s="15">
        <v>2.9141394605656199</v>
      </c>
      <c r="D54" s="15">
        <v>1.3051862849811824</v>
      </c>
      <c r="E54" s="15">
        <v>1.0843816396903196</v>
      </c>
      <c r="F54" s="15">
        <v>1.0615148902747507</v>
      </c>
      <c r="G54" s="15">
        <v>1.0220716129253467</v>
      </c>
      <c r="H54" s="15">
        <v>1.0108178665750467</v>
      </c>
      <c r="I54" s="15">
        <v>1.0064238783403983</v>
      </c>
      <c r="J54" s="15">
        <v>1.014381258066966</v>
      </c>
      <c r="K54" s="15">
        <v>1.0041275224082171</v>
      </c>
      <c r="L54" s="15">
        <v>1.0000251643644491</v>
      </c>
      <c r="M54" s="15">
        <v>1.0030230608409234</v>
      </c>
      <c r="N54" s="15">
        <v>1.0044153937117539</v>
      </c>
      <c r="O54" s="15" t="s">
        <v>2</v>
      </c>
      <c r="P54" s="15" t="s">
        <v>2</v>
      </c>
      <c r="Q54" s="15" t="s">
        <v>2</v>
      </c>
      <c r="R54" s="15" t="s">
        <v>2</v>
      </c>
      <c r="S54" s="15" t="s">
        <v>2</v>
      </c>
    </row>
    <row r="55" spans="1:19" x14ac:dyDescent="0.2">
      <c r="A55" s="6" t="s">
        <v>7</v>
      </c>
      <c r="C55" s="15">
        <v>3.0177009374077568</v>
      </c>
      <c r="D55" s="15">
        <v>1.3010056859648067</v>
      </c>
      <c r="E55" s="15">
        <v>1.0673088966394968</v>
      </c>
      <c r="F55" s="15">
        <v>1.05483794007984</v>
      </c>
      <c r="G55" s="15">
        <v>1.0229351018296904</v>
      </c>
      <c r="H55" s="15">
        <v>1.0140819853350613</v>
      </c>
      <c r="I55" s="15">
        <v>1.0077054537910899</v>
      </c>
      <c r="J55" s="15">
        <v>1.0191067181863549</v>
      </c>
      <c r="K55" s="15">
        <v>1.0065573169079709</v>
      </c>
      <c r="L55" s="15">
        <v>0.99999999999999967</v>
      </c>
      <c r="M55" s="15">
        <v>0.99999999999999978</v>
      </c>
      <c r="N55" s="15">
        <v>1.0030032481019582</v>
      </c>
      <c r="O55" s="15">
        <v>1.0042675677718691</v>
      </c>
      <c r="P55" s="15" t="s">
        <v>2</v>
      </c>
      <c r="Q55" s="15" t="s">
        <v>2</v>
      </c>
      <c r="R55" s="15" t="s">
        <v>2</v>
      </c>
      <c r="S55" s="15" t="s">
        <v>2</v>
      </c>
    </row>
    <row r="57" spans="1:19" x14ac:dyDescent="0.2">
      <c r="A57" s="6" t="s">
        <v>8</v>
      </c>
      <c r="C57" s="15" t="e">
        <f>IF(ISBLANK(D73), C73, C73/D73)</f>
        <v>#REF!</v>
      </c>
      <c r="D57" s="15" t="e">
        <f t="shared" ref="D57:S58" si="4">IF(ISBLANK(E73), D73, D73/E73)</f>
        <v>#REF!</v>
      </c>
      <c r="E57" s="15" t="e">
        <f t="shared" si="4"/>
        <v>#REF!</v>
      </c>
      <c r="F57" s="15" t="e">
        <f t="shared" si="4"/>
        <v>#REF!</v>
      </c>
      <c r="G57" s="15" t="e">
        <f t="shared" si="4"/>
        <v>#REF!</v>
      </c>
      <c r="H57" s="15" t="e">
        <f t="shared" si="4"/>
        <v>#REF!</v>
      </c>
      <c r="I57" s="15" t="e">
        <f t="shared" si="4"/>
        <v>#REF!</v>
      </c>
      <c r="J57" s="15" t="e">
        <f t="shared" si="4"/>
        <v>#REF!</v>
      </c>
      <c r="K57" s="15" t="e">
        <f t="shared" si="4"/>
        <v>#REF!</v>
      </c>
      <c r="L57" s="15" t="e">
        <f t="shared" si="4"/>
        <v>#REF!</v>
      </c>
      <c r="M57" s="15" t="e">
        <f t="shared" si="4"/>
        <v>#REF!</v>
      </c>
      <c r="N57" s="15" t="e">
        <f t="shared" si="4"/>
        <v>#REF!</v>
      </c>
      <c r="O57" s="15" t="e">
        <f t="shared" si="4"/>
        <v>#REF!</v>
      </c>
      <c r="P57" s="15" t="e">
        <f t="shared" si="4"/>
        <v>#REF!</v>
      </c>
      <c r="Q57" s="15" t="e">
        <f t="shared" si="4"/>
        <v>#REF!</v>
      </c>
      <c r="R57" s="15" t="e">
        <f t="shared" si="4"/>
        <v>#REF!</v>
      </c>
      <c r="S57" s="15" t="e">
        <f t="shared" si="4"/>
        <v>#REF!</v>
      </c>
    </row>
    <row r="58" spans="1:19" x14ac:dyDescent="0.2">
      <c r="A58" s="6" t="s">
        <v>9</v>
      </c>
      <c r="C58" s="15">
        <f>IF(ISBLANK(D74), C74, C74/D74)</f>
        <v>2.7200000000000006</v>
      </c>
      <c r="D58" s="15">
        <f t="shared" si="4"/>
        <v>1.3573929848640445</v>
      </c>
      <c r="E58" s="15">
        <f t="shared" si="4"/>
        <v>1.10520190600222</v>
      </c>
      <c r="F58" s="15">
        <f t="shared" si="4"/>
        <v>1.0649999999999995</v>
      </c>
      <c r="G58" s="15">
        <f t="shared" si="4"/>
        <v>1.036</v>
      </c>
      <c r="H58" s="15">
        <f t="shared" si="4"/>
        <v>1.0279534075153791</v>
      </c>
      <c r="I58" s="15">
        <f t="shared" si="4"/>
        <v>1.0191366952012313</v>
      </c>
      <c r="J58" s="15">
        <f t="shared" si="4"/>
        <v>1.0147526982106763</v>
      </c>
      <c r="K58" s="15">
        <f t="shared" si="4"/>
        <v>1.0118901658791875</v>
      </c>
      <c r="L58" s="15">
        <f t="shared" si="4"/>
        <v>1.0102455635435432</v>
      </c>
      <c r="M58" s="15">
        <f t="shared" si="4"/>
        <v>1.0085442716895192</v>
      </c>
      <c r="N58" s="15">
        <f t="shared" si="4"/>
        <v>1.0075890576715052</v>
      </c>
      <c r="O58" s="15">
        <f t="shared" si="4"/>
        <v>1.0068341182947864</v>
      </c>
      <c r="P58" s="15">
        <f t="shared" si="4"/>
        <v>1.0060260183053609</v>
      </c>
      <c r="Q58" s="15">
        <f t="shared" si="4"/>
        <v>1.0049809612503362</v>
      </c>
      <c r="R58" s="15">
        <f t="shared" si="4"/>
        <v>1.0042960124460376</v>
      </c>
      <c r="S58" s="15">
        <f t="shared" si="4"/>
        <v>1.0273203611294961</v>
      </c>
    </row>
    <row r="60" spans="1:19" x14ac:dyDescent="0.2">
      <c r="A60" s="6" t="s">
        <v>10</v>
      </c>
      <c r="C60" s="8" t="str">
        <f>C32</f>
        <v>12 - 24</v>
      </c>
      <c r="D60" s="8" t="str">
        <f t="shared" ref="D60:S60" si="5">D32</f>
        <v>24 - 36</v>
      </c>
      <c r="E60" s="8" t="str">
        <f t="shared" si="5"/>
        <v>36 - 48</v>
      </c>
      <c r="F60" s="8" t="str">
        <f t="shared" si="5"/>
        <v>48 - 60</v>
      </c>
      <c r="G60" s="8" t="str">
        <f t="shared" si="5"/>
        <v>60 - 72</v>
      </c>
      <c r="H60" s="8" t="str">
        <f t="shared" si="5"/>
        <v>72 - 84</v>
      </c>
      <c r="I60" s="8" t="str">
        <f t="shared" si="5"/>
        <v>84 - 96</v>
      </c>
      <c r="J60" s="8" t="str">
        <f t="shared" si="5"/>
        <v>96 - 108</v>
      </c>
      <c r="K60" s="8" t="str">
        <f t="shared" si="5"/>
        <v>108 - 120</v>
      </c>
      <c r="L60" s="8" t="str">
        <f t="shared" si="5"/>
        <v>120 - 132</v>
      </c>
      <c r="M60" s="8" t="str">
        <f t="shared" si="5"/>
        <v>132 - 144</v>
      </c>
      <c r="N60" s="8" t="str">
        <f t="shared" si="5"/>
        <v>144 - 156</v>
      </c>
      <c r="O60" s="8" t="str">
        <f t="shared" si="5"/>
        <v>156 - 168</v>
      </c>
      <c r="P60" s="8" t="str">
        <f t="shared" si="5"/>
        <v>168 - 180</v>
      </c>
      <c r="Q60" s="8" t="str">
        <f t="shared" si="5"/>
        <v>180 - 192</v>
      </c>
      <c r="R60" s="8" t="str">
        <f t="shared" si="5"/>
        <v>192 - 204</v>
      </c>
      <c r="S60" s="8" t="str">
        <f t="shared" si="5"/>
        <v>204 - ULT</v>
      </c>
    </row>
    <row r="61" spans="1:19" x14ac:dyDescent="0.2">
      <c r="A61" s="6" t="s">
        <v>11</v>
      </c>
      <c r="C61" s="15">
        <f>C58</f>
        <v>2.7200000000000006</v>
      </c>
      <c r="D61" s="15">
        <f t="shared" ref="D61:S61" si="6">D58</f>
        <v>1.3573929848640445</v>
      </c>
      <c r="E61" s="15">
        <f t="shared" si="6"/>
        <v>1.10520190600222</v>
      </c>
      <c r="F61" s="15">
        <f t="shared" si="6"/>
        <v>1.0649999999999995</v>
      </c>
      <c r="G61" s="15">
        <f t="shared" si="6"/>
        <v>1.036</v>
      </c>
      <c r="H61" s="15">
        <f t="shared" si="6"/>
        <v>1.0279534075153791</v>
      </c>
      <c r="I61" s="15">
        <f t="shared" si="6"/>
        <v>1.0191366952012313</v>
      </c>
      <c r="J61" s="15">
        <f t="shared" si="6"/>
        <v>1.0147526982106763</v>
      </c>
      <c r="K61" s="15">
        <f t="shared" si="6"/>
        <v>1.0118901658791875</v>
      </c>
      <c r="L61" s="15">
        <f t="shared" si="6"/>
        <v>1.0102455635435432</v>
      </c>
      <c r="M61" s="15">
        <f t="shared" si="6"/>
        <v>1.0085442716895192</v>
      </c>
      <c r="N61" s="15">
        <f t="shared" si="6"/>
        <v>1.0075890576715052</v>
      </c>
      <c r="O61" s="15">
        <f t="shared" si="6"/>
        <v>1.0068341182947864</v>
      </c>
      <c r="P61" s="15">
        <f t="shared" si="6"/>
        <v>1.0060260183053609</v>
      </c>
      <c r="Q61" s="15">
        <f t="shared" si="6"/>
        <v>1.0049809612503362</v>
      </c>
      <c r="R61" s="15">
        <f t="shared" si="6"/>
        <v>1.0042960124460376</v>
      </c>
      <c r="S61" s="15">
        <f t="shared" si="6"/>
        <v>1.0273203611294961</v>
      </c>
    </row>
    <row r="62" spans="1:19" x14ac:dyDescent="0.2">
      <c r="A62" s="6" t="s">
        <v>12</v>
      </c>
      <c r="C62" s="15">
        <f>PRODUCT(C61:$S$61)</f>
        <v>5.2218322855892874</v>
      </c>
      <c r="D62" s="15">
        <f>PRODUCT(D61:$S$61)</f>
        <v>1.9197912814666496</v>
      </c>
      <c r="E62" s="15">
        <f>PRODUCT(E61:$S$61)</f>
        <v>1.4143223833287559</v>
      </c>
      <c r="F62" s="15">
        <f>PRODUCT(F61:$S$61)</f>
        <v>1.2796959321620236</v>
      </c>
      <c r="G62" s="15">
        <f>PRODUCT(G61:$S$61)</f>
        <v>1.2015924245652811</v>
      </c>
      <c r="H62" s="15">
        <f>PRODUCT(H61:$S$61)</f>
        <v>1.159838247649885</v>
      </c>
      <c r="I62" s="15">
        <f>PRODUCT(I61:$S$61)</f>
        <v>1.1282984609713769</v>
      </c>
      <c r="J62" s="15">
        <f>PRODUCT(J61:$S$61)</f>
        <v>1.1071119961474762</v>
      </c>
      <c r="K62" s="15">
        <f>PRODUCT(K61:$S$61)</f>
        <v>1.0910165581226421</v>
      </c>
      <c r="L62" s="15">
        <f>PRODUCT(L61:$S$61)</f>
        <v>1.0781966214433019</v>
      </c>
      <c r="M62" s="15">
        <f>PRODUCT(M61:$S$61)</f>
        <v>1.0672619216078643</v>
      </c>
      <c r="N62" s="15">
        <f>PRODUCT(N61:$S$61)</f>
        <v>1.0582202007056973</v>
      </c>
      <c r="O62" s="15">
        <f>PRODUCT(O61:$S$61)</f>
        <v>1.0502497944461588</v>
      </c>
      <c r="P62" s="15">
        <f>PRODUCT(P61:$S$61)</f>
        <v>1.0431209822576364</v>
      </c>
      <c r="Q62" s="15">
        <f>PRODUCT(Q61:$S$61)</f>
        <v>1.0368727679774741</v>
      </c>
      <c r="R62" s="15">
        <f>PRODUCT(R61:$S$61)</f>
        <v>1.0317337421869763</v>
      </c>
      <c r="S62" s="15">
        <f>PRODUCT(S61:$S$61)</f>
        <v>1.0273203611294961</v>
      </c>
    </row>
    <row r="63" spans="1:19" ht="12" customHeight="1" x14ac:dyDescent="0.2"/>
    <row r="64" spans="1:19" ht="12" customHeight="1" x14ac:dyDescent="0.2"/>
    <row r="65" spans="1:21" ht="12" customHeight="1" x14ac:dyDescent="0.2">
      <c r="A65" s="16" t="s">
        <v>13</v>
      </c>
    </row>
    <row r="66" spans="1:21" ht="12" customHeight="1" x14ac:dyDescent="0.2">
      <c r="A66" s="17" t="s">
        <v>14</v>
      </c>
    </row>
    <row r="67" spans="1:21" ht="12" customHeight="1" x14ac:dyDescent="0.2">
      <c r="A67" s="18" t="s">
        <v>15</v>
      </c>
    </row>
    <row r="68" spans="1:21" ht="12" customHeight="1" x14ac:dyDescent="0.2">
      <c r="A68" s="19" t="s">
        <v>37</v>
      </c>
    </row>
    <row r="69" spans="1:21" ht="12" customHeight="1" x14ac:dyDescent="0.2">
      <c r="A69" s="19" t="s">
        <v>35</v>
      </c>
    </row>
    <row r="72" spans="1:21" x14ac:dyDescent="0.2">
      <c r="A72" s="6" t="s">
        <v>16</v>
      </c>
      <c r="C72" s="7">
        <f t="shared" ref="C72:S72" si="7">C11</f>
        <v>12</v>
      </c>
      <c r="D72" s="7">
        <f t="shared" si="7"/>
        <v>24</v>
      </c>
      <c r="E72" s="7">
        <f t="shared" si="7"/>
        <v>36</v>
      </c>
      <c r="F72" s="7">
        <f t="shared" si="7"/>
        <v>48</v>
      </c>
      <c r="G72" s="7">
        <f t="shared" si="7"/>
        <v>60</v>
      </c>
      <c r="H72" s="7">
        <f t="shared" si="7"/>
        <v>72</v>
      </c>
      <c r="I72" s="7">
        <f t="shared" si="7"/>
        <v>84</v>
      </c>
      <c r="J72" s="7">
        <f t="shared" si="7"/>
        <v>96</v>
      </c>
      <c r="K72" s="7">
        <f t="shared" si="7"/>
        <v>108</v>
      </c>
      <c r="L72" s="7">
        <f t="shared" si="7"/>
        <v>120</v>
      </c>
      <c r="M72" s="7">
        <f t="shared" si="7"/>
        <v>132</v>
      </c>
      <c r="N72" s="7">
        <f t="shared" si="7"/>
        <v>144</v>
      </c>
      <c r="O72" s="7">
        <f t="shared" si="7"/>
        <v>156</v>
      </c>
      <c r="P72" s="7">
        <f t="shared" si="7"/>
        <v>168</v>
      </c>
      <c r="Q72" s="7">
        <f t="shared" si="7"/>
        <v>180</v>
      </c>
      <c r="R72" s="7">
        <f t="shared" si="7"/>
        <v>192</v>
      </c>
      <c r="S72" s="7">
        <f t="shared" si="7"/>
        <v>204</v>
      </c>
    </row>
    <row r="73" spans="1:21" x14ac:dyDescent="0.2">
      <c r="A73" s="6" t="s">
        <v>8</v>
      </c>
      <c r="C73" s="20" t="e">
        <v>#REF!</v>
      </c>
      <c r="D73" s="20" t="e">
        <v>#REF!</v>
      </c>
      <c r="E73" s="20" t="e">
        <v>#REF!</v>
      </c>
      <c r="F73" s="20" t="e">
        <v>#REF!</v>
      </c>
      <c r="G73" s="20" t="e">
        <v>#REF!</v>
      </c>
      <c r="H73" s="20" t="e">
        <v>#REF!</v>
      </c>
      <c r="I73" s="20" t="e">
        <v>#REF!</v>
      </c>
      <c r="J73" s="20" t="e">
        <v>#REF!</v>
      </c>
      <c r="K73" s="20" t="e">
        <v>#REF!</v>
      </c>
      <c r="L73" s="20" t="e">
        <v>#REF!</v>
      </c>
      <c r="M73" s="20" t="e">
        <v>#REF!</v>
      </c>
      <c r="N73" s="20" t="e">
        <v>#REF!</v>
      </c>
      <c r="O73" s="20" t="e">
        <v>#REF!</v>
      </c>
      <c r="P73" s="20" t="e">
        <v>#REF!</v>
      </c>
      <c r="Q73" s="20" t="e">
        <v>#REF!</v>
      </c>
      <c r="R73" s="20" t="e">
        <v>#REF!</v>
      </c>
      <c r="S73" s="20" t="e">
        <v>#REF!</v>
      </c>
      <c r="U73" s="6" t="e">
        <f>MATCH($C$1, '[1]Industry LDF'!$A$5:$M$5, 0)</f>
        <v>#VALUE!</v>
      </c>
    </row>
    <row r="74" spans="1:21" x14ac:dyDescent="0.2">
      <c r="A74" s="6" t="s">
        <v>9</v>
      </c>
      <c r="C74" s="21">
        <v>5.2218322855892882</v>
      </c>
      <c r="D74" s="21">
        <v>1.9197912814666498</v>
      </c>
      <c r="E74" s="21">
        <v>1.4143223833287564</v>
      </c>
      <c r="F74" s="21">
        <v>1.2796959321620238</v>
      </c>
      <c r="G74" s="21">
        <v>1.2015924245652811</v>
      </c>
      <c r="H74" s="21">
        <v>1.1598382476498852</v>
      </c>
      <c r="I74" s="21">
        <v>1.1282984609713773</v>
      </c>
      <c r="J74" s="21">
        <v>1.1071119961474762</v>
      </c>
      <c r="K74" s="21">
        <v>1.0910165581226421</v>
      </c>
      <c r="L74" s="21">
        <v>1.0781966214433019</v>
      </c>
      <c r="M74" s="21">
        <v>1.0672619216078645</v>
      </c>
      <c r="N74" s="21">
        <v>1.0582202007056976</v>
      </c>
      <c r="O74" s="21">
        <v>1.0502497944461591</v>
      </c>
      <c r="P74" s="21">
        <v>1.0431209822576366</v>
      </c>
      <c r="Q74" s="21">
        <v>1.0368727679774741</v>
      </c>
      <c r="R74" s="21">
        <v>1.0317337421869763</v>
      </c>
      <c r="S74" s="21">
        <v>1.0273203611294961</v>
      </c>
      <c r="U74" s="22">
        <v>350000</v>
      </c>
    </row>
    <row r="75" spans="1:21" x14ac:dyDescent="0.2">
      <c r="C75" s="1" t="b">
        <v>1</v>
      </c>
      <c r="D75" s="1" t="b">
        <v>1</v>
      </c>
      <c r="E75" s="1" t="b">
        <v>1</v>
      </c>
      <c r="F75" s="1" t="b">
        <v>1</v>
      </c>
      <c r="G75" s="1" t="b">
        <v>1</v>
      </c>
      <c r="H75" s="1" t="b">
        <v>1</v>
      </c>
      <c r="I75" s="1" t="b">
        <v>1</v>
      </c>
      <c r="J75" s="1" t="b">
        <v>1</v>
      </c>
      <c r="K75" s="1" t="b">
        <v>1</v>
      </c>
      <c r="L75" s="1" t="b">
        <v>1</v>
      </c>
      <c r="M75" s="1" t="b">
        <v>1</v>
      </c>
      <c r="N75" s="1" t="b">
        <v>1</v>
      </c>
      <c r="O75" s="1" t="b">
        <v>1</v>
      </c>
      <c r="P75" s="1" t="b">
        <v>1</v>
      </c>
      <c r="Q75" s="1" t="b">
        <v>1</v>
      </c>
      <c r="R75" s="1" t="b">
        <v>1</v>
      </c>
      <c r="U75" s="6" t="s">
        <v>22</v>
      </c>
    </row>
    <row r="77" spans="1:21" x14ac:dyDescent="0.2">
      <c r="A77" s="7" t="s">
        <v>18</v>
      </c>
    </row>
    <row r="78" spans="1:21" x14ac:dyDescent="0.2">
      <c r="A78" s="6" t="s">
        <v>19</v>
      </c>
      <c r="C78" s="1" t="b">
        <f>C61&gt;=D61</f>
        <v>1</v>
      </c>
      <c r="D78" s="1" t="b">
        <f t="shared" ref="D78:Q78" si="8">D61&gt;=E61</f>
        <v>1</v>
      </c>
      <c r="E78" s="1" t="b">
        <f t="shared" si="8"/>
        <v>1</v>
      </c>
      <c r="F78" s="1" t="b">
        <f t="shared" si="8"/>
        <v>1</v>
      </c>
      <c r="G78" s="1" t="b">
        <f t="shared" si="8"/>
        <v>1</v>
      </c>
      <c r="H78" s="1" t="b">
        <f t="shared" si="8"/>
        <v>1</v>
      </c>
      <c r="I78" s="1" t="b">
        <f t="shared" si="8"/>
        <v>1</v>
      </c>
      <c r="J78" s="1" t="b">
        <f t="shared" si="8"/>
        <v>1</v>
      </c>
      <c r="K78" s="1" t="b">
        <f t="shared" si="8"/>
        <v>1</v>
      </c>
      <c r="L78" s="1" t="b">
        <f t="shared" si="8"/>
        <v>1</v>
      </c>
      <c r="M78" s="1" t="b">
        <f t="shared" si="8"/>
        <v>1</v>
      </c>
      <c r="N78" s="1" t="b">
        <f t="shared" si="8"/>
        <v>1</v>
      </c>
      <c r="O78" s="1" t="b">
        <f t="shared" si="8"/>
        <v>1</v>
      </c>
      <c r="P78" s="1" t="b">
        <f t="shared" si="8"/>
        <v>1</v>
      </c>
      <c r="Q78" s="1" t="b">
        <f t="shared" si="8"/>
        <v>1</v>
      </c>
    </row>
    <row r="79" spans="1:21" x14ac:dyDescent="0.2">
      <c r="A79" s="6" t="s">
        <v>20</v>
      </c>
      <c r="C79" s="1" t="b">
        <f>'e8.3'!C79</f>
        <v>1</v>
      </c>
      <c r="D79" s="1" t="b">
        <f>'e8.3'!D79</f>
        <v>1</v>
      </c>
      <c r="E79" s="1" t="b">
        <f>'e8.3'!E79</f>
        <v>1</v>
      </c>
      <c r="F79" s="1" t="b">
        <f>'e8.3'!F79</f>
        <v>1</v>
      </c>
      <c r="G79" s="1" t="b">
        <f>'e8.3'!G79</f>
        <v>1</v>
      </c>
      <c r="H79" s="1" t="b">
        <f>'e8.3'!H79</f>
        <v>1</v>
      </c>
      <c r="I79" s="1" t="b">
        <f>'e8.3'!I79</f>
        <v>1</v>
      </c>
      <c r="J79" s="1" t="b">
        <f>'e8.3'!J79</f>
        <v>1</v>
      </c>
      <c r="K79" s="1" t="b">
        <f>'e8.3'!K79</f>
        <v>1</v>
      </c>
      <c r="L79" s="1" t="b">
        <f>'e8.3'!L79</f>
        <v>1</v>
      </c>
      <c r="M79" s="1" t="b">
        <f>'e8.3'!M79</f>
        <v>1</v>
      </c>
      <c r="N79" s="1" t="b">
        <f>'e8.3'!N79</f>
        <v>1</v>
      </c>
      <c r="O79" s="1" t="b">
        <f>'e8.3'!O79</f>
        <v>1</v>
      </c>
      <c r="P79" s="1" t="b">
        <f>'e8.3'!P79</f>
        <v>1</v>
      </c>
      <c r="Q79" s="1" t="b">
        <f>'e8.3'!Q79</f>
        <v>1</v>
      </c>
      <c r="R79" s="1" t="b">
        <f>'e8.3'!R79</f>
        <v>1</v>
      </c>
      <c r="S79" s="1" t="b">
        <f>'e8.3'!S79</f>
        <v>1</v>
      </c>
    </row>
    <row r="80" spans="1:21" x14ac:dyDescent="0.2">
      <c r="A80" s="6" t="s">
        <v>21</v>
      </c>
      <c r="C80" s="1" t="b">
        <f>C61&lt;='e8.6'!C61</f>
        <v>1</v>
      </c>
      <c r="D80" s="1" t="b">
        <f>D61&lt;='e8.6'!D61</f>
        <v>1</v>
      </c>
      <c r="E80" s="1" t="b">
        <f>E61&lt;='e8.6'!E61</f>
        <v>1</v>
      </c>
      <c r="F80" s="1" t="b">
        <f>F61&lt;='e8.6'!F61</f>
        <v>1</v>
      </c>
      <c r="G80" s="1" t="b">
        <f>G61&lt;='e8.6'!G61</f>
        <v>1</v>
      </c>
      <c r="H80" s="1" t="b">
        <f>H61&lt;='e8.6'!H61</f>
        <v>1</v>
      </c>
      <c r="I80" s="1" t="b">
        <f>I61&lt;='e8.6'!I61</f>
        <v>1</v>
      </c>
      <c r="J80" s="1" t="b">
        <f>J61&lt;='e8.6'!J61</f>
        <v>1</v>
      </c>
      <c r="K80" s="1" t="b">
        <f>K61&lt;='e8.6'!K61</f>
        <v>1</v>
      </c>
      <c r="L80" s="1" t="b">
        <f>L61&lt;='e8.6'!L61</f>
        <v>1</v>
      </c>
      <c r="M80" s="1" t="b">
        <f>M61&lt;='e8.6'!M61</f>
        <v>1</v>
      </c>
      <c r="N80" s="1" t="b">
        <f>N61&lt;='e8.6'!N61</f>
        <v>1</v>
      </c>
      <c r="O80" s="1" t="b">
        <f>O61&lt;='e8.6'!O61</f>
        <v>1</v>
      </c>
      <c r="P80" s="1" t="b">
        <f>P61&lt;='e8.6'!P61</f>
        <v>1</v>
      </c>
      <c r="Q80" s="1" t="b">
        <f>Q61&lt;='e8.6'!Q61</f>
        <v>1</v>
      </c>
      <c r="R80" s="1" t="b">
        <f>R61&lt;='e8.6'!R61</f>
        <v>1</v>
      </c>
      <c r="S80" s="1" t="b">
        <f>S61&lt;='e8.6'!S61</f>
        <v>1</v>
      </c>
    </row>
  </sheetData>
  <printOptions horizontalCentered="1"/>
  <pageMargins left="0.7" right="0.7" top="0.75" bottom="0.75" header="0.3" footer="0.3"/>
  <pageSetup scale="58" orientation="landscape" blackAndWhite="1" r:id="rId1"/>
  <headerFooter>
    <oddHeader xml:space="preserve">&amp;L&amp;"Arial"&amp;10  
  &amp;R&amp;"Arial"&amp;10  Exhibit 8
Sheet 4
</oddHeader>
    <oddFooter xml:space="preserve">&amp;L&amp;"Arial"&amp;10 Oliver Wyman Actuarial Consulting, Inc.
&amp;C&amp;"Arial"&amp;10 &amp;R&amp;"Arial"&amp;10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8F66-D98F-4E36-8873-6F3F42EB6855}">
  <sheetPr>
    <tabColor rgb="FF00B050"/>
    <pageSetUpPr fitToPage="1"/>
  </sheetPr>
  <dimension ref="A1:W89"/>
  <sheetViews>
    <sheetView zoomScale="85" zoomScaleNormal="85" workbookViewId="0">
      <selection activeCell="C55" sqref="C55"/>
    </sheetView>
  </sheetViews>
  <sheetFormatPr defaultColWidth="10.28515625" defaultRowHeight="12.75" x14ac:dyDescent="0.2"/>
  <cols>
    <col min="1" max="1" width="17.140625" style="1" customWidth="1"/>
    <col min="2" max="2" width="3" style="1" customWidth="1"/>
    <col min="3" max="19" width="11.7109375" style="1" customWidth="1"/>
    <col min="20" max="20" width="3" style="1" customWidth="1"/>
    <col min="21" max="21" width="11.7109375" style="1" customWidth="1"/>
    <col min="22" max="22" width="3" style="1" customWidth="1"/>
    <col min="23" max="16384" width="10.28515625" style="1"/>
  </cols>
  <sheetData>
    <row r="1" spans="1:23" x14ac:dyDescent="0.2">
      <c r="A1" s="1" t="e">
        <v>#VALUE!</v>
      </c>
      <c r="C1" s="1" t="e">
        <v>#VALUE!</v>
      </c>
    </row>
    <row r="2" spans="1:23" customFormat="1" ht="22.5" x14ac:dyDescent="0.45">
      <c r="A2" s="2" t="s">
        <v>33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3" customFormat="1" ht="15.75" x14ac:dyDescent="0.25">
      <c r="A3" s="4" t="s">
        <v>38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3" customFormat="1" ht="15.75" x14ac:dyDescent="0.25">
      <c r="A4" s="4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23" customFormat="1" ht="15.75" x14ac:dyDescent="0.25">
      <c r="A5" s="4" t="s">
        <v>34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3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3" x14ac:dyDescent="0.2">
      <c r="A7" s="5" t="e">
        <v>#VALUE!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10" spans="1:23" x14ac:dyDescent="0.2">
      <c r="A10" s="6" t="str">
        <f>[1]Intro!$M$9</f>
        <v>Policy</v>
      </c>
      <c r="C10" s="1" t="s">
        <v>0</v>
      </c>
    </row>
    <row r="11" spans="1:23" x14ac:dyDescent="0.2">
      <c r="A11" s="7" t="str">
        <f>[1]Intro!$M$10</f>
        <v>Period</v>
      </c>
      <c r="C11" s="8">
        <f>[1]Intro!$U$1</f>
        <v>12</v>
      </c>
      <c r="D11" s="8">
        <f>C11+[1]Intro!$U$2</f>
        <v>24</v>
      </c>
      <c r="E11" s="8">
        <f>D11+[1]Intro!$U$2</f>
        <v>36</v>
      </c>
      <c r="F11" s="8">
        <f>E11+[1]Intro!$U$2</f>
        <v>48</v>
      </c>
      <c r="G11" s="8">
        <f>F11+[1]Intro!$U$2</f>
        <v>60</v>
      </c>
      <c r="H11" s="8">
        <f>G11+[1]Intro!$U$2</f>
        <v>72</v>
      </c>
      <c r="I11" s="8">
        <f>H11+[1]Intro!$U$2</f>
        <v>84</v>
      </c>
      <c r="J11" s="8">
        <f>I11+[1]Intro!$U$2</f>
        <v>96</v>
      </c>
      <c r="K11" s="8">
        <f>J11+[1]Intro!$U$2</f>
        <v>108</v>
      </c>
      <c r="L11" s="8">
        <f>K11+[1]Intro!$U$2</f>
        <v>120</v>
      </c>
      <c r="M11" s="8">
        <f>L11+[1]Intro!$U$2</f>
        <v>132</v>
      </c>
      <c r="N11" s="8">
        <f>M11+[1]Intro!$U$2</f>
        <v>144</v>
      </c>
      <c r="O11" s="8">
        <f>N11+[1]Intro!$U$2</f>
        <v>156</v>
      </c>
      <c r="P11" s="8">
        <f>O11+[1]Intro!$U$2</f>
        <v>168</v>
      </c>
      <c r="Q11" s="8">
        <f>P11+[1]Intro!$U$2</f>
        <v>180</v>
      </c>
      <c r="R11" s="8">
        <f>Q11+[1]Intro!$U$2</f>
        <v>192</v>
      </c>
      <c r="S11" s="8">
        <f>R11+[1]Intro!$U$2</f>
        <v>204</v>
      </c>
      <c r="U11" s="9" t="s">
        <v>32</v>
      </c>
      <c r="W11" s="7" t="s">
        <v>1</v>
      </c>
    </row>
    <row r="12" spans="1:23" ht="12.75" customHeight="1" x14ac:dyDescent="0.2"/>
    <row r="13" spans="1:23" ht="12.75" customHeight="1" x14ac:dyDescent="0.2">
      <c r="A13" s="6" t="str">
        <f>[1]Intro!E25</f>
        <v>1/1/04-12/31/04</v>
      </c>
      <c r="C13" s="10" t="s">
        <v>2</v>
      </c>
      <c r="D13" s="10" t="s">
        <v>2</v>
      </c>
      <c r="E13" s="10">
        <v>1018559</v>
      </c>
      <c r="F13" s="10">
        <v>1081460</v>
      </c>
      <c r="G13" s="10">
        <v>1160148.54</v>
      </c>
      <c r="H13" s="10">
        <v>1336352.25</v>
      </c>
      <c r="I13" s="10">
        <v>1581990.95</v>
      </c>
      <c r="J13" s="10">
        <v>1543720.9200000004</v>
      </c>
      <c r="K13" s="10">
        <v>1540635.0200000003</v>
      </c>
      <c r="L13" s="10">
        <v>1542635.0200000003</v>
      </c>
      <c r="M13" s="10">
        <v>1542635.0200000003</v>
      </c>
      <c r="N13" s="10">
        <v>1576510.0200000003</v>
      </c>
      <c r="O13" s="10">
        <v>1582957.9800000004</v>
      </c>
      <c r="P13" s="10">
        <v>1542533.1800000004</v>
      </c>
      <c r="Q13" s="10">
        <v>1520628.7200000004</v>
      </c>
      <c r="R13" s="10">
        <v>1493025.0200000005</v>
      </c>
      <c r="S13" s="11">
        <f>$U13</f>
        <v>1493025.0200000005</v>
      </c>
      <c r="U13" s="12">
        <f>[1]e7!S56</f>
        <v>1493025.0200000005</v>
      </c>
      <c r="W13" s="6" t="str">
        <f>[1]Intro!O25</f>
        <v>Broadspire</v>
      </c>
    </row>
    <row r="14" spans="1:23" ht="12.75" customHeight="1" x14ac:dyDescent="0.2">
      <c r="A14" s="6" t="str">
        <f>[1]Intro!E26</f>
        <v>1/1/05-12/31/05</v>
      </c>
      <c r="C14" s="13" t="s">
        <v>2</v>
      </c>
      <c r="D14" s="10">
        <v>1030367</v>
      </c>
      <c r="E14" s="13">
        <v>1539425</v>
      </c>
      <c r="F14" s="13">
        <v>1750911.85</v>
      </c>
      <c r="G14" s="13">
        <v>2339518.4900000002</v>
      </c>
      <c r="H14" s="13">
        <v>2714954.59</v>
      </c>
      <c r="I14" s="13">
        <v>2659782.4400000004</v>
      </c>
      <c r="J14" s="13">
        <v>2743473.3200000003</v>
      </c>
      <c r="K14" s="13">
        <v>2739244.3199999989</v>
      </c>
      <c r="L14" s="13">
        <v>2750237.1799999988</v>
      </c>
      <c r="M14" s="13">
        <v>2604758.4999999986</v>
      </c>
      <c r="N14" s="13">
        <v>2632111.5300000003</v>
      </c>
      <c r="O14" s="13">
        <v>2652175.7300000004</v>
      </c>
      <c r="P14" s="13">
        <v>2652975.7300000004</v>
      </c>
      <c r="Q14" s="13">
        <v>2740295.6100000003</v>
      </c>
      <c r="R14" s="12">
        <f>$U14</f>
        <v>2738711.5400000005</v>
      </c>
      <c r="S14" s="13"/>
      <c r="U14" s="12">
        <f>[1]e7!S57</f>
        <v>2738711.5400000005</v>
      </c>
      <c r="W14" s="6" t="str">
        <f>[1]Intro!O26</f>
        <v>Broadspire</v>
      </c>
    </row>
    <row r="15" spans="1:23" ht="12.75" customHeight="1" x14ac:dyDescent="0.2">
      <c r="A15" s="6" t="str">
        <f>[1]Intro!E27</f>
        <v>1/1/06-12/31/06</v>
      </c>
      <c r="C15" s="10">
        <v>400689</v>
      </c>
      <c r="D15" s="13">
        <v>585124</v>
      </c>
      <c r="E15" s="13">
        <v>720306</v>
      </c>
      <c r="F15" s="13">
        <v>687459</v>
      </c>
      <c r="G15" s="13">
        <v>803494</v>
      </c>
      <c r="H15" s="13">
        <v>805477</v>
      </c>
      <c r="I15" s="13">
        <v>699724.86000000034</v>
      </c>
      <c r="J15" s="13">
        <v>699724.86000000034</v>
      </c>
      <c r="K15" s="13">
        <v>699724.86000000034</v>
      </c>
      <c r="L15" s="13">
        <v>699724.86000000034</v>
      </c>
      <c r="M15" s="13">
        <v>699839.89000000025</v>
      </c>
      <c r="N15" s="13">
        <v>699839.89000000025</v>
      </c>
      <c r="O15" s="13">
        <v>699839.89000000025</v>
      </c>
      <c r="P15" s="13">
        <v>699839.89000000025</v>
      </c>
      <c r="Q15" s="12">
        <f>$U15</f>
        <v>699839.89000000025</v>
      </c>
      <c r="R15" s="13"/>
      <c r="S15" s="13"/>
      <c r="U15" s="12">
        <f>[1]e7!S58</f>
        <v>699839.89000000025</v>
      </c>
      <c r="W15" s="6" t="str">
        <f>[1]Intro!O27</f>
        <v>Argonaut</v>
      </c>
    </row>
    <row r="16" spans="1:23" ht="12.75" customHeight="1" x14ac:dyDescent="0.2">
      <c r="A16" s="6" t="str">
        <f>[1]Intro!E28</f>
        <v>1/1/07-12/31/07</v>
      </c>
      <c r="C16" s="13">
        <v>783622</v>
      </c>
      <c r="D16" s="13">
        <v>2136076.4500000002</v>
      </c>
      <c r="E16" s="13">
        <v>2142519.04</v>
      </c>
      <c r="F16" s="13">
        <v>2292259.12</v>
      </c>
      <c r="G16" s="13">
        <v>2259536.7200000016</v>
      </c>
      <c r="H16" s="13">
        <v>2259850</v>
      </c>
      <c r="I16" s="13">
        <v>2259865.9900000007</v>
      </c>
      <c r="J16" s="13">
        <v>2259865.9900000012</v>
      </c>
      <c r="K16" s="13">
        <v>2229126.3400000003</v>
      </c>
      <c r="L16" s="13">
        <v>2229103.2700000014</v>
      </c>
      <c r="M16" s="13">
        <v>2229103.2700000014</v>
      </c>
      <c r="N16" s="13">
        <v>2229103.2700000005</v>
      </c>
      <c r="O16" s="13">
        <v>2229103.2700000005</v>
      </c>
      <c r="P16" s="12">
        <f>$U16</f>
        <v>2229103.2700000005</v>
      </c>
      <c r="Q16" s="13"/>
      <c r="R16" s="13"/>
      <c r="S16" s="13"/>
      <c r="U16" s="12">
        <f>[1]e7!S59</f>
        <v>2229103.2700000005</v>
      </c>
      <c r="W16" s="6" t="str">
        <f>[1]Intro!O28</f>
        <v>Travelers</v>
      </c>
    </row>
    <row r="17" spans="1:23" ht="12.75" customHeight="1" x14ac:dyDescent="0.2">
      <c r="A17" s="6" t="str">
        <f>[1]Intro!E29</f>
        <v>1/1/08-12/31/08</v>
      </c>
      <c r="C17" s="13">
        <v>688159.9</v>
      </c>
      <c r="D17" s="13">
        <v>1082819.05</v>
      </c>
      <c r="E17" s="13">
        <v>1113970.23</v>
      </c>
      <c r="F17" s="13">
        <v>1099997.5399999998</v>
      </c>
      <c r="G17" s="13">
        <v>1100029</v>
      </c>
      <c r="H17" s="13">
        <v>1100049.21</v>
      </c>
      <c r="I17" s="13">
        <v>1100049.2099999997</v>
      </c>
      <c r="J17" s="13">
        <v>1100049.21</v>
      </c>
      <c r="K17" s="13">
        <v>1099670.42</v>
      </c>
      <c r="L17" s="13">
        <v>1099670.4200000002</v>
      </c>
      <c r="M17" s="13">
        <v>1099670.4199999997</v>
      </c>
      <c r="N17" s="13">
        <v>1099670.4199999997</v>
      </c>
      <c r="O17" s="12">
        <f>$U17</f>
        <v>1099670.4199999997</v>
      </c>
      <c r="P17" s="13"/>
      <c r="Q17" s="13"/>
      <c r="R17" s="13"/>
      <c r="S17" s="13"/>
      <c r="U17" s="12">
        <f>[1]e7!S60</f>
        <v>1099670.4199999997</v>
      </c>
      <c r="W17" s="6" t="str">
        <f>[1]Intro!O29</f>
        <v>Travelers</v>
      </c>
    </row>
    <row r="18" spans="1:23" ht="12.75" customHeight="1" x14ac:dyDescent="0.2">
      <c r="A18" s="6" t="str">
        <f>[1]Intro!E30</f>
        <v>1/1/09-12/31/09</v>
      </c>
      <c r="C18" s="13">
        <v>644636.94999999995</v>
      </c>
      <c r="D18" s="13">
        <v>635297.81999999995</v>
      </c>
      <c r="E18" s="13">
        <v>660688.12999999989</v>
      </c>
      <c r="F18" s="13">
        <v>676922</v>
      </c>
      <c r="G18" s="13">
        <v>696806.18</v>
      </c>
      <c r="H18" s="13">
        <v>741352.17999999982</v>
      </c>
      <c r="I18" s="13">
        <v>766285.18</v>
      </c>
      <c r="J18" s="13">
        <v>766269.98999999976</v>
      </c>
      <c r="K18" s="13">
        <v>766269.99000000011</v>
      </c>
      <c r="L18" s="13">
        <v>766269.99000000011</v>
      </c>
      <c r="M18" s="13">
        <v>766269.99000000011</v>
      </c>
      <c r="N18" s="12">
        <f>$U18</f>
        <v>766269.99000000011</v>
      </c>
      <c r="O18" s="13"/>
      <c r="P18" s="13"/>
      <c r="Q18" s="13"/>
      <c r="R18" s="13"/>
      <c r="S18" s="13"/>
      <c r="U18" s="12">
        <f>[1]e7!S61</f>
        <v>766269.99000000011</v>
      </c>
      <c r="W18" s="6" t="str">
        <f>[1]Intro!O30</f>
        <v>Travelers</v>
      </c>
    </row>
    <row r="19" spans="1:23" ht="12.75" customHeight="1" x14ac:dyDescent="0.2">
      <c r="A19" s="6" t="str">
        <f>[1]Intro!E31</f>
        <v>1/1/10-12/31/10</v>
      </c>
      <c r="C19" s="13">
        <v>894685.16</v>
      </c>
      <c r="D19" s="13">
        <v>1435747.8599999999</v>
      </c>
      <c r="E19" s="13">
        <v>1700979</v>
      </c>
      <c r="F19" s="13">
        <v>1673961.0300000003</v>
      </c>
      <c r="G19" s="13">
        <v>1693533.5599999996</v>
      </c>
      <c r="H19" s="13">
        <v>1679463.7600000002</v>
      </c>
      <c r="I19" s="13">
        <v>1691462.5999999992</v>
      </c>
      <c r="J19" s="13">
        <v>1704635.2400000007</v>
      </c>
      <c r="K19" s="13">
        <v>1722730.2400000005</v>
      </c>
      <c r="L19" s="13">
        <v>1864995.4700000004</v>
      </c>
      <c r="M19" s="12">
        <f>$U19</f>
        <v>1882294.4700000004</v>
      </c>
      <c r="N19" s="13"/>
      <c r="O19" s="13"/>
      <c r="P19" s="13"/>
      <c r="Q19" s="13"/>
      <c r="R19" s="13"/>
      <c r="S19" s="13"/>
      <c r="U19" s="12">
        <f>[1]e7!S62</f>
        <v>1882294.4700000004</v>
      </c>
      <c r="W19" s="6" t="str">
        <f>[1]Intro!O31</f>
        <v>Travelers</v>
      </c>
    </row>
    <row r="20" spans="1:23" ht="12.75" customHeight="1" x14ac:dyDescent="0.2">
      <c r="A20" s="6" t="str">
        <f>[1]Intro!E32</f>
        <v>1/1/11-12/31/11</v>
      </c>
      <c r="C20" s="13">
        <v>742783.04000000015</v>
      </c>
      <c r="D20" s="13">
        <v>1082561</v>
      </c>
      <c r="E20" s="13">
        <v>1155731.3700000001</v>
      </c>
      <c r="F20" s="13">
        <v>1133434.4900000002</v>
      </c>
      <c r="G20" s="13">
        <v>1166253.0500000003</v>
      </c>
      <c r="H20" s="13">
        <v>1318396.33</v>
      </c>
      <c r="I20" s="13">
        <v>1325981.0399999993</v>
      </c>
      <c r="J20" s="13">
        <v>1325981.0400000003</v>
      </c>
      <c r="K20" s="13">
        <v>1187635.5200000003</v>
      </c>
      <c r="L20" s="12">
        <f>$U20</f>
        <v>1200315.5200000003</v>
      </c>
      <c r="M20" s="13"/>
      <c r="N20" s="13"/>
      <c r="O20" s="13"/>
      <c r="P20" s="13"/>
      <c r="Q20" s="13"/>
      <c r="R20" s="13"/>
      <c r="S20" s="13"/>
      <c r="U20" s="12">
        <f>[1]e7!S63</f>
        <v>1200315.5200000003</v>
      </c>
      <c r="W20" s="6" t="str">
        <f>[1]Intro!O32</f>
        <v>Travelers</v>
      </c>
    </row>
    <row r="21" spans="1:23" ht="12.75" customHeight="1" x14ac:dyDescent="0.2">
      <c r="A21" s="6" t="str">
        <f>[1]Intro!E33</f>
        <v>1/1/12-12/31/12</v>
      </c>
      <c r="C21" s="13">
        <v>458521.01</v>
      </c>
      <c r="D21" s="13">
        <v>880038.00999999989</v>
      </c>
      <c r="E21" s="13">
        <v>1126810.5599999996</v>
      </c>
      <c r="F21" s="13">
        <v>1167572.6599999999</v>
      </c>
      <c r="G21" s="13">
        <v>1210972.6399999997</v>
      </c>
      <c r="H21" s="13">
        <v>1212167.7099999997</v>
      </c>
      <c r="I21" s="13">
        <v>1212815.8099999998</v>
      </c>
      <c r="J21" s="13">
        <v>1212815.81</v>
      </c>
      <c r="K21" s="12">
        <f>$U21</f>
        <v>1212882.8100000003</v>
      </c>
      <c r="L21" s="13"/>
      <c r="M21" s="13"/>
      <c r="N21" s="13"/>
      <c r="O21" s="13"/>
      <c r="P21" s="13"/>
      <c r="Q21" s="13"/>
      <c r="R21" s="13"/>
      <c r="S21" s="13"/>
      <c r="U21" s="12">
        <f>[1]e7!S64</f>
        <v>1212882.8100000003</v>
      </c>
      <c r="W21" s="6" t="str">
        <f>[1]Intro!O33</f>
        <v>Hartford</v>
      </c>
    </row>
    <row r="22" spans="1:23" ht="12.75" customHeight="1" x14ac:dyDescent="0.2">
      <c r="A22" s="6" t="str">
        <f>[1]Intro!E34</f>
        <v>1/1/13-12/31/13</v>
      </c>
      <c r="C22" s="13">
        <v>685785.19000000006</v>
      </c>
      <c r="D22" s="13">
        <v>1376198.1099999999</v>
      </c>
      <c r="E22" s="13">
        <v>1673596.5400000003</v>
      </c>
      <c r="F22" s="13">
        <v>1812180.21</v>
      </c>
      <c r="G22" s="13">
        <v>1853694.2199999997</v>
      </c>
      <c r="H22" s="13">
        <v>1893132.9099999985</v>
      </c>
      <c r="I22" s="13">
        <v>1926182.29</v>
      </c>
      <c r="J22" s="12">
        <f>$U22</f>
        <v>1930458.7599999993</v>
      </c>
      <c r="K22" s="13"/>
      <c r="L22" s="13"/>
      <c r="M22" s="13"/>
      <c r="N22" s="13"/>
      <c r="O22" s="13"/>
      <c r="P22" s="13"/>
      <c r="Q22" s="13"/>
      <c r="R22" s="13"/>
      <c r="S22" s="13"/>
      <c r="U22" s="12">
        <f>[1]e7!S65</f>
        <v>1930458.7599999993</v>
      </c>
      <c r="W22" s="6" t="str">
        <f>[1]Intro!O34</f>
        <v>Hartford</v>
      </c>
    </row>
    <row r="23" spans="1:23" ht="12.75" customHeight="1" x14ac:dyDescent="0.2">
      <c r="A23" s="6" t="str">
        <f>[1]Intro!E35</f>
        <v>1/1/14-12/31/14</v>
      </c>
      <c r="C23" s="13">
        <v>766763.04000000039</v>
      </c>
      <c r="D23" s="13">
        <v>1420541.2300000002</v>
      </c>
      <c r="E23" s="13">
        <v>1693465.93</v>
      </c>
      <c r="F23" s="13">
        <v>1802508.0899999999</v>
      </c>
      <c r="G23" s="13">
        <v>1929563.5999999996</v>
      </c>
      <c r="H23" s="13">
        <v>2097334.3199999994</v>
      </c>
      <c r="I23" s="12">
        <f>$U23</f>
        <v>2106047.2399999998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U23" s="12">
        <f>[1]e7!S66</f>
        <v>2106047.2399999998</v>
      </c>
      <c r="W23" s="6" t="str">
        <f>[1]Intro!O35</f>
        <v>Hartford</v>
      </c>
    </row>
    <row r="24" spans="1:23" ht="12.75" customHeight="1" x14ac:dyDescent="0.2">
      <c r="A24" s="6" t="str">
        <f>[1]Intro!E36</f>
        <v>1/1/15-12/31/15</v>
      </c>
      <c r="C24" s="13">
        <v>1299979.4700000002</v>
      </c>
      <c r="D24" s="13">
        <v>1835988.2100000009</v>
      </c>
      <c r="E24" s="13">
        <v>2302280.5499999998</v>
      </c>
      <c r="F24" s="13">
        <v>2394145.5599999987</v>
      </c>
      <c r="G24" s="13">
        <v>2342329.11</v>
      </c>
      <c r="H24" s="12">
        <f>$U24</f>
        <v>2342502.8100000005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U24" s="12">
        <f>[1]e7!S67</f>
        <v>2342502.8100000005</v>
      </c>
      <c r="W24" s="6" t="str">
        <f>[1]Intro!O36</f>
        <v>Corvel</v>
      </c>
    </row>
    <row r="25" spans="1:23" ht="12.75" customHeight="1" x14ac:dyDescent="0.2">
      <c r="A25" s="6" t="str">
        <f>[1]Intro!E37</f>
        <v>1/1/16-12/31/16</v>
      </c>
      <c r="C25" s="13">
        <v>1326440.2600000012</v>
      </c>
      <c r="D25" s="13">
        <v>2989793.0899999994</v>
      </c>
      <c r="E25" s="13">
        <v>3283245.92</v>
      </c>
      <c r="F25" s="13">
        <v>3276954.1399999997</v>
      </c>
      <c r="G25" s="12">
        <f>$U25</f>
        <v>3251678.2500000009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U25" s="12">
        <f>[1]e7!S68</f>
        <v>3251678.2500000009</v>
      </c>
      <c r="W25" s="6" t="str">
        <f>[1]Intro!O37</f>
        <v>Corvel</v>
      </c>
    </row>
    <row r="26" spans="1:23" ht="12.75" customHeight="1" x14ac:dyDescent="0.2">
      <c r="A26" s="6" t="str">
        <f>[1]Intro!E38</f>
        <v>1/1/17-12/31/17</v>
      </c>
      <c r="C26" s="13">
        <v>1273406.9200000006</v>
      </c>
      <c r="D26" s="13">
        <v>2127545.5500000012</v>
      </c>
      <c r="E26" s="13">
        <v>2444111.0400000019</v>
      </c>
      <c r="F26" s="12">
        <f>$U26</f>
        <v>2628716.9900000021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U26" s="12">
        <f>[1]e7!S69</f>
        <v>2628716.9900000021</v>
      </c>
      <c r="W26" s="6" t="str">
        <f>[1]Intro!O38</f>
        <v>Corvel</v>
      </c>
    </row>
    <row r="27" spans="1:23" ht="12.75" customHeight="1" x14ac:dyDescent="0.2">
      <c r="A27" s="6" t="str">
        <f>[1]Intro!E39</f>
        <v>1/1/18-12/31/18</v>
      </c>
      <c r="C27" s="13">
        <v>1415374.3399999989</v>
      </c>
      <c r="D27" s="13">
        <v>2264112.3000000003</v>
      </c>
      <c r="E27" s="12">
        <f>$U27</f>
        <v>2585441.4500000016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U27" s="12">
        <f>[1]e7!S70</f>
        <v>2585441.4500000016</v>
      </c>
      <c r="W27" s="6" t="str">
        <f>[1]Intro!O39</f>
        <v>Corvel</v>
      </c>
    </row>
    <row r="28" spans="1:23" ht="12.75" customHeight="1" x14ac:dyDescent="0.2">
      <c r="A28" s="6" t="str">
        <f>[1]Intro!E40</f>
        <v>1/1/19-12/31/19</v>
      </c>
      <c r="B28" s="14"/>
      <c r="C28" s="13">
        <v>4706747.6700000055</v>
      </c>
      <c r="D28" s="12">
        <f>$U28</f>
        <v>5817996.7700000023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U28" s="12">
        <f>[1]e7!S71</f>
        <v>5817996.7700000023</v>
      </c>
      <c r="W28" s="6" t="str">
        <f>[1]Intro!O40</f>
        <v>Corvel</v>
      </c>
    </row>
    <row r="29" spans="1:23" ht="12.75" customHeight="1" x14ac:dyDescent="0.2">
      <c r="A29" s="6" t="str">
        <f>[1]Intro!E41</f>
        <v>1/1/20-12/31/20</v>
      </c>
      <c r="B29" s="14"/>
      <c r="C29" s="12">
        <f>$U29</f>
        <v>1261811.2200000007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U29" s="12">
        <f>[1]e7!S72</f>
        <v>1261811.2200000007</v>
      </c>
      <c r="W29" s="6" t="str">
        <f>[1]Intro!O41</f>
        <v>Corvel</v>
      </c>
    </row>
    <row r="30" spans="1:23" x14ac:dyDescent="0.2">
      <c r="A30" s="6"/>
    </row>
    <row r="31" spans="1:23" x14ac:dyDescent="0.2">
      <c r="A31" s="6" t="str">
        <f>[1]Intro!$M$9</f>
        <v>Policy</v>
      </c>
      <c r="C31" s="1" t="s">
        <v>3</v>
      </c>
    </row>
    <row r="32" spans="1:23" x14ac:dyDescent="0.2">
      <c r="A32" s="7" t="str">
        <f>[1]Intro!$M$10</f>
        <v>Period</v>
      </c>
      <c r="C32" s="8" t="str">
        <f>C11&amp;" - "&amp;IF(ISBLANK(D11), "ULT", D11)</f>
        <v>12 - 24</v>
      </c>
      <c r="D32" s="8" t="str">
        <f t="shared" ref="D32:S32" si="0">D11&amp;" - "&amp;IF(ISBLANK(E11), "ULT", E11)</f>
        <v>24 - 36</v>
      </c>
      <c r="E32" s="8" t="str">
        <f t="shared" si="0"/>
        <v>36 - 48</v>
      </c>
      <c r="F32" s="8" t="str">
        <f t="shared" si="0"/>
        <v>48 - 60</v>
      </c>
      <c r="G32" s="8" t="str">
        <f t="shared" si="0"/>
        <v>60 - 72</v>
      </c>
      <c r="H32" s="8" t="str">
        <f t="shared" si="0"/>
        <v>72 - 84</v>
      </c>
      <c r="I32" s="8" t="str">
        <f t="shared" si="0"/>
        <v>84 - 96</v>
      </c>
      <c r="J32" s="8" t="str">
        <f t="shared" si="0"/>
        <v>96 - 108</v>
      </c>
      <c r="K32" s="8" t="str">
        <f t="shared" si="0"/>
        <v>108 - 120</v>
      </c>
      <c r="L32" s="8" t="str">
        <f t="shared" si="0"/>
        <v>120 - 132</v>
      </c>
      <c r="M32" s="8" t="str">
        <f t="shared" si="0"/>
        <v>132 - 144</v>
      </c>
      <c r="N32" s="8" t="str">
        <f t="shared" si="0"/>
        <v>144 - 156</v>
      </c>
      <c r="O32" s="8" t="str">
        <f t="shared" si="0"/>
        <v>156 - 168</v>
      </c>
      <c r="P32" s="8" t="str">
        <f t="shared" si="0"/>
        <v>168 - 180</v>
      </c>
      <c r="Q32" s="8" t="str">
        <f t="shared" si="0"/>
        <v>180 - 192</v>
      </c>
      <c r="R32" s="8" t="str">
        <f t="shared" si="0"/>
        <v>192 - 204</v>
      </c>
      <c r="S32" s="8" t="str">
        <f t="shared" si="0"/>
        <v>204 - ULT</v>
      </c>
    </row>
    <row r="33" spans="1:19" x14ac:dyDescent="0.2">
      <c r="A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2">
      <c r="A34" s="6" t="str">
        <f t="shared" ref="A34:A49" si="1">A13</f>
        <v>1/1/04-12/31/04</v>
      </c>
      <c r="C34" s="15" t="str">
        <f>IFERROR(IF(OR(D13="", ISBLANK(D13)), "", D13/C13), "")</f>
        <v/>
      </c>
      <c r="D34" s="15" t="str">
        <f t="shared" ref="D34:S34" si="2">IFERROR(IF(OR(E13="", ISBLANK(E13)), "", E13/D13), "")</f>
        <v/>
      </c>
      <c r="E34" s="15">
        <f t="shared" si="2"/>
        <v>1.0617548909783332</v>
      </c>
      <c r="F34" s="15">
        <f t="shared" si="2"/>
        <v>1.072761396630481</v>
      </c>
      <c r="G34" s="15">
        <f t="shared" si="2"/>
        <v>1.1518803014655348</v>
      </c>
      <c r="H34" s="15">
        <f t="shared" si="2"/>
        <v>1.1838128382692512</v>
      </c>
      <c r="I34" s="15">
        <f t="shared" si="2"/>
        <v>0.97580894505117144</v>
      </c>
      <c r="J34" s="15">
        <f t="shared" si="2"/>
        <v>0.99800099878156723</v>
      </c>
      <c r="K34" s="15">
        <f t="shared" si="2"/>
        <v>1.0012981659991087</v>
      </c>
      <c r="L34" s="15">
        <f t="shared" si="2"/>
        <v>1</v>
      </c>
      <c r="M34" s="15">
        <f t="shared" si="2"/>
        <v>1.0219591799491237</v>
      </c>
      <c r="N34" s="15">
        <f t="shared" si="2"/>
        <v>1.0040900215781694</v>
      </c>
      <c r="O34" s="15">
        <f t="shared" si="2"/>
        <v>0.97446249331267776</v>
      </c>
      <c r="P34" s="15">
        <f t="shared" si="2"/>
        <v>0.98579968309012322</v>
      </c>
      <c r="Q34" s="15">
        <f t="shared" si="2"/>
        <v>0.98184717963238266</v>
      </c>
      <c r="R34" s="15">
        <f t="shared" si="2"/>
        <v>1</v>
      </c>
      <c r="S34" s="15" t="str">
        <f t="shared" si="2"/>
        <v/>
      </c>
    </row>
    <row r="35" spans="1:19" x14ac:dyDescent="0.2">
      <c r="A35" s="6" t="str">
        <f t="shared" si="1"/>
        <v>1/1/05-12/31/05</v>
      </c>
      <c r="C35" s="15" t="str">
        <f t="shared" ref="C35:S49" si="3">IFERROR(IF(OR(D14="", ISBLANK(D14)), "", D14/C14), "")</f>
        <v/>
      </c>
      <c r="D35" s="15">
        <f t="shared" si="3"/>
        <v>1.4940550308773475</v>
      </c>
      <c r="E35" s="15">
        <f t="shared" si="3"/>
        <v>1.1373804180132192</v>
      </c>
      <c r="F35" s="15">
        <f t="shared" si="3"/>
        <v>1.3361714868741108</v>
      </c>
      <c r="G35" s="15">
        <f t="shared" si="3"/>
        <v>1.1604757994453805</v>
      </c>
      <c r="H35" s="15">
        <f t="shared" si="3"/>
        <v>0.97967842622369627</v>
      </c>
      <c r="I35" s="15">
        <f t="shared" si="3"/>
        <v>1.03146531037328</v>
      </c>
      <c r="J35" s="15">
        <f t="shared" si="3"/>
        <v>0.99845852337284569</v>
      </c>
      <c r="K35" s="15">
        <f t="shared" si="3"/>
        <v>1.0040130994959953</v>
      </c>
      <c r="L35" s="15">
        <f t="shared" si="3"/>
        <v>0.94710322402084601</v>
      </c>
      <c r="M35" s="15">
        <f t="shared" si="3"/>
        <v>1.0105011769805154</v>
      </c>
      <c r="N35" s="15">
        <f t="shared" si="3"/>
        <v>1.0076228532762821</v>
      </c>
      <c r="O35" s="15">
        <f t="shared" si="3"/>
        <v>1.0003016391376147</v>
      </c>
      <c r="P35" s="15">
        <f t="shared" si="3"/>
        <v>1.0329139384927581</v>
      </c>
      <c r="Q35" s="15">
        <f t="shared" si="3"/>
        <v>0.99942193462843232</v>
      </c>
      <c r="R35" s="15" t="str">
        <f t="shared" si="3"/>
        <v/>
      </c>
      <c r="S35" s="15" t="str">
        <f t="shared" si="3"/>
        <v/>
      </c>
    </row>
    <row r="36" spans="1:19" x14ac:dyDescent="0.2">
      <c r="A36" s="6" t="str">
        <f t="shared" si="1"/>
        <v>1/1/06-12/31/06</v>
      </c>
      <c r="C36" s="15">
        <f t="shared" si="3"/>
        <v>1.4602946424783312</v>
      </c>
      <c r="D36" s="15">
        <f t="shared" si="3"/>
        <v>1.2310313711281711</v>
      </c>
      <c r="E36" s="15">
        <f t="shared" si="3"/>
        <v>0.95439854728407092</v>
      </c>
      <c r="F36" s="15">
        <f t="shared" si="3"/>
        <v>1.1687882477355014</v>
      </c>
      <c r="G36" s="15">
        <f t="shared" si="3"/>
        <v>1.0024679711360633</v>
      </c>
      <c r="H36" s="15">
        <f t="shared" si="3"/>
        <v>0.86870867821179298</v>
      </c>
      <c r="I36" s="15">
        <f t="shared" si="3"/>
        <v>1</v>
      </c>
      <c r="J36" s="15">
        <f t="shared" si="3"/>
        <v>1</v>
      </c>
      <c r="K36" s="15">
        <f t="shared" si="3"/>
        <v>1</v>
      </c>
      <c r="L36" s="15">
        <f t="shared" si="3"/>
        <v>1.000164393187345</v>
      </c>
      <c r="M36" s="15">
        <f t="shared" si="3"/>
        <v>1</v>
      </c>
      <c r="N36" s="15">
        <f t="shared" si="3"/>
        <v>1</v>
      </c>
      <c r="O36" s="15">
        <f t="shared" si="3"/>
        <v>1</v>
      </c>
      <c r="P36" s="15">
        <f t="shared" si="3"/>
        <v>1</v>
      </c>
      <c r="Q36" s="15" t="str">
        <f t="shared" si="3"/>
        <v/>
      </c>
      <c r="R36" s="15" t="str">
        <f t="shared" si="3"/>
        <v/>
      </c>
      <c r="S36" s="15" t="str">
        <f t="shared" si="3"/>
        <v/>
      </c>
    </row>
    <row r="37" spans="1:19" x14ac:dyDescent="0.2">
      <c r="A37" s="6" t="str">
        <f t="shared" si="1"/>
        <v>1/1/07-12/31/07</v>
      </c>
      <c r="C37" s="15">
        <f t="shared" si="3"/>
        <v>2.7259015826508191</v>
      </c>
      <c r="D37" s="15">
        <f t="shared" si="3"/>
        <v>1.0030160858708965</v>
      </c>
      <c r="E37" s="15">
        <f t="shared" si="3"/>
        <v>1.06988973129499</v>
      </c>
      <c r="F37" s="15">
        <f t="shared" si="3"/>
        <v>0.98572482503636039</v>
      </c>
      <c r="G37" s="15">
        <f t="shared" si="3"/>
        <v>1.0001386478906165</v>
      </c>
      <c r="H37" s="15">
        <f t="shared" si="3"/>
        <v>1.0000070756908648</v>
      </c>
      <c r="I37" s="15">
        <f t="shared" si="3"/>
        <v>1.0000000000000002</v>
      </c>
      <c r="J37" s="15">
        <f t="shared" si="3"/>
        <v>0.98639757838029996</v>
      </c>
      <c r="K37" s="15">
        <f t="shared" si="3"/>
        <v>0.99998965065389744</v>
      </c>
      <c r="L37" s="15">
        <f t="shared" si="3"/>
        <v>1</v>
      </c>
      <c r="M37" s="15">
        <f t="shared" si="3"/>
        <v>0.99999999999999956</v>
      </c>
      <c r="N37" s="15">
        <f t="shared" si="3"/>
        <v>1</v>
      </c>
      <c r="O37" s="15">
        <f t="shared" si="3"/>
        <v>1</v>
      </c>
      <c r="P37" s="15" t="str">
        <f t="shared" si="3"/>
        <v/>
      </c>
      <c r="Q37" s="15" t="str">
        <f t="shared" si="3"/>
        <v/>
      </c>
      <c r="R37" s="15" t="str">
        <f t="shared" si="3"/>
        <v/>
      </c>
      <c r="S37" s="15" t="str">
        <f t="shared" si="3"/>
        <v/>
      </c>
    </row>
    <row r="38" spans="1:19" x14ac:dyDescent="0.2">
      <c r="A38" s="6" t="str">
        <f t="shared" si="1"/>
        <v>1/1/08-12/31/08</v>
      </c>
      <c r="C38" s="15">
        <f t="shared" si="3"/>
        <v>1.5734991969162981</v>
      </c>
      <c r="D38" s="15">
        <f t="shared" si="3"/>
        <v>1.0287685924993655</v>
      </c>
      <c r="E38" s="15">
        <f t="shared" si="3"/>
        <v>0.98745685510823733</v>
      </c>
      <c r="F38" s="15">
        <f t="shared" si="3"/>
        <v>1.0000286000639602</v>
      </c>
      <c r="G38" s="15">
        <f t="shared" si="3"/>
        <v>1.0000183722429135</v>
      </c>
      <c r="H38" s="15">
        <f t="shared" si="3"/>
        <v>0.99999999999999978</v>
      </c>
      <c r="I38" s="15">
        <f t="shared" si="3"/>
        <v>1.0000000000000002</v>
      </c>
      <c r="J38" s="15">
        <f t="shared" si="3"/>
        <v>0.99965566085902646</v>
      </c>
      <c r="K38" s="15">
        <f t="shared" si="3"/>
        <v>1.0000000000000002</v>
      </c>
      <c r="L38" s="15">
        <f t="shared" si="3"/>
        <v>0.99999999999999956</v>
      </c>
      <c r="M38" s="15">
        <f t="shared" si="3"/>
        <v>1</v>
      </c>
      <c r="N38" s="15">
        <f t="shared" si="3"/>
        <v>1</v>
      </c>
      <c r="O38" s="15" t="str">
        <f t="shared" si="3"/>
        <v/>
      </c>
      <c r="P38" s="15" t="str">
        <f t="shared" si="3"/>
        <v/>
      </c>
      <c r="Q38" s="15" t="str">
        <f t="shared" si="3"/>
        <v/>
      </c>
      <c r="R38" s="15" t="str">
        <f t="shared" si="3"/>
        <v/>
      </c>
      <c r="S38" s="15" t="str">
        <f t="shared" si="3"/>
        <v/>
      </c>
    </row>
    <row r="39" spans="1:19" x14ac:dyDescent="0.2">
      <c r="A39" s="6" t="str">
        <f t="shared" si="1"/>
        <v>1/1/09-12/31/09</v>
      </c>
      <c r="C39" s="15">
        <f t="shared" si="3"/>
        <v>0.98551257417062421</v>
      </c>
      <c r="D39" s="15">
        <f t="shared" si="3"/>
        <v>1.0399659957907614</v>
      </c>
      <c r="E39" s="15">
        <f t="shared" si="3"/>
        <v>1.024571154320572</v>
      </c>
      <c r="F39" s="15">
        <f t="shared" si="3"/>
        <v>1.0293744035501875</v>
      </c>
      <c r="G39" s="15">
        <f t="shared" si="3"/>
        <v>1.0639288245118603</v>
      </c>
      <c r="H39" s="15">
        <f t="shared" si="3"/>
        <v>1.0336317888752957</v>
      </c>
      <c r="I39" s="15">
        <f t="shared" si="3"/>
        <v>0.99998017709281506</v>
      </c>
      <c r="J39" s="15">
        <f t="shared" si="3"/>
        <v>1.0000000000000004</v>
      </c>
      <c r="K39" s="15">
        <f t="shared" si="3"/>
        <v>1</v>
      </c>
      <c r="L39" s="15">
        <f t="shared" si="3"/>
        <v>1</v>
      </c>
      <c r="M39" s="15">
        <f t="shared" si="3"/>
        <v>1</v>
      </c>
      <c r="N39" s="15" t="str">
        <f t="shared" si="3"/>
        <v/>
      </c>
      <c r="O39" s="15" t="str">
        <f t="shared" si="3"/>
        <v/>
      </c>
      <c r="P39" s="15" t="str">
        <f t="shared" si="3"/>
        <v/>
      </c>
      <c r="Q39" s="15" t="str">
        <f t="shared" si="3"/>
        <v/>
      </c>
      <c r="R39" s="15" t="str">
        <f t="shared" si="3"/>
        <v/>
      </c>
      <c r="S39" s="15" t="str">
        <f t="shared" si="3"/>
        <v/>
      </c>
    </row>
    <row r="40" spans="1:19" x14ac:dyDescent="0.2">
      <c r="A40" s="6" t="str">
        <f t="shared" si="1"/>
        <v>1/1/10-12/31/10</v>
      </c>
      <c r="C40" s="15">
        <f t="shared" si="3"/>
        <v>1.6047520671964648</v>
      </c>
      <c r="D40" s="15">
        <f t="shared" si="3"/>
        <v>1.1847337874492812</v>
      </c>
      <c r="E40" s="15">
        <f t="shared" si="3"/>
        <v>0.98411622365708229</v>
      </c>
      <c r="F40" s="15">
        <f t="shared" si="3"/>
        <v>1.0116923450720949</v>
      </c>
      <c r="G40" s="15">
        <f t="shared" si="3"/>
        <v>0.99169204535869993</v>
      </c>
      <c r="H40" s="15">
        <f t="shared" si="3"/>
        <v>1.0071444471061399</v>
      </c>
      <c r="I40" s="15">
        <f t="shared" si="3"/>
        <v>1.0077877217030997</v>
      </c>
      <c r="J40" s="15">
        <f t="shared" si="3"/>
        <v>1.0106151741882325</v>
      </c>
      <c r="K40" s="15">
        <f t="shared" si="3"/>
        <v>1.0825812577597755</v>
      </c>
      <c r="L40" s="15">
        <f t="shared" si="3"/>
        <v>1.0092756257472304</v>
      </c>
      <c r="M40" s="15" t="str">
        <f t="shared" si="3"/>
        <v/>
      </c>
      <c r="N40" s="15" t="str">
        <f t="shared" si="3"/>
        <v/>
      </c>
      <c r="O40" s="15" t="str">
        <f t="shared" si="3"/>
        <v/>
      </c>
      <c r="P40" s="15" t="str">
        <f t="shared" si="3"/>
        <v/>
      </c>
      <c r="Q40" s="15" t="str">
        <f t="shared" si="3"/>
        <v/>
      </c>
      <c r="R40" s="15" t="str">
        <f t="shared" si="3"/>
        <v/>
      </c>
      <c r="S40" s="15" t="str">
        <f t="shared" si="3"/>
        <v/>
      </c>
    </row>
    <row r="41" spans="1:19" x14ac:dyDescent="0.2">
      <c r="A41" s="6" t="str">
        <f t="shared" si="1"/>
        <v>1/1/11-12/31/11</v>
      </c>
      <c r="C41" s="15">
        <f t="shared" si="3"/>
        <v>1.4574390389958281</v>
      </c>
      <c r="D41" s="15">
        <f t="shared" si="3"/>
        <v>1.0675900665181917</v>
      </c>
      <c r="E41" s="15">
        <f t="shared" si="3"/>
        <v>0.98070755836626644</v>
      </c>
      <c r="F41" s="15">
        <f t="shared" si="3"/>
        <v>1.0289549685399111</v>
      </c>
      <c r="G41" s="15">
        <f t="shared" si="3"/>
        <v>1.1304547756595362</v>
      </c>
      <c r="H41" s="15">
        <f t="shared" si="3"/>
        <v>1.0057529817304629</v>
      </c>
      <c r="I41" s="15">
        <f t="shared" si="3"/>
        <v>1.0000000000000007</v>
      </c>
      <c r="J41" s="15">
        <f t="shared" si="3"/>
        <v>0.89566553681642391</v>
      </c>
      <c r="K41" s="15">
        <f t="shared" si="3"/>
        <v>1.0106766762920665</v>
      </c>
      <c r="L41" s="15" t="str">
        <f t="shared" si="3"/>
        <v/>
      </c>
      <c r="M41" s="15" t="str">
        <f t="shared" si="3"/>
        <v/>
      </c>
      <c r="N41" s="15" t="str">
        <f t="shared" si="3"/>
        <v/>
      </c>
      <c r="O41" s="15" t="str">
        <f t="shared" si="3"/>
        <v/>
      </c>
      <c r="P41" s="15" t="str">
        <f t="shared" si="3"/>
        <v/>
      </c>
      <c r="Q41" s="15" t="str">
        <f t="shared" si="3"/>
        <v/>
      </c>
      <c r="R41" s="15" t="str">
        <f t="shared" si="3"/>
        <v/>
      </c>
      <c r="S41" s="15" t="str">
        <f t="shared" si="3"/>
        <v/>
      </c>
    </row>
    <row r="42" spans="1:19" x14ac:dyDescent="0.2">
      <c r="A42" s="6" t="str">
        <f t="shared" si="1"/>
        <v>1/1/12-12/31/12</v>
      </c>
      <c r="C42" s="15">
        <f t="shared" si="3"/>
        <v>1.9192970241429066</v>
      </c>
      <c r="D42" s="15">
        <f t="shared" si="3"/>
        <v>1.2804112404190358</v>
      </c>
      <c r="E42" s="15">
        <f t="shared" si="3"/>
        <v>1.0361747586036116</v>
      </c>
      <c r="F42" s="15">
        <f t="shared" si="3"/>
        <v>1.0371711170420861</v>
      </c>
      <c r="G42" s="15">
        <f t="shared" si="3"/>
        <v>1.0009868678783693</v>
      </c>
      <c r="H42" s="15">
        <f t="shared" si="3"/>
        <v>1.0005346619899651</v>
      </c>
      <c r="I42" s="15">
        <f t="shared" si="3"/>
        <v>1.0000000000000002</v>
      </c>
      <c r="J42" s="15">
        <f t="shared" si="3"/>
        <v>1.0000552433431753</v>
      </c>
      <c r="K42" s="15" t="str">
        <f t="shared" si="3"/>
        <v/>
      </c>
      <c r="L42" s="15" t="str">
        <f t="shared" si="3"/>
        <v/>
      </c>
      <c r="M42" s="15" t="str">
        <f t="shared" si="3"/>
        <v/>
      </c>
      <c r="N42" s="15" t="str">
        <f t="shared" si="3"/>
        <v/>
      </c>
      <c r="O42" s="15" t="str">
        <f t="shared" si="3"/>
        <v/>
      </c>
      <c r="P42" s="15" t="str">
        <f t="shared" si="3"/>
        <v/>
      </c>
      <c r="Q42" s="15" t="str">
        <f t="shared" si="3"/>
        <v/>
      </c>
      <c r="R42" s="15" t="str">
        <f t="shared" si="3"/>
        <v/>
      </c>
      <c r="S42" s="15" t="str">
        <f t="shared" si="3"/>
        <v/>
      </c>
    </row>
    <row r="43" spans="1:19" x14ac:dyDescent="0.2">
      <c r="A43" s="6" t="str">
        <f t="shared" si="1"/>
        <v>1/1/13-12/31/13</v>
      </c>
      <c r="C43" s="15">
        <f t="shared" si="3"/>
        <v>2.0067480751516373</v>
      </c>
      <c r="D43" s="15">
        <f t="shared" si="3"/>
        <v>1.2161014666703767</v>
      </c>
      <c r="E43" s="15">
        <f t="shared" si="3"/>
        <v>1.0828059013554125</v>
      </c>
      <c r="F43" s="15">
        <f t="shared" si="3"/>
        <v>1.0229083232290677</v>
      </c>
      <c r="G43" s="15">
        <f t="shared" si="3"/>
        <v>1.0212757258314151</v>
      </c>
      <c r="H43" s="15">
        <f t="shared" si="3"/>
        <v>1.0174575064568507</v>
      </c>
      <c r="I43" s="15">
        <f t="shared" si="3"/>
        <v>1.0022201792749321</v>
      </c>
      <c r="J43" s="15" t="str">
        <f t="shared" si="3"/>
        <v/>
      </c>
      <c r="K43" s="15" t="str">
        <f t="shared" si="3"/>
        <v/>
      </c>
      <c r="L43" s="15" t="str">
        <f t="shared" si="3"/>
        <v/>
      </c>
      <c r="M43" s="15" t="str">
        <f t="shared" si="3"/>
        <v/>
      </c>
      <c r="N43" s="15" t="str">
        <f t="shared" si="3"/>
        <v/>
      </c>
      <c r="O43" s="15" t="str">
        <f t="shared" si="3"/>
        <v/>
      </c>
      <c r="P43" s="15" t="str">
        <f t="shared" si="3"/>
        <v/>
      </c>
      <c r="Q43" s="15" t="str">
        <f t="shared" si="3"/>
        <v/>
      </c>
      <c r="R43" s="15" t="str">
        <f t="shared" si="3"/>
        <v/>
      </c>
      <c r="S43" s="15" t="str">
        <f t="shared" si="3"/>
        <v/>
      </c>
    </row>
    <row r="44" spans="1:19" x14ac:dyDescent="0.2">
      <c r="A44" s="6" t="str">
        <f t="shared" si="1"/>
        <v>1/1/14-12/31/14</v>
      </c>
      <c r="C44" s="15">
        <f t="shared" si="3"/>
        <v>1.8526469794370886</v>
      </c>
      <c r="D44" s="15">
        <f t="shared" si="3"/>
        <v>1.1921272640569536</v>
      </c>
      <c r="E44" s="15">
        <f t="shared" si="3"/>
        <v>1.0643899343165408</v>
      </c>
      <c r="F44" s="15">
        <f t="shared" si="3"/>
        <v>1.0704881773928681</v>
      </c>
      <c r="G44" s="15">
        <f t="shared" si="3"/>
        <v>1.086947494241703</v>
      </c>
      <c r="H44" s="15">
        <f t="shared" si="3"/>
        <v>1.004154282851768</v>
      </c>
      <c r="I44" s="15" t="str">
        <f t="shared" si="3"/>
        <v/>
      </c>
      <c r="J44" s="15" t="str">
        <f t="shared" si="3"/>
        <v/>
      </c>
      <c r="K44" s="15" t="str">
        <f t="shared" si="3"/>
        <v/>
      </c>
      <c r="L44" s="15" t="str">
        <f t="shared" si="3"/>
        <v/>
      </c>
      <c r="M44" s="15" t="str">
        <f t="shared" si="3"/>
        <v/>
      </c>
      <c r="N44" s="15" t="str">
        <f t="shared" si="3"/>
        <v/>
      </c>
      <c r="O44" s="15" t="str">
        <f t="shared" si="3"/>
        <v/>
      </c>
      <c r="P44" s="15" t="str">
        <f t="shared" si="3"/>
        <v/>
      </c>
      <c r="Q44" s="15" t="str">
        <f t="shared" si="3"/>
        <v/>
      </c>
      <c r="R44" s="15" t="str">
        <f t="shared" si="3"/>
        <v/>
      </c>
      <c r="S44" s="15" t="str">
        <f t="shared" si="3"/>
        <v/>
      </c>
    </row>
    <row r="45" spans="1:19" x14ac:dyDescent="0.2">
      <c r="A45" s="6" t="str">
        <f t="shared" si="1"/>
        <v>1/1/15-12/31/15</v>
      </c>
      <c r="C45" s="15">
        <f t="shared" si="3"/>
        <v>1.4123209268835613</v>
      </c>
      <c r="D45" s="15">
        <f t="shared" si="3"/>
        <v>1.2539734936533165</v>
      </c>
      <c r="E45" s="15">
        <f t="shared" si="3"/>
        <v>1.0399017443812393</v>
      </c>
      <c r="F45" s="15">
        <f t="shared" si="3"/>
        <v>0.97835701769110528</v>
      </c>
      <c r="G45" s="15">
        <f t="shared" si="3"/>
        <v>1.0000741569573888</v>
      </c>
      <c r="H45" s="15" t="str">
        <f t="shared" si="3"/>
        <v/>
      </c>
      <c r="I45" s="15" t="str">
        <f t="shared" si="3"/>
        <v/>
      </c>
      <c r="J45" s="15" t="str">
        <f t="shared" si="3"/>
        <v/>
      </c>
      <c r="K45" s="15" t="str">
        <f t="shared" si="3"/>
        <v/>
      </c>
      <c r="L45" s="15" t="str">
        <f t="shared" si="3"/>
        <v/>
      </c>
      <c r="M45" s="15" t="str">
        <f t="shared" si="3"/>
        <v/>
      </c>
      <c r="N45" s="15" t="str">
        <f t="shared" si="3"/>
        <v/>
      </c>
      <c r="O45" s="15" t="str">
        <f t="shared" si="3"/>
        <v/>
      </c>
      <c r="P45" s="15" t="str">
        <f t="shared" si="3"/>
        <v/>
      </c>
      <c r="Q45" s="15" t="str">
        <f t="shared" si="3"/>
        <v/>
      </c>
      <c r="R45" s="15" t="str">
        <f t="shared" si="3"/>
        <v/>
      </c>
      <c r="S45" s="15" t="str">
        <f t="shared" si="3"/>
        <v/>
      </c>
    </row>
    <row r="46" spans="1:19" x14ac:dyDescent="0.2">
      <c r="A46" s="6" t="str">
        <f t="shared" si="1"/>
        <v>1/1/16-12/31/16</v>
      </c>
      <c r="C46" s="15">
        <f t="shared" si="3"/>
        <v>2.2539975452795717</v>
      </c>
      <c r="D46" s="15">
        <f t="shared" si="3"/>
        <v>1.0981515513503313</v>
      </c>
      <c r="E46" s="15">
        <f t="shared" si="3"/>
        <v>0.99808367080830784</v>
      </c>
      <c r="F46" s="15">
        <f t="shared" si="3"/>
        <v>0.99228677335106108</v>
      </c>
      <c r="G46" s="15" t="str">
        <f t="shared" si="3"/>
        <v/>
      </c>
      <c r="H46" s="15" t="str">
        <f t="shared" si="3"/>
        <v/>
      </c>
      <c r="I46" s="15" t="str">
        <f t="shared" si="3"/>
        <v/>
      </c>
      <c r="J46" s="15" t="str">
        <f t="shared" si="3"/>
        <v/>
      </c>
      <c r="K46" s="15" t="str">
        <f t="shared" si="3"/>
        <v/>
      </c>
      <c r="L46" s="15" t="str">
        <f t="shared" si="3"/>
        <v/>
      </c>
      <c r="M46" s="15" t="str">
        <f t="shared" si="3"/>
        <v/>
      </c>
      <c r="N46" s="15" t="str">
        <f t="shared" si="3"/>
        <v/>
      </c>
      <c r="O46" s="15" t="str">
        <f t="shared" si="3"/>
        <v/>
      </c>
      <c r="P46" s="15" t="str">
        <f t="shared" si="3"/>
        <v/>
      </c>
      <c r="Q46" s="15" t="str">
        <f t="shared" si="3"/>
        <v/>
      </c>
      <c r="R46" s="15" t="str">
        <f t="shared" si="3"/>
        <v/>
      </c>
      <c r="S46" s="15" t="str">
        <f t="shared" si="3"/>
        <v/>
      </c>
    </row>
    <row r="47" spans="1:19" x14ac:dyDescent="0.2">
      <c r="A47" s="6" t="str">
        <f t="shared" si="1"/>
        <v>1/1/17-12/31/17</v>
      </c>
      <c r="C47" s="15">
        <f t="shared" si="3"/>
        <v>1.6707507369286168</v>
      </c>
      <c r="D47" s="15">
        <f t="shared" si="3"/>
        <v>1.148793754380488</v>
      </c>
      <c r="E47" s="15">
        <f t="shared" si="3"/>
        <v>1.0755309177769599</v>
      </c>
      <c r="F47" s="15" t="str">
        <f t="shared" si="3"/>
        <v/>
      </c>
      <c r="G47" s="15" t="str">
        <f t="shared" si="3"/>
        <v/>
      </c>
      <c r="H47" s="15" t="str">
        <f t="shared" si="3"/>
        <v/>
      </c>
      <c r="I47" s="15" t="str">
        <f t="shared" si="3"/>
        <v/>
      </c>
      <c r="J47" s="15" t="str">
        <f t="shared" si="3"/>
        <v/>
      </c>
      <c r="K47" s="15" t="str">
        <f t="shared" si="3"/>
        <v/>
      </c>
      <c r="L47" s="15" t="str">
        <f t="shared" si="3"/>
        <v/>
      </c>
      <c r="M47" s="15" t="str">
        <f t="shared" si="3"/>
        <v/>
      </c>
      <c r="N47" s="15" t="str">
        <f t="shared" si="3"/>
        <v/>
      </c>
      <c r="O47" s="15" t="str">
        <f t="shared" si="3"/>
        <v/>
      </c>
      <c r="P47" s="15" t="str">
        <f t="shared" si="3"/>
        <v/>
      </c>
      <c r="Q47" s="15" t="str">
        <f t="shared" si="3"/>
        <v/>
      </c>
      <c r="R47" s="15" t="str">
        <f t="shared" si="3"/>
        <v/>
      </c>
      <c r="S47" s="15" t="str">
        <f t="shared" si="3"/>
        <v/>
      </c>
    </row>
    <row r="48" spans="1:19" x14ac:dyDescent="0.2">
      <c r="A48" s="6" t="str">
        <f t="shared" si="1"/>
        <v>1/1/18-12/31/18</v>
      </c>
      <c r="C48" s="15">
        <f t="shared" si="3"/>
        <v>1.5996561729386742</v>
      </c>
      <c r="D48" s="15">
        <f t="shared" si="3"/>
        <v>1.1419227968506691</v>
      </c>
      <c r="E48" s="15" t="str">
        <f t="shared" si="3"/>
        <v/>
      </c>
      <c r="F48" s="15" t="str">
        <f t="shared" si="3"/>
        <v/>
      </c>
      <c r="G48" s="15" t="str">
        <f t="shared" si="3"/>
        <v/>
      </c>
      <c r="H48" s="15" t="str">
        <f t="shared" si="3"/>
        <v/>
      </c>
      <c r="I48" s="15" t="str">
        <f t="shared" si="3"/>
        <v/>
      </c>
      <c r="J48" s="15" t="str">
        <f t="shared" si="3"/>
        <v/>
      </c>
      <c r="K48" s="15" t="str">
        <f t="shared" si="3"/>
        <v/>
      </c>
      <c r="L48" s="15" t="str">
        <f t="shared" si="3"/>
        <v/>
      </c>
      <c r="M48" s="15" t="str">
        <f t="shared" si="3"/>
        <v/>
      </c>
      <c r="N48" s="15" t="str">
        <f t="shared" si="3"/>
        <v/>
      </c>
      <c r="O48" s="15" t="str">
        <f t="shared" si="3"/>
        <v/>
      </c>
      <c r="P48" s="15" t="str">
        <f t="shared" si="3"/>
        <v/>
      </c>
      <c r="Q48" s="15" t="str">
        <f t="shared" si="3"/>
        <v/>
      </c>
      <c r="R48" s="15" t="str">
        <f t="shared" si="3"/>
        <v/>
      </c>
      <c r="S48" s="15" t="str">
        <f t="shared" si="3"/>
        <v/>
      </c>
    </row>
    <row r="49" spans="1:19" x14ac:dyDescent="0.2">
      <c r="A49" s="6" t="str">
        <f t="shared" si="1"/>
        <v>1/1/19-12/31/19</v>
      </c>
      <c r="C49" s="15">
        <f t="shared" si="3"/>
        <v>1.2360970202594259</v>
      </c>
      <c r="D49" s="15" t="str">
        <f t="shared" si="3"/>
        <v/>
      </c>
      <c r="E49" s="15" t="str">
        <f t="shared" si="3"/>
        <v/>
      </c>
      <c r="F49" s="15" t="str">
        <f t="shared" si="3"/>
        <v/>
      </c>
      <c r="G49" s="15" t="str">
        <f t="shared" si="3"/>
        <v/>
      </c>
      <c r="H49" s="15" t="str">
        <f t="shared" si="3"/>
        <v/>
      </c>
      <c r="I49" s="15" t="str">
        <f t="shared" si="3"/>
        <v/>
      </c>
      <c r="J49" s="15" t="str">
        <f t="shared" si="3"/>
        <v/>
      </c>
      <c r="K49" s="15" t="str">
        <f t="shared" si="3"/>
        <v/>
      </c>
      <c r="L49" s="15" t="str">
        <f t="shared" si="3"/>
        <v/>
      </c>
      <c r="M49" s="15" t="str">
        <f t="shared" si="3"/>
        <v/>
      </c>
      <c r="N49" s="15" t="str">
        <f t="shared" si="3"/>
        <v/>
      </c>
      <c r="O49" s="15" t="str">
        <f t="shared" si="3"/>
        <v/>
      </c>
      <c r="P49" s="15" t="str">
        <f t="shared" si="3"/>
        <v/>
      </c>
      <c r="Q49" s="15" t="str">
        <f t="shared" si="3"/>
        <v/>
      </c>
      <c r="R49" s="15" t="str">
        <f t="shared" si="3"/>
        <v/>
      </c>
      <c r="S49" s="15" t="str">
        <f t="shared" si="3"/>
        <v/>
      </c>
    </row>
    <row r="52" spans="1:19" x14ac:dyDescent="0.2">
      <c r="A52" s="6" t="s">
        <v>4</v>
      </c>
      <c r="C52" s="15">
        <v>1.7325243510131094</v>
      </c>
      <c r="D52" s="15">
        <v>1.1722092077434245</v>
      </c>
      <c r="E52" s="15">
        <v>1.0324331837298373</v>
      </c>
      <c r="F52" s="15">
        <v>1.0618684090714778</v>
      </c>
      <c r="G52" s="15">
        <v>1.0554788023329176</v>
      </c>
      <c r="H52" s="15">
        <v>1.0096728404554318</v>
      </c>
      <c r="I52" s="15">
        <v>1.0016713504689296</v>
      </c>
      <c r="J52" s="15">
        <v>0.98609918404979957</v>
      </c>
      <c r="K52" s="15">
        <v>1.0125545962726825</v>
      </c>
      <c r="L52" s="15">
        <v>0.9912112695346984</v>
      </c>
      <c r="M52" s="15">
        <v>1.0064920713859278</v>
      </c>
      <c r="N52" s="15">
        <v>1.0029282187136128</v>
      </c>
      <c r="O52" s="15">
        <v>0.99158804415009749</v>
      </c>
      <c r="P52" s="15">
        <v>1.0093568107914406</v>
      </c>
      <c r="Q52" s="15">
        <v>0.98184717963238266</v>
      </c>
      <c r="R52" s="15" t="s">
        <v>2</v>
      </c>
      <c r="S52" s="15" t="s">
        <v>2</v>
      </c>
    </row>
    <row r="53" spans="1:19" x14ac:dyDescent="0.2">
      <c r="A53" s="6" t="s">
        <v>5</v>
      </c>
      <c r="C53" s="15">
        <v>1.7443204302729589</v>
      </c>
      <c r="D53" s="15">
        <v>1.1578588762328197</v>
      </c>
      <c r="E53" s="15">
        <v>1.035674721874388</v>
      </c>
      <c r="F53" s="15">
        <v>1.0559425312906174</v>
      </c>
      <c r="G53" s="15">
        <v>1.0582833654566706</v>
      </c>
      <c r="H53" s="15">
        <v>1.0108188241258615</v>
      </c>
      <c r="I53" s="15">
        <v>1.0044050597578662</v>
      </c>
      <c r="J53" s="15">
        <v>0.98693284656170255</v>
      </c>
      <c r="K53" s="15">
        <v>1.0143770725259122</v>
      </c>
      <c r="L53" s="15">
        <v>0.98400424772953776</v>
      </c>
      <c r="M53" s="15">
        <v>1.0074887447199012</v>
      </c>
      <c r="N53" s="15">
        <v>1.0037144545902128</v>
      </c>
      <c r="O53" s="15">
        <v>0.99197061560775124</v>
      </c>
      <c r="P53" s="15">
        <v>1.0155917723935903</v>
      </c>
      <c r="Q53" s="15">
        <v>0.98184717963238266</v>
      </c>
      <c r="R53" s="15" t="s">
        <v>2</v>
      </c>
      <c r="S53" s="15" t="s">
        <v>2</v>
      </c>
    </row>
    <row r="54" spans="1:19" x14ac:dyDescent="0.2">
      <c r="A54" s="6" t="s">
        <v>6</v>
      </c>
      <c r="C54" s="15">
        <v>1.7341656820394291</v>
      </c>
      <c r="D54" s="15">
        <v>1.1611245062747635</v>
      </c>
      <c r="E54" s="15">
        <v>1.0372181792588813</v>
      </c>
      <c r="F54" s="15">
        <v>1.0223166078389885</v>
      </c>
      <c r="G54" s="15">
        <v>1.058525886712421</v>
      </c>
      <c r="H54" s="15">
        <v>1.0087300716025223</v>
      </c>
      <c r="I54" s="15">
        <v>1.0026333098119453</v>
      </c>
      <c r="J54" s="15">
        <v>0.97536636729385673</v>
      </c>
      <c r="K54" s="15">
        <v>1.0244494883964661</v>
      </c>
      <c r="L54" s="15">
        <v>1.0000239907305306</v>
      </c>
      <c r="M54" s="15">
        <v>1.0041235482753141</v>
      </c>
      <c r="N54" s="15">
        <v>1.0037144545902128</v>
      </c>
      <c r="O54" s="15" t="s">
        <v>2</v>
      </c>
      <c r="P54" s="15" t="s">
        <v>2</v>
      </c>
      <c r="Q54" s="15" t="s">
        <v>2</v>
      </c>
      <c r="R54" s="15" t="s">
        <v>2</v>
      </c>
      <c r="S54" s="15" t="s">
        <v>2</v>
      </c>
    </row>
    <row r="55" spans="1:19" x14ac:dyDescent="0.2">
      <c r="A55" s="6" t="s">
        <v>7</v>
      </c>
      <c r="C55" s="15">
        <v>1.8383670497960465</v>
      </c>
      <c r="D55" s="15">
        <v>1.1547907473959751</v>
      </c>
      <c r="E55" s="15">
        <v>1.0267365837612359</v>
      </c>
      <c r="F55" s="15">
        <v>1.019430237666781</v>
      </c>
      <c r="G55" s="15">
        <v>1.0417290474817213</v>
      </c>
      <c r="H55" s="15">
        <v>1.0093320565279682</v>
      </c>
      <c r="I55" s="15">
        <v>1.0031139082970435</v>
      </c>
      <c r="J55" s="15">
        <v>0.96832917515856987</v>
      </c>
      <c r="K55" s="15">
        <v>1.0396428772308768</v>
      </c>
      <c r="L55" s="15">
        <v>0.99999999999999978</v>
      </c>
      <c r="M55" s="15">
        <v>0.99999999999999978</v>
      </c>
      <c r="N55" s="15">
        <v>1.0036079846573132</v>
      </c>
      <c r="O55" s="15">
        <v>0.99197061560775124</v>
      </c>
      <c r="P55" s="15" t="s">
        <v>2</v>
      </c>
      <c r="Q55" s="15" t="s">
        <v>2</v>
      </c>
      <c r="R55" s="15" t="s">
        <v>2</v>
      </c>
      <c r="S55" s="15" t="s">
        <v>2</v>
      </c>
    </row>
    <row r="57" spans="1:19" x14ac:dyDescent="0.2">
      <c r="A57" s="6" t="s">
        <v>8</v>
      </c>
      <c r="C57" s="15" t="e">
        <f>IF(ISBLANK(D73), C73, C73/D73)</f>
        <v>#REF!</v>
      </c>
      <c r="D57" s="15" t="e">
        <f t="shared" ref="D57:S58" si="4">IF(ISBLANK(E73), D73, D73/E73)</f>
        <v>#REF!</v>
      </c>
      <c r="E57" s="15" t="e">
        <f t="shared" si="4"/>
        <v>#REF!</v>
      </c>
      <c r="F57" s="15" t="e">
        <f t="shared" si="4"/>
        <v>#REF!</v>
      </c>
      <c r="G57" s="15" t="e">
        <f t="shared" si="4"/>
        <v>#REF!</v>
      </c>
      <c r="H57" s="15" t="e">
        <f t="shared" si="4"/>
        <v>#REF!</v>
      </c>
      <c r="I57" s="15" t="e">
        <f t="shared" si="4"/>
        <v>#REF!</v>
      </c>
      <c r="J57" s="15" t="e">
        <f t="shared" si="4"/>
        <v>#REF!</v>
      </c>
      <c r="K57" s="15" t="e">
        <f t="shared" si="4"/>
        <v>#REF!</v>
      </c>
      <c r="L57" s="15" t="e">
        <f t="shared" si="4"/>
        <v>#REF!</v>
      </c>
      <c r="M57" s="15" t="e">
        <f t="shared" si="4"/>
        <v>#REF!</v>
      </c>
      <c r="N57" s="15" t="e">
        <f t="shared" si="4"/>
        <v>#REF!</v>
      </c>
      <c r="O57" s="15" t="e">
        <f t="shared" si="4"/>
        <v>#REF!</v>
      </c>
      <c r="P57" s="15" t="e">
        <f t="shared" si="4"/>
        <v>#REF!</v>
      </c>
      <c r="Q57" s="15" t="e">
        <f t="shared" si="4"/>
        <v>#REF!</v>
      </c>
      <c r="R57" s="15" t="e">
        <f t="shared" si="4"/>
        <v>#REF!</v>
      </c>
      <c r="S57" s="15" t="e">
        <f t="shared" si="4"/>
        <v>#REF!</v>
      </c>
    </row>
    <row r="58" spans="1:19" x14ac:dyDescent="0.2">
      <c r="A58" s="6" t="s">
        <v>9</v>
      </c>
      <c r="C58" s="15">
        <f>IF(ISBLANK(D74), C74, C74/D74)</f>
        <v>1.7199999999999989</v>
      </c>
      <c r="D58" s="15">
        <f t="shared" si="4"/>
        <v>1.1399999999999999</v>
      </c>
      <c r="E58" s="15">
        <f t="shared" si="4"/>
        <v>1.0560000000000003</v>
      </c>
      <c r="F58" s="15">
        <f t="shared" si="4"/>
        <v>1.0345692737519807</v>
      </c>
      <c r="G58" s="15">
        <f t="shared" si="4"/>
        <v>1.0154085615072121</v>
      </c>
      <c r="H58" s="15">
        <f t="shared" si="4"/>
        <v>1.0120079276408009</v>
      </c>
      <c r="I58" s="15">
        <f t="shared" si="4"/>
        <v>1.0094917218767905</v>
      </c>
      <c r="J58" s="15">
        <f t="shared" si="4"/>
        <v>1.0078340877116707</v>
      </c>
      <c r="K58" s="15">
        <f t="shared" si="4"/>
        <v>1.006780926975644</v>
      </c>
      <c r="L58" s="15">
        <f t="shared" si="4"/>
        <v>1.005728543122689</v>
      </c>
      <c r="M58" s="15">
        <f t="shared" si="4"/>
        <v>1.0049638737406279</v>
      </c>
      <c r="N58" s="15">
        <f t="shared" si="4"/>
        <v>1.0042497107658872</v>
      </c>
      <c r="O58" s="15">
        <f t="shared" si="4"/>
        <v>1.0037116431351714</v>
      </c>
      <c r="P58" s="15">
        <f t="shared" si="4"/>
        <v>1.0032613222622482</v>
      </c>
      <c r="Q58" s="15">
        <f t="shared" si="4"/>
        <v>1.0025247298573221</v>
      </c>
      <c r="R58" s="15">
        <f t="shared" si="4"/>
        <v>1.0026521333649197</v>
      </c>
      <c r="S58" s="15">
        <f t="shared" si="4"/>
        <v>1.0199212009725269</v>
      </c>
    </row>
    <row r="60" spans="1:19" x14ac:dyDescent="0.2">
      <c r="A60" s="6" t="s">
        <v>10</v>
      </c>
      <c r="C60" s="8" t="str">
        <f>C32</f>
        <v>12 - 24</v>
      </c>
      <c r="D60" s="8" t="str">
        <f t="shared" ref="D60:S60" si="5">D32</f>
        <v>24 - 36</v>
      </c>
      <c r="E60" s="8" t="str">
        <f t="shared" si="5"/>
        <v>36 - 48</v>
      </c>
      <c r="F60" s="8" t="str">
        <f t="shared" si="5"/>
        <v>48 - 60</v>
      </c>
      <c r="G60" s="8" t="str">
        <f t="shared" si="5"/>
        <v>60 - 72</v>
      </c>
      <c r="H60" s="8" t="str">
        <f t="shared" si="5"/>
        <v>72 - 84</v>
      </c>
      <c r="I60" s="8" t="str">
        <f t="shared" si="5"/>
        <v>84 - 96</v>
      </c>
      <c r="J60" s="8" t="str">
        <f t="shared" si="5"/>
        <v>96 - 108</v>
      </c>
      <c r="K60" s="8" t="str">
        <f t="shared" si="5"/>
        <v>108 - 120</v>
      </c>
      <c r="L60" s="8" t="str">
        <f t="shared" si="5"/>
        <v>120 - 132</v>
      </c>
      <c r="M60" s="8" t="str">
        <f t="shared" si="5"/>
        <v>132 - 144</v>
      </c>
      <c r="N60" s="8" t="str">
        <f t="shared" si="5"/>
        <v>144 - 156</v>
      </c>
      <c r="O60" s="8" t="str">
        <f t="shared" si="5"/>
        <v>156 - 168</v>
      </c>
      <c r="P60" s="8" t="str">
        <f t="shared" si="5"/>
        <v>168 - 180</v>
      </c>
      <c r="Q60" s="8" t="str">
        <f t="shared" si="5"/>
        <v>180 - 192</v>
      </c>
      <c r="R60" s="8" t="str">
        <f t="shared" si="5"/>
        <v>192 - 204</v>
      </c>
      <c r="S60" s="8" t="str">
        <f t="shared" si="5"/>
        <v>204 - ULT</v>
      </c>
    </row>
    <row r="61" spans="1:19" x14ac:dyDescent="0.2">
      <c r="A61" s="6" t="s">
        <v>11</v>
      </c>
      <c r="C61" s="15">
        <f>C58</f>
        <v>1.7199999999999989</v>
      </c>
      <c r="D61" s="15">
        <v>1.1599999999999999</v>
      </c>
      <c r="E61" s="15">
        <f t="shared" ref="E61:S61" si="6">E58</f>
        <v>1.0560000000000003</v>
      </c>
      <c r="F61" s="15">
        <v>1.03</v>
      </c>
      <c r="G61" s="15">
        <f t="shared" si="6"/>
        <v>1.0154085615072121</v>
      </c>
      <c r="H61" s="15">
        <f t="shared" si="6"/>
        <v>1.0120079276408009</v>
      </c>
      <c r="I61" s="15">
        <f t="shared" si="6"/>
        <v>1.0094917218767905</v>
      </c>
      <c r="J61" s="15">
        <f t="shared" si="6"/>
        <v>1.0078340877116707</v>
      </c>
      <c r="K61" s="15">
        <f t="shared" si="6"/>
        <v>1.006780926975644</v>
      </c>
      <c r="L61" s="15">
        <f t="shared" si="6"/>
        <v>1.005728543122689</v>
      </c>
      <c r="M61" s="15">
        <f t="shared" si="6"/>
        <v>1.0049638737406279</v>
      </c>
      <c r="N61" s="15">
        <f t="shared" si="6"/>
        <v>1.0042497107658872</v>
      </c>
      <c r="O61" s="15">
        <f t="shared" si="6"/>
        <v>1.0037116431351714</v>
      </c>
      <c r="P61" s="15">
        <f t="shared" si="6"/>
        <v>1.0032613222622482</v>
      </c>
      <c r="Q61" s="15">
        <f t="shared" si="6"/>
        <v>1.0025247298573221</v>
      </c>
      <c r="R61" s="15">
        <f t="shared" si="6"/>
        <v>1.0026521333649197</v>
      </c>
      <c r="S61" s="15">
        <f t="shared" si="6"/>
        <v>1.0199212009725269</v>
      </c>
    </row>
    <row r="62" spans="1:19" x14ac:dyDescent="0.2">
      <c r="A62" s="6" t="s">
        <v>12</v>
      </c>
      <c r="C62" s="15">
        <f>PRODUCT(C61:$S$61)</f>
        <v>2.3935751547223241</v>
      </c>
      <c r="D62" s="15">
        <f>PRODUCT(D61:$S$61)</f>
        <v>1.391613462047864</v>
      </c>
      <c r="E62" s="15">
        <f>PRODUCT(E61:$S$61)</f>
        <v>1.1996667776274685</v>
      </c>
      <c r="F62" s="15">
        <f>PRODUCT(F61:$S$61)</f>
        <v>1.1360480848744967</v>
      </c>
      <c r="G62" s="15">
        <f>PRODUCT(G61:$S$61)</f>
        <v>1.1029593057033951</v>
      </c>
      <c r="H62" s="15">
        <f>PRODUCT(H61:$S$61)</f>
        <v>1.0862221843651068</v>
      </c>
      <c r="I62" s="15">
        <f>PRODUCT(I61:$S$61)</f>
        <v>1.0733336713056336</v>
      </c>
      <c r="J62" s="15">
        <f>PRODUCT(J61:$S$61)</f>
        <v>1.0632416770195516</v>
      </c>
      <c r="K62" s="15">
        <f>PRODUCT(K61:$S$61)</f>
        <v>1.054976895486524</v>
      </c>
      <c r="L62" s="15">
        <f>PRODUCT(L61:$S$61)</f>
        <v>1.0478713563393183</v>
      </c>
      <c r="M62" s="15">
        <f>PRODUCT(M61:$S$61)</f>
        <v>1.0419027713837967</v>
      </c>
      <c r="N62" s="15">
        <f>PRODUCT(N61:$S$61)</f>
        <v>1.0367564432994758</v>
      </c>
      <c r="O62" s="15">
        <f>PRODUCT(O61:$S$61)</f>
        <v>1.0323691729109858</v>
      </c>
      <c r="P62" s="15">
        <f>PRODUCT(P61:$S$61)</f>
        <v>1.0285515565868109</v>
      </c>
      <c r="Q62" s="15">
        <f>PRODUCT(Q61:$S$61)</f>
        <v>1.0252080228384921</v>
      </c>
      <c r="R62" s="15">
        <f>PRODUCT(R61:$S$61)</f>
        <v>1.022626168019215</v>
      </c>
      <c r="S62" s="15">
        <f>PRODUCT(S61:$S$61)</f>
        <v>1.0199212009725269</v>
      </c>
    </row>
    <row r="65" spans="1:21" ht="12" customHeight="1" x14ac:dyDescent="0.2">
      <c r="A65" s="16" t="s">
        <v>13</v>
      </c>
    </row>
    <row r="66" spans="1:21" ht="12" customHeight="1" x14ac:dyDescent="0.2">
      <c r="A66" s="17" t="s">
        <v>14</v>
      </c>
    </row>
    <row r="67" spans="1:21" ht="12" customHeight="1" x14ac:dyDescent="0.2">
      <c r="A67" s="18" t="s">
        <v>15</v>
      </c>
    </row>
    <row r="68" spans="1:21" ht="12" customHeight="1" x14ac:dyDescent="0.2">
      <c r="A68" s="19" t="s">
        <v>37</v>
      </c>
    </row>
    <row r="69" spans="1:21" ht="12" customHeight="1" x14ac:dyDescent="0.2">
      <c r="A69" s="19" t="s">
        <v>35</v>
      </c>
    </row>
    <row r="72" spans="1:21" x14ac:dyDescent="0.2">
      <c r="A72" s="6" t="s">
        <v>16</v>
      </c>
      <c r="C72" s="7">
        <f t="shared" ref="C72:S72" si="7">C11</f>
        <v>12</v>
      </c>
      <c r="D72" s="7">
        <f t="shared" si="7"/>
        <v>24</v>
      </c>
      <c r="E72" s="7">
        <f t="shared" si="7"/>
        <v>36</v>
      </c>
      <c r="F72" s="7">
        <f t="shared" si="7"/>
        <v>48</v>
      </c>
      <c r="G72" s="7">
        <f t="shared" si="7"/>
        <v>60</v>
      </c>
      <c r="H72" s="7">
        <f t="shared" si="7"/>
        <v>72</v>
      </c>
      <c r="I72" s="7">
        <f t="shared" si="7"/>
        <v>84</v>
      </c>
      <c r="J72" s="7">
        <f t="shared" si="7"/>
        <v>96</v>
      </c>
      <c r="K72" s="7">
        <f t="shared" si="7"/>
        <v>108</v>
      </c>
      <c r="L72" s="7">
        <f t="shared" si="7"/>
        <v>120</v>
      </c>
      <c r="M72" s="7">
        <f t="shared" si="7"/>
        <v>132</v>
      </c>
      <c r="N72" s="7">
        <f t="shared" si="7"/>
        <v>144</v>
      </c>
      <c r="O72" s="7">
        <f t="shared" si="7"/>
        <v>156</v>
      </c>
      <c r="P72" s="7">
        <f t="shared" si="7"/>
        <v>168</v>
      </c>
      <c r="Q72" s="7">
        <f t="shared" si="7"/>
        <v>180</v>
      </c>
      <c r="R72" s="7">
        <f t="shared" si="7"/>
        <v>192</v>
      </c>
      <c r="S72" s="7">
        <f t="shared" si="7"/>
        <v>204</v>
      </c>
    </row>
    <row r="73" spans="1:21" x14ac:dyDescent="0.2">
      <c r="A73" s="6" t="s">
        <v>8</v>
      </c>
      <c r="C73" s="20" t="e">
        <v>#REF!</v>
      </c>
      <c r="D73" s="20" t="e">
        <v>#REF!</v>
      </c>
      <c r="E73" s="20" t="e">
        <v>#REF!</v>
      </c>
      <c r="F73" s="20" t="e">
        <v>#REF!</v>
      </c>
      <c r="G73" s="20" t="e">
        <v>#REF!</v>
      </c>
      <c r="H73" s="20" t="e">
        <v>#REF!</v>
      </c>
      <c r="I73" s="20" t="e">
        <v>#REF!</v>
      </c>
      <c r="J73" s="20" t="e">
        <v>#REF!</v>
      </c>
      <c r="K73" s="20" t="e">
        <v>#REF!</v>
      </c>
      <c r="L73" s="20" t="e">
        <v>#REF!</v>
      </c>
      <c r="M73" s="20" t="e">
        <v>#REF!</v>
      </c>
      <c r="N73" s="20" t="e">
        <v>#REF!</v>
      </c>
      <c r="O73" s="20" t="e">
        <v>#REF!</v>
      </c>
      <c r="P73" s="20" t="e">
        <v>#REF!</v>
      </c>
      <c r="Q73" s="20" t="e">
        <v>#REF!</v>
      </c>
      <c r="R73" s="20" t="e">
        <v>#REF!</v>
      </c>
      <c r="S73" s="20" t="e">
        <v>#REF!</v>
      </c>
      <c r="U73" s="6" t="e">
        <f>MATCH($C$1, '[1]Industry LDF'!$A$5:$M$5, 0)</f>
        <v>#VALUE!</v>
      </c>
    </row>
    <row r="74" spans="1:21" x14ac:dyDescent="0.2">
      <c r="A74" s="6" t="s">
        <v>9</v>
      </c>
      <c r="C74" s="21">
        <v>2.362741892216873</v>
      </c>
      <c r="D74" s="21">
        <v>1.3736871466377178</v>
      </c>
      <c r="E74" s="21">
        <v>1.2049887251208053</v>
      </c>
      <c r="F74" s="21">
        <v>1.1410878078795501</v>
      </c>
      <c r="G74" s="21">
        <v>1.1029593057033948</v>
      </c>
      <c r="H74" s="21">
        <v>1.0862221843651068</v>
      </c>
      <c r="I74" s="21">
        <v>1.0733336713056334</v>
      </c>
      <c r="J74" s="21">
        <v>1.0632416770195516</v>
      </c>
      <c r="K74" s="21">
        <v>1.0549768954865242</v>
      </c>
      <c r="L74" s="21">
        <v>1.0478713563393183</v>
      </c>
      <c r="M74" s="21">
        <v>1.0419027713837969</v>
      </c>
      <c r="N74" s="21">
        <v>1.0367564432994758</v>
      </c>
      <c r="O74" s="21">
        <v>1.0323691729109858</v>
      </c>
      <c r="P74" s="21">
        <v>1.0285515565868106</v>
      </c>
      <c r="Q74" s="21">
        <v>1.0252080228384921</v>
      </c>
      <c r="R74" s="21">
        <v>1.022626168019215</v>
      </c>
      <c r="S74" s="21">
        <v>1.0199212009725269</v>
      </c>
      <c r="U74" s="22">
        <v>500000</v>
      </c>
    </row>
    <row r="75" spans="1:21" x14ac:dyDescent="0.2">
      <c r="C75" s="1" t="b">
        <v>1</v>
      </c>
      <c r="D75" s="1" t="b">
        <v>1</v>
      </c>
      <c r="E75" s="1" t="b">
        <v>1</v>
      </c>
      <c r="F75" s="1" t="b">
        <v>1</v>
      </c>
      <c r="G75" s="1" t="b">
        <v>1</v>
      </c>
      <c r="H75" s="1" t="b">
        <v>1</v>
      </c>
      <c r="I75" s="1" t="b">
        <v>1</v>
      </c>
      <c r="J75" s="1" t="b">
        <v>1</v>
      </c>
      <c r="K75" s="1" t="b">
        <v>1</v>
      </c>
      <c r="L75" s="1" t="b">
        <v>1</v>
      </c>
      <c r="M75" s="1" t="b">
        <v>1</v>
      </c>
      <c r="N75" s="1" t="b">
        <v>1</v>
      </c>
      <c r="O75" s="1" t="b">
        <v>1</v>
      </c>
      <c r="P75" s="1" t="b">
        <v>1</v>
      </c>
      <c r="Q75" s="1" t="b">
        <v>1</v>
      </c>
      <c r="R75" s="1" t="b">
        <v>1</v>
      </c>
      <c r="U75" s="6" t="s">
        <v>17</v>
      </c>
    </row>
    <row r="77" spans="1:21" x14ac:dyDescent="0.2">
      <c r="A77" s="7" t="s">
        <v>18</v>
      </c>
    </row>
    <row r="78" spans="1:21" x14ac:dyDescent="0.2">
      <c r="A78" s="6" t="s">
        <v>19</v>
      </c>
      <c r="C78" s="1" t="b">
        <f>C61&gt;=D61</f>
        <v>1</v>
      </c>
      <c r="D78" s="1" t="b">
        <f t="shared" ref="D78:Q78" si="8">D61&gt;=E61</f>
        <v>1</v>
      </c>
      <c r="E78" s="1" t="b">
        <f t="shared" si="8"/>
        <v>1</v>
      </c>
      <c r="F78" s="1" t="b">
        <f t="shared" si="8"/>
        <v>1</v>
      </c>
      <c r="G78" s="1" t="b">
        <f t="shared" si="8"/>
        <v>1</v>
      </c>
      <c r="H78" s="1" t="b">
        <f t="shared" si="8"/>
        <v>1</v>
      </c>
      <c r="I78" s="1" t="b">
        <f t="shared" si="8"/>
        <v>1</v>
      </c>
      <c r="J78" s="1" t="b">
        <f t="shared" si="8"/>
        <v>1</v>
      </c>
      <c r="K78" s="1" t="b">
        <f t="shared" si="8"/>
        <v>1</v>
      </c>
      <c r="L78" s="1" t="b">
        <f t="shared" si="8"/>
        <v>1</v>
      </c>
      <c r="M78" s="1" t="b">
        <f t="shared" si="8"/>
        <v>1</v>
      </c>
      <c r="N78" s="1" t="b">
        <f t="shared" si="8"/>
        <v>1</v>
      </c>
      <c r="O78" s="1" t="b">
        <f t="shared" si="8"/>
        <v>1</v>
      </c>
      <c r="P78" s="1" t="b">
        <f t="shared" si="8"/>
        <v>1</v>
      </c>
      <c r="Q78" s="1" t="b">
        <f t="shared" si="8"/>
        <v>0</v>
      </c>
    </row>
    <row r="79" spans="1:21" x14ac:dyDescent="0.2">
      <c r="A79" s="6" t="s">
        <v>20</v>
      </c>
      <c r="C79" s="1" t="b">
        <f>C61&lt;='e8.6'!C61</f>
        <v>1</v>
      </c>
      <c r="D79" s="1" t="b">
        <f>D61&lt;='e8.6'!D61</f>
        <v>1</v>
      </c>
      <c r="E79" s="1" t="b">
        <f>E61&lt;='e8.6'!E61</f>
        <v>1</v>
      </c>
      <c r="F79" s="1" t="b">
        <f>F61&lt;='e8.6'!F61</f>
        <v>1</v>
      </c>
      <c r="G79" s="1" t="b">
        <f>G61&lt;='e8.6'!G61</f>
        <v>1</v>
      </c>
      <c r="H79" s="1" t="b">
        <f>H61&lt;='e8.6'!H61</f>
        <v>1</v>
      </c>
      <c r="I79" s="1" t="b">
        <f>I61&lt;='e8.6'!I61</f>
        <v>1</v>
      </c>
      <c r="J79" s="1" t="b">
        <f>J61&lt;='e8.6'!J61</f>
        <v>1</v>
      </c>
      <c r="K79" s="1" t="b">
        <f>K61&lt;='e8.6'!K61</f>
        <v>1</v>
      </c>
      <c r="L79" s="1" t="b">
        <f>L61&lt;='e8.6'!L61</f>
        <v>1</v>
      </c>
      <c r="M79" s="1" t="b">
        <f>M61&lt;='e8.6'!M61</f>
        <v>1</v>
      </c>
      <c r="N79" s="1" t="b">
        <f>N61&lt;='e8.6'!N61</f>
        <v>1</v>
      </c>
      <c r="O79" s="1" t="b">
        <f>O61&lt;='e8.6'!O61</f>
        <v>1</v>
      </c>
      <c r="P79" s="1" t="b">
        <f>P61&lt;='e8.6'!P61</f>
        <v>1</v>
      </c>
      <c r="Q79" s="1" t="b">
        <f>Q61&lt;='e8.6'!Q61</f>
        <v>1</v>
      </c>
      <c r="R79" s="1" t="b">
        <f>R61&lt;='e8.6'!R61</f>
        <v>1</v>
      </c>
      <c r="S79" s="1" t="b">
        <f>S61&lt;='e8.6'!S61</f>
        <v>1</v>
      </c>
    </row>
    <row r="80" spans="1:21" x14ac:dyDescent="0.2">
      <c r="A80" s="6" t="s">
        <v>21</v>
      </c>
      <c r="C80" s="1" t="b">
        <f>C61&lt;=C84</f>
        <v>1</v>
      </c>
      <c r="D80" s="1" t="b">
        <f t="shared" ref="D80:S80" si="9">D61&lt;=D84</f>
        <v>1</v>
      </c>
      <c r="E80" s="1" t="b">
        <f t="shared" si="9"/>
        <v>1</v>
      </c>
      <c r="F80" s="1" t="b">
        <f t="shared" si="9"/>
        <v>1</v>
      </c>
      <c r="G80" s="1" t="b">
        <f t="shared" si="9"/>
        <v>1</v>
      </c>
      <c r="H80" s="1" t="b">
        <f t="shared" si="9"/>
        <v>1</v>
      </c>
      <c r="I80" s="1" t="b">
        <f t="shared" si="9"/>
        <v>1</v>
      </c>
      <c r="J80" s="1" t="b">
        <f t="shared" si="9"/>
        <v>1</v>
      </c>
      <c r="K80" s="1" t="b">
        <f t="shared" si="9"/>
        <v>1</v>
      </c>
      <c r="L80" s="1" t="b">
        <f t="shared" si="9"/>
        <v>1</v>
      </c>
      <c r="M80" s="1" t="b">
        <f t="shared" si="9"/>
        <v>1</v>
      </c>
      <c r="N80" s="1" t="b">
        <f t="shared" si="9"/>
        <v>1</v>
      </c>
      <c r="O80" s="1" t="b">
        <f t="shared" si="9"/>
        <v>1</v>
      </c>
      <c r="P80" s="1" t="b">
        <f t="shared" si="9"/>
        <v>1</v>
      </c>
      <c r="Q80" s="1" t="b">
        <f t="shared" si="9"/>
        <v>1</v>
      </c>
      <c r="R80" s="1" t="b">
        <f t="shared" si="9"/>
        <v>1</v>
      </c>
      <c r="S80" s="1" t="b">
        <f t="shared" si="9"/>
        <v>1</v>
      </c>
    </row>
    <row r="82" spans="1:19" x14ac:dyDescent="0.2">
      <c r="A82" s="7" t="s">
        <v>23</v>
      </c>
    </row>
    <row r="83" spans="1:19" x14ac:dyDescent="0.2">
      <c r="A83" s="6" t="s">
        <v>24</v>
      </c>
      <c r="C83" s="20">
        <v>2.4348606528091143</v>
      </c>
      <c r="D83" s="20">
        <v>1.4064420440837213</v>
      </c>
      <c r="E83" s="20">
        <v>1.2098708961736411</v>
      </c>
      <c r="F83" s="20">
        <v>1.1445546903412831</v>
      </c>
      <c r="G83" s="20">
        <v>1.1102787705643589</v>
      </c>
      <c r="H83" s="20">
        <v>1.093095495943573</v>
      </c>
      <c r="I83" s="20">
        <v>1.0798162572509111</v>
      </c>
      <c r="J83" s="20">
        <v>1.0694562818710105</v>
      </c>
      <c r="K83" s="20">
        <v>1.0605578041539341</v>
      </c>
      <c r="L83" s="20">
        <v>1.0528969745071488</v>
      </c>
      <c r="M83" s="20">
        <v>1.0467324738808523</v>
      </c>
      <c r="N83" s="20">
        <v>1.0414204171974328</v>
      </c>
      <c r="O83" s="20">
        <v>1.0368521258966024</v>
      </c>
      <c r="P83" s="20">
        <v>1.0328558570312276</v>
      </c>
      <c r="Q83" s="20">
        <v>1.0293366129409074</v>
      </c>
      <c r="R83" s="20">
        <v>1.0264193514236082</v>
      </c>
      <c r="S83" s="20">
        <v>1.0230758096585728</v>
      </c>
    </row>
    <row r="84" spans="1:19" x14ac:dyDescent="0.2">
      <c r="A84" s="6" t="s">
        <v>25</v>
      </c>
      <c r="C84" s="20">
        <f>MIN(MAX(IF(ISBLANK(D83), C83, C83/D83), C61), 'e8.7'!C61)</f>
        <v>1.7200000000000006</v>
      </c>
      <c r="D84" s="20">
        <f>MIN(MAX(IF(ISBLANK(E83), D83, D83/E83), D61), 'e8.7'!D61)</f>
        <v>1.1624728295653359</v>
      </c>
      <c r="E84" s="20">
        <f>MIN(MAX(IF(ISBLANK(F83), E83, E83/F83), E61), 'e8.7'!E61)</f>
        <v>1.0559999999999996</v>
      </c>
      <c r="F84" s="20">
        <f>MIN(MAX(IF(ISBLANK(G83), F83, F83/G83), F61), 'e8.7'!F61)</f>
        <v>1.0308714538056976</v>
      </c>
      <c r="G84" s="20">
        <f>MIN(MAX(IF(ISBLANK(H83), G83, G83/H83), G61), 'e8.7'!G61)</f>
        <v>1.0157198293145953</v>
      </c>
      <c r="H84" s="20">
        <f>MIN(MAX(IF(ISBLANK(I83), H83, H83/I83), H61), 'e8.7'!H61)</f>
        <v>1.012297683613756</v>
      </c>
      <c r="I84" s="20">
        <f>MIN(MAX(IF(ISBLANK(J83), I83, I83/J83), I61), 'e8.7'!I61)</f>
        <v>1.0096871424812017</v>
      </c>
      <c r="J84" s="20">
        <f>MIN(MAX(IF(ISBLANK(K83), J83, J83/K83), J61), 'e8.7'!J61)</f>
        <v>1.0083903750292755</v>
      </c>
      <c r="K84" s="20">
        <f>MIN(MAX(IF(ISBLANK(L83), K83, K83/L83), K61), 'e8.7'!K61)</f>
        <v>1.0072759537089289</v>
      </c>
      <c r="L84" s="20">
        <f>MIN(MAX(IF(ISBLANK(M83), L83, L83/M83), L61), 'e8.7'!L61)</f>
        <v>1.0058892800024071</v>
      </c>
      <c r="M84" s="20">
        <f>MIN(MAX(IF(ISBLANK(N83), M83, M83/N83), M61), 'e8.7'!M61)</f>
        <v>1.0051007802379319</v>
      </c>
      <c r="N84" s="20">
        <f>MIN(MAX(IF(ISBLANK(O83), N83, N83/O83), N61), 'e8.7'!N61)</f>
        <v>1.0044059236478684</v>
      </c>
      <c r="O84" s="20">
        <f>MIN(MAX(IF(ISBLANK(P83), O83, O83/P83), O61), 'e8.7'!O61)</f>
        <v>1.0038691447970884</v>
      </c>
      <c r="P84" s="20">
        <f>MIN(MAX(IF(ISBLANK(Q83), P83, P83/Q83), P61), 'e8.7'!P61)</f>
        <v>1.0034189438577001</v>
      </c>
      <c r="Q84" s="20">
        <f>MIN(MAX(IF(ISBLANK(R83), Q83, Q83/R83), Q61), 'e8.7'!Q61)</f>
        <v>1.0028421731461445</v>
      </c>
      <c r="R84" s="20">
        <f>MIN(MAX(IF(ISBLANK(S83), R83, R83/S83), R61), 'e8.7'!R61)</f>
        <v>1.0032681270864485</v>
      </c>
      <c r="S84" s="20">
        <f>MIN(MAX(IF(ISBLANK(T83), S83, S83/T83), S61), 'e8.7'!S61)</f>
        <v>1.0230758096585728</v>
      </c>
    </row>
    <row r="85" spans="1:19" x14ac:dyDescent="0.2">
      <c r="A85" s="23" t="s">
        <v>26</v>
      </c>
      <c r="B85" s="24"/>
      <c r="C85" s="25">
        <f>PRODUCT(C$84:$S$84)</f>
        <v>2.41663869711696</v>
      </c>
      <c r="D85" s="25">
        <f>PRODUCT(D$84:$S$84)</f>
        <v>1.4050224983238135</v>
      </c>
      <c r="E85" s="25">
        <f>PRODUCT(E$84:$S$84)</f>
        <v>1.2086497530003948</v>
      </c>
      <c r="F85" s="25">
        <f>PRODUCT(F$84:$S$84)</f>
        <v>1.1445546903412835</v>
      </c>
      <c r="G85" s="25">
        <f>PRODUCT(G$84:$S$84)</f>
        <v>1.1102787705643591</v>
      </c>
      <c r="H85" s="25">
        <f>PRODUCT(H$84:$S$84)</f>
        <v>1.093095495943573</v>
      </c>
      <c r="I85" s="25">
        <f>PRODUCT(I$84:$S$84)</f>
        <v>1.0798162572509113</v>
      </c>
      <c r="J85" s="25">
        <f>PRODUCT(J$84:$S$84)</f>
        <v>1.0694562818710107</v>
      </c>
      <c r="K85" s="25">
        <f>PRODUCT(K$84:$S$84)</f>
        <v>1.0605578041539341</v>
      </c>
      <c r="L85" s="25">
        <f>PRODUCT(L$84:$S$84)</f>
        <v>1.0528969745071488</v>
      </c>
      <c r="M85" s="25">
        <f>PRODUCT(M$84:$S$84)</f>
        <v>1.0467324738808523</v>
      </c>
      <c r="N85" s="25">
        <f>PRODUCT(N$84:$S$84)</f>
        <v>1.0414204171974331</v>
      </c>
      <c r="O85" s="25">
        <f>PRODUCT(O$84:$S$84)</f>
        <v>1.0368521258966024</v>
      </c>
      <c r="P85" s="25">
        <f>PRODUCT(P$84:$S$84)</f>
        <v>1.0328558570312276</v>
      </c>
      <c r="Q85" s="25">
        <f>PRODUCT(Q$84:$S$84)</f>
        <v>1.0293366129409076</v>
      </c>
      <c r="R85" s="25">
        <f>PRODUCT(R$84:$S$84)</f>
        <v>1.0264193514236082</v>
      </c>
      <c r="S85" s="26">
        <f>PRODUCT(S$84:$S$84)</f>
        <v>1.0230758096585728</v>
      </c>
    </row>
    <row r="87" spans="1:19" x14ac:dyDescent="0.2">
      <c r="C87" s="1" t="b">
        <f>C84&gt;=D84</f>
        <v>1</v>
      </c>
      <c r="D87" s="1" t="b">
        <f t="shared" ref="D87:Q87" si="10">D84&gt;=E84</f>
        <v>1</v>
      </c>
      <c r="E87" s="1" t="b">
        <f t="shared" si="10"/>
        <v>1</v>
      </c>
      <c r="F87" s="1" t="b">
        <f t="shared" si="10"/>
        <v>1</v>
      </c>
      <c r="G87" s="1" t="b">
        <f t="shared" si="10"/>
        <v>1</v>
      </c>
      <c r="H87" s="1" t="b">
        <f t="shared" si="10"/>
        <v>1</v>
      </c>
      <c r="I87" s="1" t="b">
        <f t="shared" si="10"/>
        <v>1</v>
      </c>
      <c r="J87" s="1" t="b">
        <f t="shared" si="10"/>
        <v>1</v>
      </c>
      <c r="K87" s="1" t="b">
        <f t="shared" si="10"/>
        <v>1</v>
      </c>
      <c r="L87" s="1" t="b">
        <f t="shared" si="10"/>
        <v>1</v>
      </c>
      <c r="M87" s="1" t="b">
        <f t="shared" si="10"/>
        <v>1</v>
      </c>
      <c r="N87" s="1" t="b">
        <f t="shared" si="10"/>
        <v>1</v>
      </c>
      <c r="O87" s="1" t="b">
        <f t="shared" si="10"/>
        <v>1</v>
      </c>
      <c r="P87" s="1" t="b">
        <f t="shared" si="10"/>
        <v>1</v>
      </c>
      <c r="Q87" s="1" t="b">
        <f t="shared" si="10"/>
        <v>0</v>
      </c>
    </row>
    <row r="88" spans="1:19" x14ac:dyDescent="0.2">
      <c r="C88" s="1" t="b">
        <f>C84&lt;='e8.6'!C84</f>
        <v>1</v>
      </c>
      <c r="D88" s="1" t="b">
        <f>D84&lt;='e8.6'!D84</f>
        <v>1</v>
      </c>
      <c r="E88" s="1" t="b">
        <f>E84&lt;='e8.6'!E84</f>
        <v>1</v>
      </c>
      <c r="F88" s="1" t="b">
        <f>F84&lt;='e8.6'!F84</f>
        <v>1</v>
      </c>
      <c r="G88" s="1" t="b">
        <f>G84&lt;='e8.6'!G84</f>
        <v>1</v>
      </c>
      <c r="H88" s="1" t="b">
        <f>H84&lt;='e8.6'!H84</f>
        <v>1</v>
      </c>
      <c r="I88" s="1" t="b">
        <f>I84&lt;='e8.6'!I84</f>
        <v>1</v>
      </c>
      <c r="J88" s="1" t="b">
        <f>J84&lt;='e8.6'!J84</f>
        <v>1</v>
      </c>
      <c r="K88" s="1" t="b">
        <f>K84&lt;='e8.6'!K84</f>
        <v>1</v>
      </c>
      <c r="L88" s="1" t="b">
        <f>L84&lt;='e8.6'!L84</f>
        <v>1</v>
      </c>
      <c r="M88" s="1" t="b">
        <f>M84&lt;='e8.6'!M84</f>
        <v>1</v>
      </c>
      <c r="N88" s="1" t="b">
        <f>N84&lt;='e8.6'!N84</f>
        <v>1</v>
      </c>
      <c r="O88" s="1" t="b">
        <f>O84&lt;='e8.6'!O84</f>
        <v>1</v>
      </c>
      <c r="P88" s="1" t="b">
        <f>P84&lt;='e8.6'!P84</f>
        <v>1</v>
      </c>
      <c r="Q88" s="1" t="b">
        <f>Q84&lt;='e8.6'!Q84</f>
        <v>1</v>
      </c>
      <c r="R88" s="1" t="b">
        <f>R84&lt;='e8.6'!R84</f>
        <v>1</v>
      </c>
      <c r="S88" s="1" t="b">
        <f>S84&lt;='e8.6'!S84</f>
        <v>1</v>
      </c>
    </row>
    <row r="89" spans="1:19" x14ac:dyDescent="0.2">
      <c r="C89" s="1" t="b">
        <f>C84&lt;='e8.7'!C61</f>
        <v>1</v>
      </c>
      <c r="D89" s="1" t="b">
        <f>D84&lt;='e8.7'!D61</f>
        <v>1</v>
      </c>
      <c r="E89" s="1" t="b">
        <f>E84&lt;='e8.7'!E61</f>
        <v>1</v>
      </c>
      <c r="F89" s="1" t="b">
        <f>F84&lt;='e8.7'!F61</f>
        <v>1</v>
      </c>
      <c r="G89" s="1" t="b">
        <f>G84&lt;='e8.7'!G61</f>
        <v>1</v>
      </c>
      <c r="H89" s="1" t="b">
        <f>H84&lt;='e8.7'!H61</f>
        <v>1</v>
      </c>
      <c r="I89" s="1" t="b">
        <f>I84&lt;='e8.7'!I61</f>
        <v>1</v>
      </c>
      <c r="J89" s="1" t="b">
        <f>J84&lt;='e8.7'!J61</f>
        <v>1</v>
      </c>
      <c r="K89" s="1" t="b">
        <f>K84&lt;='e8.7'!K61</f>
        <v>1</v>
      </c>
      <c r="L89" s="1" t="b">
        <f>L84&lt;='e8.7'!L61</f>
        <v>1</v>
      </c>
      <c r="M89" s="1" t="b">
        <f>M84&lt;='e8.7'!M61</f>
        <v>1</v>
      </c>
      <c r="N89" s="1" t="b">
        <f>N84&lt;='e8.7'!N61</f>
        <v>1</v>
      </c>
      <c r="O89" s="1" t="b">
        <f>O84&lt;='e8.7'!O61</f>
        <v>1</v>
      </c>
      <c r="P89" s="1" t="b">
        <f>P84&lt;='e8.7'!P61</f>
        <v>1</v>
      </c>
      <c r="Q89" s="1" t="b">
        <f>Q84&lt;='e8.7'!Q61</f>
        <v>1</v>
      </c>
      <c r="R89" s="1" t="b">
        <f>R84&lt;='e8.7'!R61</f>
        <v>1</v>
      </c>
      <c r="S89" s="1" t="b">
        <f>S84&lt;='e8.7'!S61</f>
        <v>1</v>
      </c>
    </row>
  </sheetData>
  <printOptions horizontalCentered="1"/>
  <pageMargins left="0.7" right="0.7" top="0.75" bottom="0.75" header="0.3" footer="0.3"/>
  <pageSetup scale="58" orientation="landscape" blackAndWhite="1" r:id="rId1"/>
  <headerFooter>
    <oddHeader xml:space="preserve">&amp;L&amp;"Arial"&amp;10  
  &amp;R&amp;"Arial"&amp;10  Exhibit 8
Sheet 5
</oddHeader>
    <oddFooter xml:space="preserve">&amp;L&amp;"Arial"&amp;10 Oliver Wyman Actuarial Consulting, Inc.
&amp;C&amp;"Arial"&amp;10 &amp;R&amp;"Arial"&amp;10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D08D-6B25-42AE-A46C-AD36DFB1E1A1}">
  <sheetPr>
    <tabColor rgb="FF00B050"/>
    <pageSetUpPr fitToPage="1"/>
  </sheetPr>
  <dimension ref="A1:W89"/>
  <sheetViews>
    <sheetView topLeftCell="A31" zoomScale="85" zoomScaleNormal="85" workbookViewId="0">
      <selection activeCell="C55" sqref="C55"/>
    </sheetView>
  </sheetViews>
  <sheetFormatPr defaultColWidth="10.28515625" defaultRowHeight="12.75" x14ac:dyDescent="0.2"/>
  <cols>
    <col min="1" max="1" width="17.140625" style="1" customWidth="1"/>
    <col min="2" max="2" width="3" style="1" customWidth="1"/>
    <col min="3" max="19" width="11.7109375" style="1" customWidth="1"/>
    <col min="20" max="20" width="3" style="1" customWidth="1"/>
    <col min="21" max="21" width="11.7109375" style="1" customWidth="1"/>
    <col min="22" max="22" width="3" style="1" customWidth="1"/>
    <col min="23" max="16384" width="10.28515625" style="1"/>
  </cols>
  <sheetData>
    <row r="1" spans="1:23" x14ac:dyDescent="0.2">
      <c r="A1" s="1" t="e">
        <v>#VALUE!</v>
      </c>
      <c r="C1" s="1" t="e">
        <v>#VALUE!</v>
      </c>
    </row>
    <row r="2" spans="1:23" customFormat="1" ht="22.5" x14ac:dyDescent="0.45">
      <c r="A2" s="2" t="s">
        <v>33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3" customFormat="1" ht="15.75" x14ac:dyDescent="0.25">
      <c r="A3" s="4" t="s">
        <v>38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3" customFormat="1" ht="15.75" x14ac:dyDescent="0.25">
      <c r="A4" s="4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23" customFormat="1" ht="15.75" x14ac:dyDescent="0.25">
      <c r="A5" s="4" t="s">
        <v>34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3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3" x14ac:dyDescent="0.2">
      <c r="A7" s="5" t="e">
        <v>#VALUE!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10" spans="1:23" x14ac:dyDescent="0.2">
      <c r="A10" s="6" t="str">
        <f>[1]Intro!$M$9</f>
        <v>Policy</v>
      </c>
      <c r="C10" s="1" t="s">
        <v>0</v>
      </c>
    </row>
    <row r="11" spans="1:23" x14ac:dyDescent="0.2">
      <c r="A11" s="7" t="str">
        <f>[1]Intro!$M$10</f>
        <v>Period</v>
      </c>
      <c r="C11" s="8">
        <f>[1]Intro!$U$1</f>
        <v>12</v>
      </c>
      <c r="D11" s="8">
        <f>C11+[1]Intro!$U$2</f>
        <v>24</v>
      </c>
      <c r="E11" s="8">
        <f>D11+[1]Intro!$U$2</f>
        <v>36</v>
      </c>
      <c r="F11" s="8">
        <f>E11+[1]Intro!$U$2</f>
        <v>48</v>
      </c>
      <c r="G11" s="8">
        <f>F11+[1]Intro!$U$2</f>
        <v>60</v>
      </c>
      <c r="H11" s="8">
        <f>G11+[1]Intro!$U$2</f>
        <v>72</v>
      </c>
      <c r="I11" s="8">
        <f>H11+[1]Intro!$U$2</f>
        <v>84</v>
      </c>
      <c r="J11" s="8">
        <f>I11+[1]Intro!$U$2</f>
        <v>96</v>
      </c>
      <c r="K11" s="8">
        <f>J11+[1]Intro!$U$2</f>
        <v>108</v>
      </c>
      <c r="L11" s="8">
        <f>K11+[1]Intro!$U$2</f>
        <v>120</v>
      </c>
      <c r="M11" s="8">
        <f>L11+[1]Intro!$U$2</f>
        <v>132</v>
      </c>
      <c r="N11" s="8">
        <f>M11+[1]Intro!$U$2</f>
        <v>144</v>
      </c>
      <c r="O11" s="8">
        <f>N11+[1]Intro!$U$2</f>
        <v>156</v>
      </c>
      <c r="P11" s="8">
        <f>O11+[1]Intro!$U$2</f>
        <v>168</v>
      </c>
      <c r="Q11" s="8">
        <f>P11+[1]Intro!$U$2</f>
        <v>180</v>
      </c>
      <c r="R11" s="8">
        <f>Q11+[1]Intro!$U$2</f>
        <v>192</v>
      </c>
      <c r="S11" s="8">
        <f>R11+[1]Intro!$U$2</f>
        <v>204</v>
      </c>
      <c r="U11" s="9" t="s">
        <v>32</v>
      </c>
      <c r="W11" s="7" t="s">
        <v>1</v>
      </c>
    </row>
    <row r="12" spans="1:23" ht="12.75" customHeight="1" x14ac:dyDescent="0.2"/>
    <row r="13" spans="1:23" ht="12.75" customHeight="1" x14ac:dyDescent="0.2">
      <c r="A13" s="6" t="str">
        <f>[1]Intro!E25</f>
        <v>1/1/04-12/31/04</v>
      </c>
      <c r="C13" s="10" t="s">
        <v>2</v>
      </c>
      <c r="D13" s="10" t="s">
        <v>2</v>
      </c>
      <c r="E13" s="10">
        <v>889820</v>
      </c>
      <c r="F13" s="10">
        <v>986168</v>
      </c>
      <c r="G13" s="10">
        <v>1097393.1399999999</v>
      </c>
      <c r="H13" s="10">
        <v>1152952.29</v>
      </c>
      <c r="I13" s="10">
        <v>1452154.28</v>
      </c>
      <c r="J13" s="10">
        <v>1522238.2800000005</v>
      </c>
      <c r="K13" s="10">
        <v>1518900.6300000004</v>
      </c>
      <c r="L13" s="10">
        <v>1526587.1600000001</v>
      </c>
      <c r="M13" s="10">
        <v>1522062.62</v>
      </c>
      <c r="N13" s="10">
        <v>1523263.05</v>
      </c>
      <c r="O13" s="10">
        <v>1536403.3700000003</v>
      </c>
      <c r="P13" s="10">
        <v>1542533.1800000004</v>
      </c>
      <c r="Q13" s="10">
        <v>1520628.7200000004</v>
      </c>
      <c r="R13" s="10">
        <v>1493025.0200000005</v>
      </c>
      <c r="S13" s="11">
        <f>$U13</f>
        <v>1493025.0200000005</v>
      </c>
      <c r="U13" s="12">
        <f>[1]e7!O56</f>
        <v>1493025.0200000005</v>
      </c>
      <c r="W13" s="6" t="str">
        <f>[1]Intro!O25</f>
        <v>Broadspire</v>
      </c>
    </row>
    <row r="14" spans="1:23" ht="12.75" customHeight="1" x14ac:dyDescent="0.2">
      <c r="A14" s="6" t="str">
        <f>[1]Intro!E26</f>
        <v>1/1/05-12/31/05</v>
      </c>
      <c r="C14" s="13" t="s">
        <v>2</v>
      </c>
      <c r="D14" s="10">
        <v>885706</v>
      </c>
      <c r="E14" s="13">
        <v>1174043</v>
      </c>
      <c r="F14" s="13">
        <v>1493567.14</v>
      </c>
      <c r="G14" s="13">
        <v>1914972.68</v>
      </c>
      <c r="H14" s="13">
        <v>2195707.2000000002</v>
      </c>
      <c r="I14" s="13">
        <v>2249527.9200000009</v>
      </c>
      <c r="J14" s="13">
        <v>2303249.8800000004</v>
      </c>
      <c r="K14" s="13">
        <v>2334159.1599999988</v>
      </c>
      <c r="L14" s="13">
        <v>2396697.4299999988</v>
      </c>
      <c r="M14" s="13">
        <v>2429567.0099999988</v>
      </c>
      <c r="N14" s="13">
        <v>2447437.2100000004</v>
      </c>
      <c r="O14" s="13">
        <v>2462487.6800000002</v>
      </c>
      <c r="P14" s="13">
        <v>2475166.6200000006</v>
      </c>
      <c r="Q14" s="13">
        <v>2591184.7000000002</v>
      </c>
      <c r="R14" s="12">
        <f>$U14</f>
        <v>2598610.1500000004</v>
      </c>
      <c r="S14" s="13"/>
      <c r="U14" s="12">
        <f>[1]e7!O57</f>
        <v>2598610.1500000004</v>
      </c>
      <c r="W14" s="6" t="str">
        <f>[1]Intro!O26</f>
        <v>Broadspire</v>
      </c>
    </row>
    <row r="15" spans="1:23" ht="12.75" customHeight="1" x14ac:dyDescent="0.2">
      <c r="A15" s="6" t="str">
        <f>[1]Intro!E27</f>
        <v>1/1/06-12/31/06</v>
      </c>
      <c r="C15" s="10">
        <v>211399</v>
      </c>
      <c r="D15" s="13">
        <v>446575</v>
      </c>
      <c r="E15" s="13">
        <v>588433</v>
      </c>
      <c r="F15" s="13">
        <v>641498</v>
      </c>
      <c r="G15" s="13">
        <v>655143</v>
      </c>
      <c r="H15" s="13">
        <v>708243</v>
      </c>
      <c r="I15" s="13">
        <v>699724.86000000034</v>
      </c>
      <c r="J15" s="13">
        <v>699724.86000000034</v>
      </c>
      <c r="K15" s="13">
        <v>699724.86000000034</v>
      </c>
      <c r="L15" s="13">
        <v>699724.86000000034</v>
      </c>
      <c r="M15" s="13">
        <v>699839.89000000025</v>
      </c>
      <c r="N15" s="13">
        <v>699839.89000000025</v>
      </c>
      <c r="O15" s="13">
        <v>699839.89000000025</v>
      </c>
      <c r="P15" s="13">
        <v>699839.89000000025</v>
      </c>
      <c r="Q15" s="12">
        <f>$U15</f>
        <v>699839.89000000025</v>
      </c>
      <c r="R15" s="13"/>
      <c r="S15" s="13"/>
      <c r="U15" s="12">
        <f>[1]e7!O58</f>
        <v>699839.89000000025</v>
      </c>
      <c r="W15" s="6" t="str">
        <f>[1]Intro!O27</f>
        <v>Argonaut</v>
      </c>
    </row>
    <row r="16" spans="1:23" ht="12.75" customHeight="1" x14ac:dyDescent="0.2">
      <c r="A16" s="6" t="str">
        <f>[1]Intro!E28</f>
        <v>1/1/07-12/31/07</v>
      </c>
      <c r="C16" s="13">
        <v>334255</v>
      </c>
      <c r="D16" s="13">
        <v>1429503.55</v>
      </c>
      <c r="E16" s="13">
        <v>1740609.78</v>
      </c>
      <c r="F16" s="13">
        <v>1912979.62</v>
      </c>
      <c r="G16" s="13">
        <v>1946596.6900000013</v>
      </c>
      <c r="H16" s="13">
        <v>2046979.7100000014</v>
      </c>
      <c r="I16" s="13">
        <v>2093703.1300000018</v>
      </c>
      <c r="J16" s="13">
        <v>2228542.8200000012</v>
      </c>
      <c r="K16" s="13">
        <v>2229103.2700000014</v>
      </c>
      <c r="L16" s="13">
        <v>2229103.2700000014</v>
      </c>
      <c r="M16" s="13">
        <v>2229103.2700000014</v>
      </c>
      <c r="N16" s="13">
        <v>2229103.2700000005</v>
      </c>
      <c r="O16" s="13">
        <v>2229103.2700000005</v>
      </c>
      <c r="P16" s="12">
        <f>$U16</f>
        <v>2229103.2700000005</v>
      </c>
      <c r="Q16" s="13"/>
      <c r="R16" s="13"/>
      <c r="S16" s="13"/>
      <c r="U16" s="12">
        <f>[1]e7!O59</f>
        <v>2229103.2700000005</v>
      </c>
      <c r="W16" s="6" t="str">
        <f>[1]Intro!O28</f>
        <v>Travelers</v>
      </c>
    </row>
    <row r="17" spans="1:23" ht="12.75" customHeight="1" x14ac:dyDescent="0.2">
      <c r="A17" s="6" t="str">
        <f>[1]Intro!E29</f>
        <v>1/1/08-12/31/08</v>
      </c>
      <c r="C17" s="13">
        <v>347849.49</v>
      </c>
      <c r="D17" s="13">
        <v>758111.05</v>
      </c>
      <c r="E17" s="13">
        <v>1083953.47</v>
      </c>
      <c r="F17" s="13">
        <v>1099997.5399999998</v>
      </c>
      <c r="G17" s="13">
        <v>1100030.42</v>
      </c>
      <c r="H17" s="13">
        <v>1100030.4200000002</v>
      </c>
      <c r="I17" s="13">
        <v>1100030.42</v>
      </c>
      <c r="J17" s="13">
        <v>1100030.4200000002</v>
      </c>
      <c r="K17" s="13">
        <v>1099670.42</v>
      </c>
      <c r="L17" s="13">
        <v>1099670.4200000002</v>
      </c>
      <c r="M17" s="13">
        <v>1099670.4199999997</v>
      </c>
      <c r="N17" s="13">
        <v>1099670.4199999997</v>
      </c>
      <c r="O17" s="12">
        <f>$U17</f>
        <v>1099670.4199999997</v>
      </c>
      <c r="P17" s="13"/>
      <c r="Q17" s="13"/>
      <c r="R17" s="13"/>
      <c r="S17" s="13"/>
      <c r="U17" s="12">
        <f>[1]e7!O60</f>
        <v>1099670.4199999997</v>
      </c>
      <c r="W17" s="6" t="str">
        <f>[1]Intro!O29</f>
        <v>Travelers</v>
      </c>
    </row>
    <row r="18" spans="1:23" ht="12.75" customHeight="1" x14ac:dyDescent="0.2">
      <c r="A18" s="6" t="str">
        <f>[1]Intro!E30</f>
        <v>1/1/09-12/31/09</v>
      </c>
      <c r="C18" s="13">
        <v>222764.54</v>
      </c>
      <c r="D18" s="13">
        <v>469378.97</v>
      </c>
      <c r="E18" s="13">
        <v>628368.21999999986</v>
      </c>
      <c r="F18" s="13">
        <v>652011.89999999979</v>
      </c>
      <c r="G18" s="13">
        <v>658612.91</v>
      </c>
      <c r="H18" s="13">
        <v>741337.19999999984</v>
      </c>
      <c r="I18" s="13">
        <v>766269.99000000011</v>
      </c>
      <c r="J18" s="13">
        <v>766269.98999999976</v>
      </c>
      <c r="K18" s="13">
        <v>766269.99000000011</v>
      </c>
      <c r="L18" s="13">
        <v>766269.99000000011</v>
      </c>
      <c r="M18" s="13">
        <v>766269.99000000011</v>
      </c>
      <c r="N18" s="12">
        <f>$U18</f>
        <v>766269.99000000011</v>
      </c>
      <c r="O18" s="13"/>
      <c r="P18" s="13"/>
      <c r="Q18" s="13"/>
      <c r="R18" s="13"/>
      <c r="S18" s="13"/>
      <c r="U18" s="12">
        <f>[1]e7!O61</f>
        <v>766269.99000000011</v>
      </c>
      <c r="W18" s="6" t="str">
        <f>[1]Intro!O30</f>
        <v>Travelers</v>
      </c>
    </row>
    <row r="19" spans="1:23" ht="12.75" customHeight="1" x14ac:dyDescent="0.2">
      <c r="A19" s="6" t="str">
        <f>[1]Intro!E31</f>
        <v>1/1/10-12/31/10</v>
      </c>
      <c r="C19" s="13">
        <v>404401.32</v>
      </c>
      <c r="D19" s="13">
        <v>954257.30999999959</v>
      </c>
      <c r="E19" s="13">
        <v>1323186.3500000001</v>
      </c>
      <c r="F19" s="13">
        <v>1646089.0600000005</v>
      </c>
      <c r="G19" s="13">
        <v>1671916.8099999996</v>
      </c>
      <c r="H19" s="13">
        <v>1657050.4000000006</v>
      </c>
      <c r="I19" s="13">
        <v>1659733.5599999996</v>
      </c>
      <c r="J19" s="13">
        <v>1672575.0900000008</v>
      </c>
      <c r="K19" s="13">
        <v>1690795.9600000004</v>
      </c>
      <c r="L19" s="13">
        <v>1713135.0100000005</v>
      </c>
      <c r="M19" s="12">
        <f>$U19</f>
        <v>1764381.6700000004</v>
      </c>
      <c r="N19" s="13"/>
      <c r="O19" s="13"/>
      <c r="P19" s="13"/>
      <c r="Q19" s="13"/>
      <c r="R19" s="13"/>
      <c r="S19" s="13"/>
      <c r="U19" s="12">
        <f>[1]e7!O62</f>
        <v>1764381.6700000004</v>
      </c>
      <c r="W19" s="6" t="str">
        <f>[1]Intro!O31</f>
        <v>Travelers</v>
      </c>
    </row>
    <row r="20" spans="1:23" ht="12.75" customHeight="1" x14ac:dyDescent="0.2">
      <c r="A20" s="6" t="str">
        <f>[1]Intro!E32</f>
        <v>1/1/11-12/31/11</v>
      </c>
      <c r="C20" s="13">
        <v>357259.98999999987</v>
      </c>
      <c r="D20" s="13">
        <v>945944.79000000015</v>
      </c>
      <c r="E20" s="13">
        <v>1041213.3600000002</v>
      </c>
      <c r="F20" s="13">
        <v>1052451.29</v>
      </c>
      <c r="G20" s="13">
        <v>1084549.8400000001</v>
      </c>
      <c r="H20" s="13">
        <v>1104286.57</v>
      </c>
      <c r="I20" s="13">
        <v>1118367.83</v>
      </c>
      <c r="J20" s="13">
        <v>1135122.3100000003</v>
      </c>
      <c r="K20" s="13">
        <v>1182322.2200000002</v>
      </c>
      <c r="L20" s="12">
        <f>$U20</f>
        <v>1183179.1900000002</v>
      </c>
      <c r="M20" s="13"/>
      <c r="N20" s="13"/>
      <c r="O20" s="13"/>
      <c r="P20" s="13"/>
      <c r="Q20" s="13"/>
      <c r="R20" s="13"/>
      <c r="S20" s="13"/>
      <c r="U20" s="12">
        <f>[1]e7!O63</f>
        <v>1183179.1900000002</v>
      </c>
      <c r="W20" s="6" t="str">
        <f>[1]Intro!O32</f>
        <v>Travelers</v>
      </c>
    </row>
    <row r="21" spans="1:23" ht="12.75" customHeight="1" x14ac:dyDescent="0.2">
      <c r="A21" s="6" t="str">
        <f>[1]Intro!E33</f>
        <v>1/1/12-12/31/12</v>
      </c>
      <c r="C21" s="13">
        <v>272973.83</v>
      </c>
      <c r="D21" s="13">
        <v>806555.11999999988</v>
      </c>
      <c r="E21" s="13">
        <v>939406.48999999964</v>
      </c>
      <c r="F21" s="13">
        <v>1105440.2299999997</v>
      </c>
      <c r="G21" s="13">
        <v>1210972.6399999997</v>
      </c>
      <c r="H21" s="13">
        <v>1212167.7099999997</v>
      </c>
      <c r="I21" s="13">
        <v>1212815.8099999998</v>
      </c>
      <c r="J21" s="13">
        <v>1212815.81</v>
      </c>
      <c r="K21" s="12">
        <f>$U21</f>
        <v>1212882.8100000003</v>
      </c>
      <c r="L21" s="13"/>
      <c r="M21" s="13"/>
      <c r="N21" s="13"/>
      <c r="O21" s="13"/>
      <c r="P21" s="13"/>
      <c r="Q21" s="13"/>
      <c r="R21" s="13"/>
      <c r="S21" s="13"/>
      <c r="U21" s="12">
        <f>[1]e7!O64</f>
        <v>1212882.8100000003</v>
      </c>
      <c r="W21" s="6" t="str">
        <f>[1]Intro!O33</f>
        <v>Hartford</v>
      </c>
    </row>
    <row r="22" spans="1:23" ht="12.75" customHeight="1" x14ac:dyDescent="0.2">
      <c r="A22" s="6" t="str">
        <f>[1]Intro!E34</f>
        <v>1/1/13-12/31/13</v>
      </c>
      <c r="C22" s="13">
        <v>391086.17999999993</v>
      </c>
      <c r="D22" s="13">
        <v>1207128.9899999998</v>
      </c>
      <c r="E22" s="13">
        <v>1540096.9600000002</v>
      </c>
      <c r="F22" s="13">
        <v>1775707.1599999997</v>
      </c>
      <c r="G22" s="13">
        <v>1811450.4699999997</v>
      </c>
      <c r="H22" s="13">
        <v>1856160.4899999986</v>
      </c>
      <c r="I22" s="13">
        <v>1900189.83</v>
      </c>
      <c r="J22" s="12">
        <f>$U22</f>
        <v>1925803.2599999993</v>
      </c>
      <c r="K22" s="13"/>
      <c r="L22" s="13"/>
      <c r="M22" s="13"/>
      <c r="N22" s="13"/>
      <c r="O22" s="13"/>
      <c r="P22" s="13"/>
      <c r="Q22" s="13"/>
      <c r="R22" s="13"/>
      <c r="S22" s="13"/>
      <c r="U22" s="12">
        <f>[1]e7!O65</f>
        <v>1925803.2599999993</v>
      </c>
      <c r="W22" s="6" t="str">
        <f>[1]Intro!O34</f>
        <v>Hartford</v>
      </c>
    </row>
    <row r="23" spans="1:23" ht="12.75" customHeight="1" x14ac:dyDescent="0.2">
      <c r="A23" s="6" t="str">
        <f>[1]Intro!E35</f>
        <v>1/1/14-12/31/14</v>
      </c>
      <c r="C23" s="13">
        <v>464901.17000000022</v>
      </c>
      <c r="D23" s="13">
        <v>1135597.2400000005</v>
      </c>
      <c r="E23" s="13">
        <v>1504435.2699999996</v>
      </c>
      <c r="F23" s="13">
        <v>1644964.8999999997</v>
      </c>
      <c r="G23" s="13">
        <v>1842763.0499999996</v>
      </c>
      <c r="H23" s="13">
        <v>2058441.4999999995</v>
      </c>
      <c r="I23" s="12">
        <f>$U23</f>
        <v>2061366.5999999999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U23" s="12">
        <f>[1]e7!O66</f>
        <v>2061366.5999999999</v>
      </c>
      <c r="W23" s="6" t="str">
        <f>[1]Intro!O35</f>
        <v>Hartford</v>
      </c>
    </row>
    <row r="24" spans="1:23" ht="12.75" customHeight="1" x14ac:dyDescent="0.2">
      <c r="A24" s="6" t="str">
        <f>[1]Intro!E36</f>
        <v>1/1/15-12/31/15</v>
      </c>
      <c r="C24" s="13">
        <v>592225.76000000059</v>
      </c>
      <c r="D24" s="13">
        <v>1525919.2300000014</v>
      </c>
      <c r="E24" s="13">
        <v>2102257.7600000007</v>
      </c>
      <c r="F24" s="13">
        <v>2267624.5499999998</v>
      </c>
      <c r="G24" s="13">
        <v>2342329.11</v>
      </c>
      <c r="H24" s="12">
        <f>$U24</f>
        <v>2342502.8100000005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U24" s="12">
        <f>[1]e7!O67</f>
        <v>2342502.8100000005</v>
      </c>
      <c r="W24" s="6" t="str">
        <f>[1]Intro!O36</f>
        <v>Corvel</v>
      </c>
    </row>
    <row r="25" spans="1:23" ht="12.75" customHeight="1" x14ac:dyDescent="0.2">
      <c r="A25" s="6" t="str">
        <f>[1]Intro!E37</f>
        <v>1/1/16-12/31/16</v>
      </c>
      <c r="C25" s="13">
        <v>729211.94999999984</v>
      </c>
      <c r="D25" s="13">
        <v>1897574.3599999996</v>
      </c>
      <c r="E25" s="13">
        <v>2581784.8799999994</v>
      </c>
      <c r="F25" s="13">
        <v>2759688.9699999993</v>
      </c>
      <c r="G25" s="12">
        <f>$U25</f>
        <v>2810502.1600000011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U25" s="12">
        <f>[1]e7!O68</f>
        <v>2810502.1600000011</v>
      </c>
      <c r="W25" s="6" t="str">
        <f>[1]Intro!O37</f>
        <v>Corvel</v>
      </c>
    </row>
    <row r="26" spans="1:23" ht="12.75" customHeight="1" x14ac:dyDescent="0.2">
      <c r="A26" s="6" t="str">
        <f>[1]Intro!E38</f>
        <v>1/1/17-12/31/17</v>
      </c>
      <c r="C26" s="13">
        <v>587820.25</v>
      </c>
      <c r="D26" s="13">
        <v>1903333.2600000009</v>
      </c>
      <c r="E26" s="13">
        <v>2246189.3800000018</v>
      </c>
      <c r="F26" s="12">
        <f>$U26</f>
        <v>2449912.0500000017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U26" s="12">
        <f>[1]e7!O69</f>
        <v>2449912.0500000017</v>
      </c>
      <c r="W26" s="6" t="str">
        <f>[1]Intro!O38</f>
        <v>Corvel</v>
      </c>
    </row>
    <row r="27" spans="1:23" ht="12.75" customHeight="1" x14ac:dyDescent="0.2">
      <c r="A27" s="6" t="str">
        <f>[1]Intro!E39</f>
        <v>1/1/18-12/31/18</v>
      </c>
      <c r="C27" s="13">
        <v>613311.33000000007</v>
      </c>
      <c r="D27" s="13">
        <v>2024291.8599999996</v>
      </c>
      <c r="E27" s="12">
        <f>$U27</f>
        <v>2258070.4400000018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U27" s="12">
        <f>[1]e7!O70</f>
        <v>2258070.4400000018</v>
      </c>
      <c r="W27" s="6" t="str">
        <f>[1]Intro!O39</f>
        <v>Corvel</v>
      </c>
    </row>
    <row r="28" spans="1:23" ht="12.75" customHeight="1" x14ac:dyDescent="0.2">
      <c r="A28" s="6" t="str">
        <f>[1]Intro!E40</f>
        <v>1/1/19-12/31/19</v>
      </c>
      <c r="B28" s="14"/>
      <c r="C28" s="13">
        <v>2510372.1899999976</v>
      </c>
      <c r="D28" s="12">
        <f>$U28</f>
        <v>4199295.1499999976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U28" s="12">
        <f>[1]e7!O71</f>
        <v>4199295.1499999976</v>
      </c>
      <c r="W28" s="6" t="str">
        <f>[1]Intro!O40</f>
        <v>Corvel</v>
      </c>
    </row>
    <row r="29" spans="1:23" ht="12.75" customHeight="1" x14ac:dyDescent="0.2">
      <c r="A29" s="6" t="str">
        <f>[1]Intro!E41</f>
        <v>1/1/20-12/31/20</v>
      </c>
      <c r="B29" s="14"/>
      <c r="C29" s="12">
        <f>$U29</f>
        <v>619309.30000000005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U29" s="12">
        <f>[1]e7!O72</f>
        <v>619309.30000000005</v>
      </c>
      <c r="W29" s="6" t="str">
        <f>[1]Intro!O41</f>
        <v>Corvel</v>
      </c>
    </row>
    <row r="30" spans="1:23" x14ac:dyDescent="0.2">
      <c r="A30" s="6"/>
    </row>
    <row r="31" spans="1:23" x14ac:dyDescent="0.2">
      <c r="A31" s="6" t="str">
        <f>[1]Intro!$M$9</f>
        <v>Policy</v>
      </c>
      <c r="C31" s="1" t="s">
        <v>3</v>
      </c>
    </row>
    <row r="32" spans="1:23" x14ac:dyDescent="0.2">
      <c r="A32" s="7" t="str">
        <f>[1]Intro!$M$10</f>
        <v>Period</v>
      </c>
      <c r="C32" s="8" t="str">
        <f>C11&amp;" - "&amp;IF(ISBLANK(D11), "ULT", D11)</f>
        <v>12 - 24</v>
      </c>
      <c r="D32" s="8" t="str">
        <f t="shared" ref="D32:S32" si="0">D11&amp;" - "&amp;IF(ISBLANK(E11), "ULT", E11)</f>
        <v>24 - 36</v>
      </c>
      <c r="E32" s="8" t="str">
        <f t="shared" si="0"/>
        <v>36 - 48</v>
      </c>
      <c r="F32" s="8" t="str">
        <f t="shared" si="0"/>
        <v>48 - 60</v>
      </c>
      <c r="G32" s="8" t="str">
        <f t="shared" si="0"/>
        <v>60 - 72</v>
      </c>
      <c r="H32" s="8" t="str">
        <f t="shared" si="0"/>
        <v>72 - 84</v>
      </c>
      <c r="I32" s="8" t="str">
        <f t="shared" si="0"/>
        <v>84 - 96</v>
      </c>
      <c r="J32" s="8" t="str">
        <f t="shared" si="0"/>
        <v>96 - 108</v>
      </c>
      <c r="K32" s="8" t="str">
        <f t="shared" si="0"/>
        <v>108 - 120</v>
      </c>
      <c r="L32" s="8" t="str">
        <f t="shared" si="0"/>
        <v>120 - 132</v>
      </c>
      <c r="M32" s="8" t="str">
        <f t="shared" si="0"/>
        <v>132 - 144</v>
      </c>
      <c r="N32" s="8" t="str">
        <f t="shared" si="0"/>
        <v>144 - 156</v>
      </c>
      <c r="O32" s="8" t="str">
        <f t="shared" si="0"/>
        <v>156 - 168</v>
      </c>
      <c r="P32" s="8" t="str">
        <f t="shared" si="0"/>
        <v>168 - 180</v>
      </c>
      <c r="Q32" s="8" t="str">
        <f t="shared" si="0"/>
        <v>180 - 192</v>
      </c>
      <c r="R32" s="8" t="str">
        <f t="shared" si="0"/>
        <v>192 - 204</v>
      </c>
      <c r="S32" s="8" t="str">
        <f t="shared" si="0"/>
        <v>204 - ULT</v>
      </c>
    </row>
    <row r="33" spans="1:19" x14ac:dyDescent="0.2">
      <c r="A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2">
      <c r="A34" s="6" t="str">
        <f t="shared" ref="A34:A49" si="1">A13</f>
        <v>1/1/04-12/31/04</v>
      </c>
      <c r="C34" s="15" t="str">
        <f>IFERROR(IF(OR(D13="", ISBLANK(D13)), "", D13/C13), "")</f>
        <v/>
      </c>
      <c r="D34" s="15" t="str">
        <f t="shared" ref="D34:S34" si="2">IFERROR(IF(OR(E13="", ISBLANK(E13)), "", E13/D13), "")</f>
        <v/>
      </c>
      <c r="E34" s="15">
        <f t="shared" si="2"/>
        <v>1.1082780787125486</v>
      </c>
      <c r="F34" s="15">
        <f t="shared" si="2"/>
        <v>1.1127851846744163</v>
      </c>
      <c r="G34" s="15">
        <f t="shared" si="2"/>
        <v>1.0506283008111388</v>
      </c>
      <c r="H34" s="15">
        <f t="shared" si="2"/>
        <v>1.2595094286165127</v>
      </c>
      <c r="I34" s="15">
        <f t="shared" si="2"/>
        <v>1.0482620896176407</v>
      </c>
      <c r="J34" s="15">
        <f t="shared" si="2"/>
        <v>0.99780740634114118</v>
      </c>
      <c r="K34" s="15">
        <f t="shared" si="2"/>
        <v>1.0050605878015864</v>
      </c>
      <c r="L34" s="15">
        <f t="shared" si="2"/>
        <v>0.99703617315895676</v>
      </c>
      <c r="M34" s="15">
        <f t="shared" si="2"/>
        <v>1.0007886863419588</v>
      </c>
      <c r="N34" s="15">
        <f t="shared" si="2"/>
        <v>1.0086264286394921</v>
      </c>
      <c r="O34" s="15">
        <f t="shared" si="2"/>
        <v>1.0039897139772611</v>
      </c>
      <c r="P34" s="15">
        <f t="shared" si="2"/>
        <v>0.98579968309012322</v>
      </c>
      <c r="Q34" s="15">
        <f t="shared" si="2"/>
        <v>0.98184717963238266</v>
      </c>
      <c r="R34" s="15">
        <f t="shared" si="2"/>
        <v>1</v>
      </c>
      <c r="S34" s="15" t="str">
        <f t="shared" si="2"/>
        <v/>
      </c>
    </row>
    <row r="35" spans="1:19" x14ac:dyDescent="0.2">
      <c r="A35" s="6" t="str">
        <f t="shared" si="1"/>
        <v>1/1/05-12/31/05</v>
      </c>
      <c r="C35" s="15" t="str">
        <f t="shared" ref="C35:S49" si="3">IFERROR(IF(OR(D14="", ISBLANK(D14)), "", D14/C14), "")</f>
        <v/>
      </c>
      <c r="D35" s="15">
        <f t="shared" si="3"/>
        <v>1.3255448196128286</v>
      </c>
      <c r="E35" s="15">
        <f t="shared" si="3"/>
        <v>1.2721571015712372</v>
      </c>
      <c r="F35" s="15">
        <f t="shared" si="3"/>
        <v>1.2821470349166895</v>
      </c>
      <c r="G35" s="15">
        <f t="shared" si="3"/>
        <v>1.1465997520131725</v>
      </c>
      <c r="H35" s="15">
        <f t="shared" si="3"/>
        <v>1.0245117928292082</v>
      </c>
      <c r="I35" s="15">
        <f t="shared" si="3"/>
        <v>1.0238814373106333</v>
      </c>
      <c r="J35" s="15">
        <f t="shared" si="3"/>
        <v>1.0134198552525262</v>
      </c>
      <c r="K35" s="15">
        <f t="shared" si="3"/>
        <v>1.0267926331124737</v>
      </c>
      <c r="L35" s="15">
        <f t="shared" si="3"/>
        <v>1.0137145304987456</v>
      </c>
      <c r="M35" s="15">
        <f t="shared" si="3"/>
        <v>1.0073553023754638</v>
      </c>
      <c r="N35" s="15">
        <f t="shared" si="3"/>
        <v>1.0061494815632062</v>
      </c>
      <c r="O35" s="15">
        <f t="shared" si="3"/>
        <v>1.0051488338816787</v>
      </c>
      <c r="P35" s="15">
        <f t="shared" si="3"/>
        <v>1.0468728363830309</v>
      </c>
      <c r="Q35" s="15">
        <f t="shared" si="3"/>
        <v>1.002865658322234</v>
      </c>
      <c r="R35" s="15" t="str">
        <f t="shared" si="3"/>
        <v/>
      </c>
      <c r="S35" s="15" t="str">
        <f t="shared" si="3"/>
        <v/>
      </c>
    </row>
    <row r="36" spans="1:19" x14ac:dyDescent="0.2">
      <c r="A36" s="6" t="str">
        <f t="shared" si="1"/>
        <v>1/1/06-12/31/06</v>
      </c>
      <c r="C36" s="15">
        <f t="shared" si="3"/>
        <v>2.1124745150166273</v>
      </c>
      <c r="D36" s="15">
        <f t="shared" si="3"/>
        <v>1.3176577282651289</v>
      </c>
      <c r="E36" s="15">
        <f t="shared" si="3"/>
        <v>1.0901801904379937</v>
      </c>
      <c r="F36" s="15">
        <f t="shared" si="3"/>
        <v>1.0212705261746724</v>
      </c>
      <c r="G36" s="15">
        <f t="shared" si="3"/>
        <v>1.081051007184691</v>
      </c>
      <c r="H36" s="15">
        <f t="shared" si="3"/>
        <v>0.98797285677373492</v>
      </c>
      <c r="I36" s="15">
        <f t="shared" si="3"/>
        <v>1</v>
      </c>
      <c r="J36" s="15">
        <f t="shared" si="3"/>
        <v>1</v>
      </c>
      <c r="K36" s="15">
        <f t="shared" si="3"/>
        <v>1</v>
      </c>
      <c r="L36" s="15">
        <f t="shared" si="3"/>
        <v>1.000164393187345</v>
      </c>
      <c r="M36" s="15">
        <f t="shared" si="3"/>
        <v>1</v>
      </c>
      <c r="N36" s="15">
        <f t="shared" si="3"/>
        <v>1</v>
      </c>
      <c r="O36" s="15">
        <f t="shared" si="3"/>
        <v>1</v>
      </c>
      <c r="P36" s="15">
        <f t="shared" si="3"/>
        <v>1</v>
      </c>
      <c r="Q36" s="15" t="str">
        <f t="shared" si="3"/>
        <v/>
      </c>
      <c r="R36" s="15" t="str">
        <f t="shared" si="3"/>
        <v/>
      </c>
      <c r="S36" s="15" t="str">
        <f t="shared" si="3"/>
        <v/>
      </c>
    </row>
    <row r="37" spans="1:19" x14ac:dyDescent="0.2">
      <c r="A37" s="6" t="str">
        <f t="shared" si="1"/>
        <v>1/1/07-12/31/07</v>
      </c>
      <c r="C37" s="15">
        <f t="shared" si="3"/>
        <v>4.2766856142765253</v>
      </c>
      <c r="D37" s="15">
        <f t="shared" si="3"/>
        <v>1.2176323591501399</v>
      </c>
      <c r="E37" s="15">
        <f t="shared" si="3"/>
        <v>1.0990284220969964</v>
      </c>
      <c r="F37" s="15">
        <f t="shared" si="3"/>
        <v>1.017573145917781</v>
      </c>
      <c r="G37" s="15">
        <f t="shared" si="3"/>
        <v>1.0515684735906954</v>
      </c>
      <c r="H37" s="15">
        <f t="shared" si="3"/>
        <v>1.0228255413435439</v>
      </c>
      <c r="I37" s="15">
        <f t="shared" si="3"/>
        <v>1.0644024876630906</v>
      </c>
      <c r="J37" s="15">
        <f t="shared" si="3"/>
        <v>1.0002514872027455</v>
      </c>
      <c r="K37" s="15">
        <f t="shared" si="3"/>
        <v>1</v>
      </c>
      <c r="L37" s="15">
        <f t="shared" si="3"/>
        <v>1</v>
      </c>
      <c r="M37" s="15">
        <f t="shared" si="3"/>
        <v>0.99999999999999956</v>
      </c>
      <c r="N37" s="15">
        <f t="shared" si="3"/>
        <v>1</v>
      </c>
      <c r="O37" s="15">
        <f t="shared" si="3"/>
        <v>1</v>
      </c>
      <c r="P37" s="15" t="str">
        <f t="shared" si="3"/>
        <v/>
      </c>
      <c r="Q37" s="15" t="str">
        <f t="shared" si="3"/>
        <v/>
      </c>
      <c r="R37" s="15" t="str">
        <f t="shared" si="3"/>
        <v/>
      </c>
      <c r="S37" s="15" t="str">
        <f t="shared" si="3"/>
        <v/>
      </c>
    </row>
    <row r="38" spans="1:19" x14ac:dyDescent="0.2">
      <c r="A38" s="6" t="str">
        <f t="shared" si="1"/>
        <v>1/1/08-12/31/08</v>
      </c>
      <c r="C38" s="15">
        <f t="shared" si="3"/>
        <v>2.1794226290226848</v>
      </c>
      <c r="D38" s="15">
        <f t="shared" si="3"/>
        <v>1.4298082978740383</v>
      </c>
      <c r="E38" s="15">
        <f t="shared" si="3"/>
        <v>1.0148014379251904</v>
      </c>
      <c r="F38" s="15">
        <f t="shared" si="3"/>
        <v>1.0000298909759382</v>
      </c>
      <c r="G38" s="15">
        <f t="shared" si="3"/>
        <v>1.0000000000000002</v>
      </c>
      <c r="H38" s="15">
        <f t="shared" si="3"/>
        <v>0.99999999999999978</v>
      </c>
      <c r="I38" s="15">
        <f t="shared" si="3"/>
        <v>1.0000000000000002</v>
      </c>
      <c r="J38" s="15">
        <f t="shared" si="3"/>
        <v>0.99967273632305531</v>
      </c>
      <c r="K38" s="15">
        <f t="shared" si="3"/>
        <v>1.0000000000000002</v>
      </c>
      <c r="L38" s="15">
        <f t="shared" si="3"/>
        <v>0.99999999999999956</v>
      </c>
      <c r="M38" s="15">
        <f t="shared" si="3"/>
        <v>1</v>
      </c>
      <c r="N38" s="15">
        <f t="shared" si="3"/>
        <v>1</v>
      </c>
      <c r="O38" s="15" t="str">
        <f t="shared" si="3"/>
        <v/>
      </c>
      <c r="P38" s="15" t="str">
        <f t="shared" si="3"/>
        <v/>
      </c>
      <c r="Q38" s="15" t="str">
        <f t="shared" si="3"/>
        <v/>
      </c>
      <c r="R38" s="15" t="str">
        <f t="shared" si="3"/>
        <v/>
      </c>
      <c r="S38" s="15" t="str">
        <f t="shared" si="3"/>
        <v/>
      </c>
    </row>
    <row r="39" spans="1:19" x14ac:dyDescent="0.2">
      <c r="A39" s="6" t="str">
        <f t="shared" si="1"/>
        <v>1/1/09-12/31/09</v>
      </c>
      <c r="C39" s="15">
        <f t="shared" si="3"/>
        <v>2.1070632246945586</v>
      </c>
      <c r="D39" s="15">
        <f t="shared" si="3"/>
        <v>1.3387225678219028</v>
      </c>
      <c r="E39" s="15">
        <f t="shared" si="3"/>
        <v>1.0376271097860423</v>
      </c>
      <c r="F39" s="15">
        <f t="shared" si="3"/>
        <v>1.010124063686568</v>
      </c>
      <c r="G39" s="15">
        <f t="shared" si="3"/>
        <v>1.1256038087683398</v>
      </c>
      <c r="H39" s="15">
        <f t="shared" si="3"/>
        <v>1.0336321851918402</v>
      </c>
      <c r="I39" s="15">
        <f t="shared" si="3"/>
        <v>0.99999999999999956</v>
      </c>
      <c r="J39" s="15">
        <f t="shared" si="3"/>
        <v>1.0000000000000004</v>
      </c>
      <c r="K39" s="15">
        <f t="shared" si="3"/>
        <v>1</v>
      </c>
      <c r="L39" s="15">
        <f t="shared" si="3"/>
        <v>1</v>
      </c>
      <c r="M39" s="15">
        <f t="shared" si="3"/>
        <v>1</v>
      </c>
      <c r="N39" s="15" t="str">
        <f t="shared" si="3"/>
        <v/>
      </c>
      <c r="O39" s="15" t="str">
        <f t="shared" si="3"/>
        <v/>
      </c>
      <c r="P39" s="15" t="str">
        <f t="shared" si="3"/>
        <v/>
      </c>
      <c r="Q39" s="15" t="str">
        <f t="shared" si="3"/>
        <v/>
      </c>
      <c r="R39" s="15" t="str">
        <f t="shared" si="3"/>
        <v/>
      </c>
      <c r="S39" s="15" t="str">
        <f t="shared" si="3"/>
        <v/>
      </c>
    </row>
    <row r="40" spans="1:19" x14ac:dyDescent="0.2">
      <c r="A40" s="6" t="str">
        <f t="shared" si="1"/>
        <v>1/1/10-12/31/10</v>
      </c>
      <c r="C40" s="15">
        <f t="shared" si="3"/>
        <v>2.3596790188518662</v>
      </c>
      <c r="D40" s="15">
        <f t="shared" si="3"/>
        <v>1.3866137949731825</v>
      </c>
      <c r="E40" s="15">
        <f t="shared" si="3"/>
        <v>1.2440341906489591</v>
      </c>
      <c r="F40" s="15">
        <f t="shared" si="3"/>
        <v>1.0156903721843573</v>
      </c>
      <c r="G40" s="15">
        <f t="shared" si="3"/>
        <v>0.99110816404794744</v>
      </c>
      <c r="H40" s="15">
        <f t="shared" si="3"/>
        <v>1.0016192386182092</v>
      </c>
      <c r="I40" s="15">
        <f t="shared" si="3"/>
        <v>1.0077371032974722</v>
      </c>
      <c r="J40" s="15">
        <f t="shared" si="3"/>
        <v>1.0108939025272698</v>
      </c>
      <c r="K40" s="15">
        <f t="shared" si="3"/>
        <v>1.0132121500929065</v>
      </c>
      <c r="L40" s="15">
        <f t="shared" si="3"/>
        <v>1.0299139645742224</v>
      </c>
      <c r="M40" s="15" t="str">
        <f t="shared" si="3"/>
        <v/>
      </c>
      <c r="N40" s="15" t="str">
        <f t="shared" si="3"/>
        <v/>
      </c>
      <c r="O40" s="15" t="str">
        <f t="shared" si="3"/>
        <v/>
      </c>
      <c r="P40" s="15" t="str">
        <f t="shared" si="3"/>
        <v/>
      </c>
      <c r="Q40" s="15" t="str">
        <f t="shared" si="3"/>
        <v/>
      </c>
      <c r="R40" s="15" t="str">
        <f t="shared" si="3"/>
        <v/>
      </c>
      <c r="S40" s="15" t="str">
        <f t="shared" si="3"/>
        <v/>
      </c>
    </row>
    <row r="41" spans="1:19" x14ac:dyDescent="0.2">
      <c r="A41" s="6" t="str">
        <f t="shared" si="1"/>
        <v>1/1/11-12/31/11</v>
      </c>
      <c r="C41" s="15">
        <f t="shared" si="3"/>
        <v>2.647777015276747</v>
      </c>
      <c r="D41" s="15">
        <f t="shared" si="3"/>
        <v>1.1007126113565253</v>
      </c>
      <c r="E41" s="15">
        <f t="shared" si="3"/>
        <v>1.0107931096850311</v>
      </c>
      <c r="F41" s="15">
        <f t="shared" si="3"/>
        <v>1.0304988461746292</v>
      </c>
      <c r="G41" s="15">
        <f t="shared" si="3"/>
        <v>1.0181980848385908</v>
      </c>
      <c r="H41" s="15">
        <f t="shared" si="3"/>
        <v>1.0127514545431808</v>
      </c>
      <c r="I41" s="15">
        <f t="shared" si="3"/>
        <v>1.0149811891495486</v>
      </c>
      <c r="J41" s="15">
        <f t="shared" si="3"/>
        <v>1.0415813428951104</v>
      </c>
      <c r="K41" s="15">
        <f t="shared" si="3"/>
        <v>1.0007248193305545</v>
      </c>
      <c r="L41" s="15" t="str">
        <f t="shared" si="3"/>
        <v/>
      </c>
      <c r="M41" s="15" t="str">
        <f t="shared" si="3"/>
        <v/>
      </c>
      <c r="N41" s="15" t="str">
        <f t="shared" si="3"/>
        <v/>
      </c>
      <c r="O41" s="15" t="str">
        <f t="shared" si="3"/>
        <v/>
      </c>
      <c r="P41" s="15" t="str">
        <f t="shared" si="3"/>
        <v/>
      </c>
      <c r="Q41" s="15" t="str">
        <f t="shared" si="3"/>
        <v/>
      </c>
      <c r="R41" s="15" t="str">
        <f t="shared" si="3"/>
        <v/>
      </c>
      <c r="S41" s="15" t="str">
        <f t="shared" si="3"/>
        <v/>
      </c>
    </row>
    <row r="42" spans="1:19" x14ac:dyDescent="0.2">
      <c r="A42" s="6" t="str">
        <f t="shared" si="1"/>
        <v>1/1/12-12/31/12</v>
      </c>
      <c r="C42" s="15">
        <f t="shared" si="3"/>
        <v>2.9546975986672415</v>
      </c>
      <c r="D42" s="15">
        <f t="shared" si="3"/>
        <v>1.1647145578841527</v>
      </c>
      <c r="E42" s="15">
        <f t="shared" si="3"/>
        <v>1.1767432328469438</v>
      </c>
      <c r="F42" s="15">
        <f t="shared" si="3"/>
        <v>1.0954664097940419</v>
      </c>
      <c r="G42" s="15">
        <f t="shared" si="3"/>
        <v>1.0009868678783693</v>
      </c>
      <c r="H42" s="15">
        <f t="shared" si="3"/>
        <v>1.0005346619899651</v>
      </c>
      <c r="I42" s="15">
        <f t="shared" si="3"/>
        <v>1.0000000000000002</v>
      </c>
      <c r="J42" s="15">
        <f t="shared" si="3"/>
        <v>1.0000552433431753</v>
      </c>
      <c r="K42" s="15" t="str">
        <f t="shared" si="3"/>
        <v/>
      </c>
      <c r="L42" s="15" t="str">
        <f t="shared" si="3"/>
        <v/>
      </c>
      <c r="M42" s="15" t="str">
        <f t="shared" si="3"/>
        <v/>
      </c>
      <c r="N42" s="15" t="str">
        <f t="shared" si="3"/>
        <v/>
      </c>
      <c r="O42" s="15" t="str">
        <f t="shared" si="3"/>
        <v/>
      </c>
      <c r="P42" s="15" t="str">
        <f t="shared" si="3"/>
        <v/>
      </c>
      <c r="Q42" s="15" t="str">
        <f t="shared" si="3"/>
        <v/>
      </c>
      <c r="R42" s="15" t="str">
        <f t="shared" si="3"/>
        <v/>
      </c>
      <c r="S42" s="15" t="str">
        <f t="shared" si="3"/>
        <v/>
      </c>
    </row>
    <row r="43" spans="1:19" x14ac:dyDescent="0.2">
      <c r="A43" s="6" t="str">
        <f t="shared" si="1"/>
        <v>1/1/13-12/31/13</v>
      </c>
      <c r="C43" s="15">
        <f t="shared" si="3"/>
        <v>3.0866061030333518</v>
      </c>
      <c r="D43" s="15">
        <f t="shared" si="3"/>
        <v>1.2758346231085052</v>
      </c>
      <c r="E43" s="15">
        <f t="shared" si="3"/>
        <v>1.1529840043317789</v>
      </c>
      <c r="F43" s="15">
        <f t="shared" si="3"/>
        <v>1.0201290566401726</v>
      </c>
      <c r="G43" s="15">
        <f t="shared" si="3"/>
        <v>1.0246818893149194</v>
      </c>
      <c r="H43" s="15">
        <f t="shared" si="3"/>
        <v>1.0237206535949925</v>
      </c>
      <c r="I43" s="15">
        <f t="shared" si="3"/>
        <v>1.0134794058970409</v>
      </c>
      <c r="J43" s="15" t="str">
        <f t="shared" si="3"/>
        <v/>
      </c>
      <c r="K43" s="15" t="str">
        <f t="shared" si="3"/>
        <v/>
      </c>
      <c r="L43" s="15" t="str">
        <f t="shared" si="3"/>
        <v/>
      </c>
      <c r="M43" s="15" t="str">
        <f t="shared" si="3"/>
        <v/>
      </c>
      <c r="N43" s="15" t="str">
        <f t="shared" si="3"/>
        <v/>
      </c>
      <c r="O43" s="15" t="str">
        <f t="shared" si="3"/>
        <v/>
      </c>
      <c r="P43" s="15" t="str">
        <f t="shared" si="3"/>
        <v/>
      </c>
      <c r="Q43" s="15" t="str">
        <f t="shared" si="3"/>
        <v/>
      </c>
      <c r="R43" s="15" t="str">
        <f t="shared" si="3"/>
        <v/>
      </c>
      <c r="S43" s="15" t="str">
        <f t="shared" si="3"/>
        <v/>
      </c>
    </row>
    <row r="44" spans="1:19" x14ac:dyDescent="0.2">
      <c r="A44" s="6" t="str">
        <f t="shared" si="1"/>
        <v>1/1/14-12/31/14</v>
      </c>
      <c r="C44" s="15">
        <f t="shared" si="3"/>
        <v>2.4426637601277705</v>
      </c>
      <c r="D44" s="15">
        <f t="shared" si="3"/>
        <v>1.3247965185262329</v>
      </c>
      <c r="E44" s="15">
        <f t="shared" si="3"/>
        <v>1.0934102203014691</v>
      </c>
      <c r="F44" s="15">
        <f t="shared" si="3"/>
        <v>1.1202446021796575</v>
      </c>
      <c r="G44" s="15">
        <f t="shared" si="3"/>
        <v>1.1170407937146341</v>
      </c>
      <c r="H44" s="15">
        <f t="shared" si="3"/>
        <v>1.0014210265387675</v>
      </c>
      <c r="I44" s="15" t="str">
        <f t="shared" si="3"/>
        <v/>
      </c>
      <c r="J44" s="15" t="str">
        <f t="shared" si="3"/>
        <v/>
      </c>
      <c r="K44" s="15" t="str">
        <f t="shared" si="3"/>
        <v/>
      </c>
      <c r="L44" s="15" t="str">
        <f t="shared" si="3"/>
        <v/>
      </c>
      <c r="M44" s="15" t="str">
        <f t="shared" si="3"/>
        <v/>
      </c>
      <c r="N44" s="15" t="str">
        <f t="shared" si="3"/>
        <v/>
      </c>
      <c r="O44" s="15" t="str">
        <f t="shared" si="3"/>
        <v/>
      </c>
      <c r="P44" s="15" t="str">
        <f t="shared" si="3"/>
        <v/>
      </c>
      <c r="Q44" s="15" t="str">
        <f t="shared" si="3"/>
        <v/>
      </c>
      <c r="R44" s="15" t="str">
        <f t="shared" si="3"/>
        <v/>
      </c>
      <c r="S44" s="15" t="str">
        <f t="shared" si="3"/>
        <v/>
      </c>
    </row>
    <row r="45" spans="1:19" x14ac:dyDescent="0.2">
      <c r="A45" s="6" t="str">
        <f t="shared" si="1"/>
        <v>1/1/15-12/31/15</v>
      </c>
      <c r="C45" s="15">
        <f t="shared" si="3"/>
        <v>2.5765836832224251</v>
      </c>
      <c r="D45" s="15">
        <f t="shared" si="3"/>
        <v>1.3776992377243971</v>
      </c>
      <c r="E45" s="15">
        <f t="shared" si="3"/>
        <v>1.0786615196035709</v>
      </c>
      <c r="F45" s="15">
        <f t="shared" si="3"/>
        <v>1.0329439721403617</v>
      </c>
      <c r="G45" s="15">
        <f t="shared" si="3"/>
        <v>1.0000741569573888</v>
      </c>
      <c r="H45" s="15" t="str">
        <f t="shared" si="3"/>
        <v/>
      </c>
      <c r="I45" s="15" t="str">
        <f t="shared" si="3"/>
        <v/>
      </c>
      <c r="J45" s="15" t="str">
        <f t="shared" si="3"/>
        <v/>
      </c>
      <c r="K45" s="15" t="str">
        <f t="shared" si="3"/>
        <v/>
      </c>
      <c r="L45" s="15" t="str">
        <f t="shared" si="3"/>
        <v/>
      </c>
      <c r="M45" s="15" t="str">
        <f t="shared" si="3"/>
        <v/>
      </c>
      <c r="N45" s="15" t="str">
        <f t="shared" si="3"/>
        <v/>
      </c>
      <c r="O45" s="15" t="str">
        <f t="shared" si="3"/>
        <v/>
      </c>
      <c r="P45" s="15" t="str">
        <f t="shared" si="3"/>
        <v/>
      </c>
      <c r="Q45" s="15" t="str">
        <f t="shared" si="3"/>
        <v/>
      </c>
      <c r="R45" s="15" t="str">
        <f t="shared" si="3"/>
        <v/>
      </c>
      <c r="S45" s="15" t="str">
        <f t="shared" si="3"/>
        <v/>
      </c>
    </row>
    <row r="46" spans="1:19" x14ac:dyDescent="0.2">
      <c r="A46" s="6" t="str">
        <f t="shared" si="1"/>
        <v>1/1/16-12/31/16</v>
      </c>
      <c r="C46" s="15">
        <f t="shared" si="3"/>
        <v>2.6022260880392869</v>
      </c>
      <c r="D46" s="15">
        <f t="shared" si="3"/>
        <v>1.3605711240744209</v>
      </c>
      <c r="E46" s="15">
        <f t="shared" si="3"/>
        <v>1.0689074025408345</v>
      </c>
      <c r="F46" s="15">
        <f t="shared" si="3"/>
        <v>1.0184126510459626</v>
      </c>
      <c r="G46" s="15" t="str">
        <f t="shared" si="3"/>
        <v/>
      </c>
      <c r="H46" s="15" t="str">
        <f t="shared" si="3"/>
        <v/>
      </c>
      <c r="I46" s="15" t="str">
        <f t="shared" si="3"/>
        <v/>
      </c>
      <c r="J46" s="15" t="str">
        <f t="shared" si="3"/>
        <v/>
      </c>
      <c r="K46" s="15" t="str">
        <f t="shared" si="3"/>
        <v/>
      </c>
      <c r="L46" s="15" t="str">
        <f t="shared" si="3"/>
        <v/>
      </c>
      <c r="M46" s="15" t="str">
        <f t="shared" si="3"/>
        <v/>
      </c>
      <c r="N46" s="15" t="str">
        <f t="shared" si="3"/>
        <v/>
      </c>
      <c r="O46" s="15" t="str">
        <f t="shared" si="3"/>
        <v/>
      </c>
      <c r="P46" s="15" t="str">
        <f t="shared" si="3"/>
        <v/>
      </c>
      <c r="Q46" s="15" t="str">
        <f t="shared" si="3"/>
        <v/>
      </c>
      <c r="R46" s="15" t="str">
        <f t="shared" si="3"/>
        <v/>
      </c>
      <c r="S46" s="15" t="str">
        <f t="shared" si="3"/>
        <v/>
      </c>
    </row>
    <row r="47" spans="1:19" x14ac:dyDescent="0.2">
      <c r="A47" s="6" t="str">
        <f t="shared" si="1"/>
        <v>1/1/17-12/31/17</v>
      </c>
      <c r="C47" s="15">
        <f t="shared" si="3"/>
        <v>3.2379511593892878</v>
      </c>
      <c r="D47" s="15">
        <f t="shared" si="3"/>
        <v>1.1801345708633288</v>
      </c>
      <c r="E47" s="15">
        <f t="shared" si="3"/>
        <v>1.0906970141582628</v>
      </c>
      <c r="F47" s="15" t="str">
        <f t="shared" si="3"/>
        <v/>
      </c>
      <c r="G47" s="15" t="str">
        <f t="shared" si="3"/>
        <v/>
      </c>
      <c r="H47" s="15" t="str">
        <f t="shared" si="3"/>
        <v/>
      </c>
      <c r="I47" s="15" t="str">
        <f t="shared" si="3"/>
        <v/>
      </c>
      <c r="J47" s="15" t="str">
        <f t="shared" si="3"/>
        <v/>
      </c>
      <c r="K47" s="15" t="str">
        <f t="shared" si="3"/>
        <v/>
      </c>
      <c r="L47" s="15" t="str">
        <f t="shared" si="3"/>
        <v/>
      </c>
      <c r="M47" s="15" t="str">
        <f t="shared" si="3"/>
        <v/>
      </c>
      <c r="N47" s="15" t="str">
        <f t="shared" si="3"/>
        <v/>
      </c>
      <c r="O47" s="15" t="str">
        <f t="shared" si="3"/>
        <v/>
      </c>
      <c r="P47" s="15" t="str">
        <f t="shared" si="3"/>
        <v/>
      </c>
      <c r="Q47" s="15" t="str">
        <f t="shared" si="3"/>
        <v/>
      </c>
      <c r="R47" s="15" t="str">
        <f t="shared" si="3"/>
        <v/>
      </c>
      <c r="S47" s="15" t="str">
        <f t="shared" si="3"/>
        <v/>
      </c>
    </row>
    <row r="48" spans="1:19" x14ac:dyDescent="0.2">
      <c r="A48" s="6" t="str">
        <f t="shared" si="1"/>
        <v>1/1/18-12/31/18</v>
      </c>
      <c r="C48" s="15">
        <f t="shared" si="3"/>
        <v>3.3005942675149984</v>
      </c>
      <c r="D48" s="15">
        <f t="shared" si="3"/>
        <v>1.1154865978663779</v>
      </c>
      <c r="E48" s="15" t="str">
        <f t="shared" si="3"/>
        <v/>
      </c>
      <c r="F48" s="15" t="str">
        <f t="shared" si="3"/>
        <v/>
      </c>
      <c r="G48" s="15" t="str">
        <f t="shared" si="3"/>
        <v/>
      </c>
      <c r="H48" s="15" t="str">
        <f t="shared" si="3"/>
        <v/>
      </c>
      <c r="I48" s="15" t="str">
        <f t="shared" si="3"/>
        <v/>
      </c>
      <c r="J48" s="15" t="str">
        <f t="shared" si="3"/>
        <v/>
      </c>
      <c r="K48" s="15" t="str">
        <f t="shared" si="3"/>
        <v/>
      </c>
      <c r="L48" s="15" t="str">
        <f t="shared" si="3"/>
        <v/>
      </c>
      <c r="M48" s="15" t="str">
        <f t="shared" si="3"/>
        <v/>
      </c>
      <c r="N48" s="15" t="str">
        <f t="shared" si="3"/>
        <v/>
      </c>
      <c r="O48" s="15" t="str">
        <f t="shared" si="3"/>
        <v/>
      </c>
      <c r="P48" s="15" t="str">
        <f t="shared" si="3"/>
        <v/>
      </c>
      <c r="Q48" s="15" t="str">
        <f t="shared" si="3"/>
        <v/>
      </c>
      <c r="R48" s="15" t="str">
        <f t="shared" si="3"/>
        <v/>
      </c>
      <c r="S48" s="15" t="str">
        <f t="shared" si="3"/>
        <v/>
      </c>
    </row>
    <row r="49" spans="1:19" x14ac:dyDescent="0.2">
      <c r="A49" s="6" t="str">
        <f t="shared" si="1"/>
        <v>1/1/19-12/31/19</v>
      </c>
      <c r="C49" s="15">
        <f t="shared" si="3"/>
        <v>1.672777911868121</v>
      </c>
      <c r="D49" s="15" t="str">
        <f t="shared" si="3"/>
        <v/>
      </c>
      <c r="E49" s="15" t="str">
        <f t="shared" si="3"/>
        <v/>
      </c>
      <c r="F49" s="15" t="str">
        <f t="shared" si="3"/>
        <v/>
      </c>
      <c r="G49" s="15" t="str">
        <f t="shared" si="3"/>
        <v/>
      </c>
      <c r="H49" s="15" t="str">
        <f t="shared" si="3"/>
        <v/>
      </c>
      <c r="I49" s="15" t="str">
        <f t="shared" si="3"/>
        <v/>
      </c>
      <c r="J49" s="15" t="str">
        <f t="shared" si="3"/>
        <v/>
      </c>
      <c r="K49" s="15" t="str">
        <f t="shared" si="3"/>
        <v/>
      </c>
      <c r="L49" s="15" t="str">
        <f t="shared" si="3"/>
        <v/>
      </c>
      <c r="M49" s="15" t="str">
        <f t="shared" si="3"/>
        <v/>
      </c>
      <c r="N49" s="15" t="str">
        <f t="shared" si="3"/>
        <v/>
      </c>
      <c r="O49" s="15" t="str">
        <f t="shared" si="3"/>
        <v/>
      </c>
      <c r="P49" s="15" t="str">
        <f t="shared" si="3"/>
        <v/>
      </c>
      <c r="Q49" s="15" t="str">
        <f t="shared" si="3"/>
        <v/>
      </c>
      <c r="R49" s="15" t="str">
        <f t="shared" si="3"/>
        <v/>
      </c>
      <c r="S49" s="15" t="str">
        <f t="shared" si="3"/>
        <v/>
      </c>
    </row>
    <row r="52" spans="1:19" x14ac:dyDescent="0.2">
      <c r="A52" s="6" t="s">
        <v>4</v>
      </c>
      <c r="C52" s="15">
        <v>2.7603403597794904</v>
      </c>
      <c r="D52" s="15">
        <v>1.2923417547103679</v>
      </c>
      <c r="E52" s="15">
        <v>1.1113543092683535</v>
      </c>
      <c r="F52" s="15">
        <v>1.0632419254549406</v>
      </c>
      <c r="G52" s="15">
        <v>1.055224285651136</v>
      </c>
      <c r="H52" s="15">
        <v>1.0367077813501189</v>
      </c>
      <c r="I52" s="15">
        <v>1.0176960341153762</v>
      </c>
      <c r="J52" s="15">
        <v>1.0079533413177313</v>
      </c>
      <c r="K52" s="15">
        <v>1.0064379101438523</v>
      </c>
      <c r="L52" s="15">
        <v>1.0018191828075078</v>
      </c>
      <c r="M52" s="15">
        <v>1.0016287977434846</v>
      </c>
      <c r="N52" s="15">
        <v>1.0036939775506746</v>
      </c>
      <c r="O52" s="15">
        <v>1.0030461826196466</v>
      </c>
      <c r="P52" s="15">
        <v>1.016336259736577</v>
      </c>
      <c r="Q52" s="15">
        <v>0.98184717963238266</v>
      </c>
      <c r="R52" s="15" t="s">
        <v>2</v>
      </c>
      <c r="S52" s="15" t="s">
        <v>2</v>
      </c>
    </row>
    <row r="53" spans="1:19" x14ac:dyDescent="0.2">
      <c r="A53" s="6" t="s">
        <v>5</v>
      </c>
      <c r="C53" s="15">
        <v>2.8039214069267286</v>
      </c>
      <c r="D53" s="15">
        <v>1.2873807845179648</v>
      </c>
      <c r="E53" s="15">
        <v>1.1109011105933453</v>
      </c>
      <c r="F53" s="15">
        <v>1.0650079190131052</v>
      </c>
      <c r="G53" s="15">
        <v>1.0559512049618867</v>
      </c>
      <c r="H53" s="15">
        <v>1.0346719119752623</v>
      </c>
      <c r="I53" s="15">
        <v>1.0233350073497887</v>
      </c>
      <c r="J53" s="15">
        <v>1.0081549587831726</v>
      </c>
      <c r="K53" s="15">
        <v>1.0089532076419039</v>
      </c>
      <c r="L53" s="15">
        <v>1.0032644983433359</v>
      </c>
      <c r="M53" s="15">
        <v>1.0023897304252711</v>
      </c>
      <c r="N53" s="15">
        <v>1.0040858328878683</v>
      </c>
      <c r="O53" s="15">
        <v>1.004002942547717</v>
      </c>
      <c r="P53" s="15">
        <v>1.0234247516452075</v>
      </c>
      <c r="Q53" s="15">
        <v>0.98184717963238266</v>
      </c>
      <c r="R53" s="15" t="s">
        <v>2</v>
      </c>
      <c r="S53" s="15" t="s">
        <v>2</v>
      </c>
    </row>
    <row r="54" spans="1:19" x14ac:dyDescent="0.2">
      <c r="A54" s="6" t="s">
        <v>6</v>
      </c>
      <c r="C54" s="15">
        <v>2.9141394605656199</v>
      </c>
      <c r="D54" s="15">
        <v>1.3051862849811824</v>
      </c>
      <c r="E54" s="15">
        <v>1.0930845236154121</v>
      </c>
      <c r="F54" s="15">
        <v>1.0609058666452553</v>
      </c>
      <c r="G54" s="15">
        <v>1.0472828155736658</v>
      </c>
      <c r="H54" s="15">
        <v>1.0105395178296319</v>
      </c>
      <c r="I54" s="15">
        <v>1.0062213255055876</v>
      </c>
      <c r="J54" s="15">
        <v>1.0139197283877202</v>
      </c>
      <c r="K54" s="15">
        <v>1.0038609867175647</v>
      </c>
      <c r="L54" s="15">
        <v>1.0000239907305306</v>
      </c>
      <c r="M54" s="15">
        <v>1.0027670641523514</v>
      </c>
      <c r="N54" s="15">
        <v>1.0040858328878683</v>
      </c>
      <c r="O54" s="15" t="s">
        <v>2</v>
      </c>
      <c r="P54" s="15" t="s">
        <v>2</v>
      </c>
      <c r="Q54" s="15" t="s">
        <v>2</v>
      </c>
      <c r="R54" s="15" t="s">
        <v>2</v>
      </c>
      <c r="S54" s="15" t="s">
        <v>2</v>
      </c>
    </row>
    <row r="55" spans="1:19" x14ac:dyDescent="0.2">
      <c r="A55" s="6" t="s">
        <v>7</v>
      </c>
      <c r="C55" s="15">
        <v>3.0177009374077568</v>
      </c>
      <c r="D55" s="15">
        <v>1.3010056859648067</v>
      </c>
      <c r="E55" s="15">
        <v>1.078177625748364</v>
      </c>
      <c r="F55" s="15">
        <v>1.0541895124558212</v>
      </c>
      <c r="G55" s="15">
        <v>1.0537663989408372</v>
      </c>
      <c r="H55" s="15">
        <v>1.0140819853350613</v>
      </c>
      <c r="I55" s="15">
        <v>1.007415841651639</v>
      </c>
      <c r="J55" s="15">
        <v>1.0183048060771474</v>
      </c>
      <c r="K55" s="15">
        <v>1.0062807719426223</v>
      </c>
      <c r="L55" s="15">
        <v>0.99999999999999989</v>
      </c>
      <c r="M55" s="15">
        <v>0.99999999999999978</v>
      </c>
      <c r="N55" s="15">
        <v>1.0027993685275656</v>
      </c>
      <c r="O55" s="15">
        <v>1.004002942547717</v>
      </c>
      <c r="P55" s="15" t="s">
        <v>2</v>
      </c>
      <c r="Q55" s="15" t="s">
        <v>2</v>
      </c>
      <c r="R55" s="15" t="s">
        <v>2</v>
      </c>
      <c r="S55" s="15" t="s">
        <v>2</v>
      </c>
    </row>
    <row r="57" spans="1:19" x14ac:dyDescent="0.2">
      <c r="A57" s="6" t="s">
        <v>8</v>
      </c>
      <c r="C57" s="15" t="e">
        <f>IF(ISBLANK(D73), C73, C73/D73)</f>
        <v>#REF!</v>
      </c>
      <c r="D57" s="15" t="e">
        <f t="shared" ref="D57:S58" si="4">IF(ISBLANK(E73), D73, D73/E73)</f>
        <v>#REF!</v>
      </c>
      <c r="E57" s="15" t="e">
        <f t="shared" si="4"/>
        <v>#REF!</v>
      </c>
      <c r="F57" s="15" t="e">
        <f t="shared" si="4"/>
        <v>#REF!</v>
      </c>
      <c r="G57" s="15" t="e">
        <f t="shared" si="4"/>
        <v>#REF!</v>
      </c>
      <c r="H57" s="15" t="e">
        <f t="shared" si="4"/>
        <v>#REF!</v>
      </c>
      <c r="I57" s="15" t="e">
        <f t="shared" si="4"/>
        <v>#REF!</v>
      </c>
      <c r="J57" s="15" t="e">
        <f t="shared" si="4"/>
        <v>#REF!</v>
      </c>
      <c r="K57" s="15" t="e">
        <f t="shared" si="4"/>
        <v>#REF!</v>
      </c>
      <c r="L57" s="15" t="e">
        <f t="shared" si="4"/>
        <v>#REF!</v>
      </c>
      <c r="M57" s="15" t="e">
        <f t="shared" si="4"/>
        <v>#REF!</v>
      </c>
      <c r="N57" s="15" t="e">
        <f t="shared" si="4"/>
        <v>#REF!</v>
      </c>
      <c r="O57" s="15" t="e">
        <f t="shared" si="4"/>
        <v>#REF!</v>
      </c>
      <c r="P57" s="15" t="e">
        <f t="shared" si="4"/>
        <v>#REF!</v>
      </c>
      <c r="Q57" s="15" t="e">
        <f t="shared" si="4"/>
        <v>#REF!</v>
      </c>
      <c r="R57" s="15" t="e">
        <f t="shared" si="4"/>
        <v>#REF!</v>
      </c>
      <c r="S57" s="15" t="e">
        <f t="shared" si="4"/>
        <v>#REF!</v>
      </c>
    </row>
    <row r="58" spans="1:19" x14ac:dyDescent="0.2">
      <c r="A58" s="6" t="s">
        <v>9</v>
      </c>
      <c r="C58" s="15">
        <f>IF(ISBLANK(D74), C74, C74/D74)</f>
        <v>2.7299999999999995</v>
      </c>
      <c r="D58" s="15">
        <f t="shared" si="4"/>
        <v>1.3573929848640458</v>
      </c>
      <c r="E58" s="15">
        <f t="shared" si="4"/>
        <v>1.1101283087933926</v>
      </c>
      <c r="F58" s="15">
        <f t="shared" si="4"/>
        <v>1.0665354825981921</v>
      </c>
      <c r="G58" s="15">
        <f t="shared" si="4"/>
        <v>1.0380000000000007</v>
      </c>
      <c r="H58" s="15">
        <f t="shared" si="4"/>
        <v>1.0289879227070124</v>
      </c>
      <c r="I58" s="15">
        <f t="shared" si="4"/>
        <v>1.0215808003402238</v>
      </c>
      <c r="J58" s="15">
        <f t="shared" si="4"/>
        <v>1.016634008756234</v>
      </c>
      <c r="K58" s="15">
        <f t="shared" si="4"/>
        <v>1.0136575177581018</v>
      </c>
      <c r="L58" s="15">
        <f t="shared" si="4"/>
        <v>1.0118419347434684</v>
      </c>
      <c r="M58" s="15">
        <f t="shared" si="4"/>
        <v>1.0098567896214254</v>
      </c>
      <c r="N58" s="15">
        <f t="shared" si="4"/>
        <v>1.0088434313460428</v>
      </c>
      <c r="O58" s="15">
        <f t="shared" si="4"/>
        <v>1.0080735239264971</v>
      </c>
      <c r="P58" s="15">
        <f t="shared" si="4"/>
        <v>1.0071830289192356</v>
      </c>
      <c r="Q58" s="15">
        <f t="shared" si="4"/>
        <v>1.0062355006753201</v>
      </c>
      <c r="R58" s="15">
        <f t="shared" si="4"/>
        <v>1.0054741420098812</v>
      </c>
      <c r="S58" s="15">
        <f t="shared" si="4"/>
        <v>1.040159108374157</v>
      </c>
    </row>
    <row r="60" spans="1:19" x14ac:dyDescent="0.2">
      <c r="A60" s="6" t="s">
        <v>10</v>
      </c>
      <c r="C60" s="8" t="str">
        <f>C32</f>
        <v>12 - 24</v>
      </c>
      <c r="D60" s="8" t="str">
        <f t="shared" ref="D60:S60" si="5">D32</f>
        <v>24 - 36</v>
      </c>
      <c r="E60" s="8" t="str">
        <f t="shared" si="5"/>
        <v>36 - 48</v>
      </c>
      <c r="F60" s="8" t="str">
        <f t="shared" si="5"/>
        <v>48 - 60</v>
      </c>
      <c r="G60" s="8" t="str">
        <f t="shared" si="5"/>
        <v>60 - 72</v>
      </c>
      <c r="H60" s="8" t="str">
        <f t="shared" si="5"/>
        <v>72 - 84</v>
      </c>
      <c r="I60" s="8" t="str">
        <f t="shared" si="5"/>
        <v>84 - 96</v>
      </c>
      <c r="J60" s="8" t="str">
        <f t="shared" si="5"/>
        <v>96 - 108</v>
      </c>
      <c r="K60" s="8" t="str">
        <f t="shared" si="5"/>
        <v>108 - 120</v>
      </c>
      <c r="L60" s="8" t="str">
        <f t="shared" si="5"/>
        <v>120 - 132</v>
      </c>
      <c r="M60" s="8" t="str">
        <f t="shared" si="5"/>
        <v>132 - 144</v>
      </c>
      <c r="N60" s="8" t="str">
        <f t="shared" si="5"/>
        <v>144 - 156</v>
      </c>
      <c r="O60" s="8" t="str">
        <f t="shared" si="5"/>
        <v>156 - 168</v>
      </c>
      <c r="P60" s="8" t="str">
        <f t="shared" si="5"/>
        <v>168 - 180</v>
      </c>
      <c r="Q60" s="8" t="str">
        <f t="shared" si="5"/>
        <v>180 - 192</v>
      </c>
      <c r="R60" s="8" t="str">
        <f t="shared" si="5"/>
        <v>192 - 204</v>
      </c>
      <c r="S60" s="8" t="str">
        <f t="shared" si="5"/>
        <v>204 - ULT</v>
      </c>
    </row>
    <row r="61" spans="1:19" x14ac:dyDescent="0.2">
      <c r="A61" s="6" t="s">
        <v>11</v>
      </c>
      <c r="C61" s="15">
        <f>C58</f>
        <v>2.7299999999999995</v>
      </c>
      <c r="D61" s="15">
        <f t="shared" ref="D61:S61" si="6">D58</f>
        <v>1.3573929848640458</v>
      </c>
      <c r="E61" s="15">
        <f t="shared" si="6"/>
        <v>1.1101283087933926</v>
      </c>
      <c r="F61" s="15">
        <f t="shared" si="6"/>
        <v>1.0665354825981921</v>
      </c>
      <c r="G61" s="15">
        <f t="shared" si="6"/>
        <v>1.0380000000000007</v>
      </c>
      <c r="H61" s="15">
        <f t="shared" si="6"/>
        <v>1.0289879227070124</v>
      </c>
      <c r="I61" s="15">
        <f t="shared" si="6"/>
        <v>1.0215808003402238</v>
      </c>
      <c r="J61" s="15">
        <f t="shared" si="6"/>
        <v>1.016634008756234</v>
      </c>
      <c r="K61" s="15">
        <f t="shared" si="6"/>
        <v>1.0136575177581018</v>
      </c>
      <c r="L61" s="15">
        <f t="shared" si="6"/>
        <v>1.0118419347434684</v>
      </c>
      <c r="M61" s="15">
        <f t="shared" si="6"/>
        <v>1.0098567896214254</v>
      </c>
      <c r="N61" s="15">
        <f t="shared" si="6"/>
        <v>1.0088434313460428</v>
      </c>
      <c r="O61" s="15">
        <f t="shared" si="6"/>
        <v>1.0080735239264971</v>
      </c>
      <c r="P61" s="15">
        <f t="shared" si="6"/>
        <v>1.0071830289192356</v>
      </c>
      <c r="Q61" s="15">
        <f t="shared" si="6"/>
        <v>1.0062355006753201</v>
      </c>
      <c r="R61" s="15">
        <f t="shared" si="6"/>
        <v>1.0054741420098812</v>
      </c>
      <c r="S61" s="15">
        <f t="shared" si="6"/>
        <v>1.040159108374157</v>
      </c>
    </row>
    <row r="62" spans="1:19" x14ac:dyDescent="0.2">
      <c r="A62" s="6" t="s">
        <v>12</v>
      </c>
      <c r="C62" s="15">
        <f>PRODUCT(C61:$S$61)</f>
        <v>5.434006164055269</v>
      </c>
      <c r="D62" s="15">
        <f>PRODUCT(D61:$S$61)</f>
        <v>1.9904784483718934</v>
      </c>
      <c r="E62" s="15">
        <f>PRODUCT(E61:$S$61)</f>
        <v>1.4663980664164522</v>
      </c>
      <c r="F62" s="15">
        <f>PRODUCT(F61:$S$61)</f>
        <v>1.3209266485693822</v>
      </c>
      <c r="G62" s="15">
        <f>PRODUCT(G61:$S$61)</f>
        <v>1.2385210526249602</v>
      </c>
      <c r="H62" s="15">
        <f>PRODUCT(H61:$S$61)</f>
        <v>1.193180204841001</v>
      </c>
      <c r="I62" s="15">
        <f>PRODUCT(I61:$S$61)</f>
        <v>1.1595667728558359</v>
      </c>
      <c r="J62" s="15">
        <f>PRODUCT(J61:$S$61)</f>
        <v>1.1350710315519414</v>
      </c>
      <c r="K62" s="15">
        <f>PRODUCT(K61:$S$61)</f>
        <v>1.1164991745068662</v>
      </c>
      <c r="L62" s="15">
        <f>PRODUCT(L61:$S$61)</f>
        <v>1.101456019362653</v>
      </c>
      <c r="M62" s="15">
        <f>PRODUCT(M61:$S$61)</f>
        <v>1.0885653001146909</v>
      </c>
      <c r="N62" s="15">
        <f>PRODUCT(N61:$S$61)</f>
        <v>1.0779402696522655</v>
      </c>
      <c r="O62" s="15">
        <f>PRODUCT(O61:$S$61)</f>
        <v>1.0684911415976914</v>
      </c>
      <c r="P62" s="15">
        <f>PRODUCT(P61:$S$61)</f>
        <v>1.0599337411777912</v>
      </c>
      <c r="Q62" s="15">
        <f>PRODUCT(Q61:$S$61)</f>
        <v>1.0523745046768311</v>
      </c>
      <c r="R62" s="15">
        <f>PRODUCT(R61:$S$61)</f>
        <v>1.0458530870462686</v>
      </c>
      <c r="S62" s="15">
        <f>PRODUCT(S61:$S$61)</f>
        <v>1.040159108374157</v>
      </c>
    </row>
    <row r="63" spans="1:19" ht="12" customHeight="1" x14ac:dyDescent="0.2"/>
    <row r="64" spans="1:19" ht="12" customHeight="1" x14ac:dyDescent="0.2"/>
    <row r="65" spans="1:21" ht="12" customHeight="1" x14ac:dyDescent="0.2">
      <c r="A65" s="16" t="s">
        <v>13</v>
      </c>
    </row>
    <row r="66" spans="1:21" ht="12" customHeight="1" x14ac:dyDescent="0.2">
      <c r="A66" s="17" t="s">
        <v>14</v>
      </c>
    </row>
    <row r="67" spans="1:21" ht="12" customHeight="1" x14ac:dyDescent="0.2">
      <c r="A67" s="18" t="s">
        <v>15</v>
      </c>
    </row>
    <row r="68" spans="1:21" ht="12" customHeight="1" x14ac:dyDescent="0.2">
      <c r="A68" s="19" t="s">
        <v>37</v>
      </c>
    </row>
    <row r="69" spans="1:21" ht="12" customHeight="1" x14ac:dyDescent="0.2">
      <c r="A69" s="19" t="s">
        <v>35</v>
      </c>
    </row>
    <row r="72" spans="1:21" x14ac:dyDescent="0.2">
      <c r="A72" s="6" t="s">
        <v>16</v>
      </c>
      <c r="C72" s="7">
        <f t="shared" ref="C72:S72" si="7">C11</f>
        <v>12</v>
      </c>
      <c r="D72" s="7">
        <f t="shared" si="7"/>
        <v>24</v>
      </c>
      <c r="E72" s="7">
        <f t="shared" si="7"/>
        <v>36</v>
      </c>
      <c r="F72" s="7">
        <f t="shared" si="7"/>
        <v>48</v>
      </c>
      <c r="G72" s="7">
        <f t="shared" si="7"/>
        <v>60</v>
      </c>
      <c r="H72" s="7">
        <f t="shared" si="7"/>
        <v>72</v>
      </c>
      <c r="I72" s="7">
        <f t="shared" si="7"/>
        <v>84</v>
      </c>
      <c r="J72" s="7">
        <f t="shared" si="7"/>
        <v>96</v>
      </c>
      <c r="K72" s="7">
        <f t="shared" si="7"/>
        <v>108</v>
      </c>
      <c r="L72" s="7">
        <f t="shared" si="7"/>
        <v>120</v>
      </c>
      <c r="M72" s="7">
        <f t="shared" si="7"/>
        <v>132</v>
      </c>
      <c r="N72" s="7">
        <f t="shared" si="7"/>
        <v>144</v>
      </c>
      <c r="O72" s="7">
        <f t="shared" si="7"/>
        <v>156</v>
      </c>
      <c r="P72" s="7">
        <f t="shared" si="7"/>
        <v>168</v>
      </c>
      <c r="Q72" s="7">
        <f t="shared" si="7"/>
        <v>180</v>
      </c>
      <c r="R72" s="7">
        <f t="shared" si="7"/>
        <v>192</v>
      </c>
      <c r="S72" s="7">
        <f t="shared" si="7"/>
        <v>204</v>
      </c>
    </row>
    <row r="73" spans="1:21" x14ac:dyDescent="0.2">
      <c r="A73" s="6" t="s">
        <v>8</v>
      </c>
      <c r="C73" s="20" t="e">
        <v>#REF!</v>
      </c>
      <c r="D73" s="20" t="e">
        <v>#REF!</v>
      </c>
      <c r="E73" s="20" t="e">
        <v>#REF!</v>
      </c>
      <c r="F73" s="20" t="e">
        <v>#REF!</v>
      </c>
      <c r="G73" s="20" t="e">
        <v>#REF!</v>
      </c>
      <c r="H73" s="20" t="e">
        <v>#REF!</v>
      </c>
      <c r="I73" s="20" t="e">
        <v>#REF!</v>
      </c>
      <c r="J73" s="20" t="e">
        <v>#REF!</v>
      </c>
      <c r="K73" s="20" t="e">
        <v>#REF!</v>
      </c>
      <c r="L73" s="20" t="e">
        <v>#REF!</v>
      </c>
      <c r="M73" s="20" t="e">
        <v>#REF!</v>
      </c>
      <c r="N73" s="20" t="e">
        <v>#REF!</v>
      </c>
      <c r="O73" s="20" t="e">
        <v>#REF!</v>
      </c>
      <c r="P73" s="20" t="e">
        <v>#REF!</v>
      </c>
      <c r="Q73" s="20" t="e">
        <v>#REF!</v>
      </c>
      <c r="R73" s="20" t="e">
        <v>#REF!</v>
      </c>
      <c r="S73" s="20" t="e">
        <v>#REF!</v>
      </c>
      <c r="U73" s="6" t="e">
        <f>MATCH($C$1, '[1]Industry LDF'!$A$5:$M$5, 0)</f>
        <v>#VALUE!</v>
      </c>
    </row>
    <row r="74" spans="1:21" x14ac:dyDescent="0.2">
      <c r="A74" s="6" t="s">
        <v>9</v>
      </c>
      <c r="C74" s="21">
        <v>5.434006164055269</v>
      </c>
      <c r="D74" s="21">
        <v>1.9904784483718938</v>
      </c>
      <c r="E74" s="21">
        <v>1.4663980664164524</v>
      </c>
      <c r="F74" s="21">
        <v>1.3209266485693822</v>
      </c>
      <c r="G74" s="21">
        <v>1.2385210526249597</v>
      </c>
      <c r="H74" s="21">
        <v>1.193180204841001</v>
      </c>
      <c r="I74" s="21">
        <v>1.1595667728558361</v>
      </c>
      <c r="J74" s="21">
        <v>1.1350710315519417</v>
      </c>
      <c r="K74" s="21">
        <v>1.1164991745068664</v>
      </c>
      <c r="L74" s="21">
        <v>1.1014560193626528</v>
      </c>
      <c r="M74" s="21">
        <v>1.0885653001146907</v>
      </c>
      <c r="N74" s="21">
        <v>1.0779402696522657</v>
      </c>
      <c r="O74" s="21">
        <v>1.0684911415976917</v>
      </c>
      <c r="P74" s="21">
        <v>1.0599337411777912</v>
      </c>
      <c r="Q74" s="21">
        <v>1.0523745046768311</v>
      </c>
      <c r="R74" s="21">
        <v>1.0458530870462686</v>
      </c>
      <c r="S74" s="21">
        <v>1.040159108374157</v>
      </c>
      <c r="U74" s="22">
        <v>500000</v>
      </c>
    </row>
    <row r="75" spans="1:21" x14ac:dyDescent="0.2">
      <c r="C75" s="1" t="b">
        <v>1</v>
      </c>
      <c r="D75" s="1" t="b">
        <v>1</v>
      </c>
      <c r="E75" s="1" t="b">
        <v>1</v>
      </c>
      <c r="F75" s="1" t="b">
        <v>1</v>
      </c>
      <c r="G75" s="1" t="b">
        <v>1</v>
      </c>
      <c r="H75" s="1" t="b">
        <v>1</v>
      </c>
      <c r="I75" s="1" t="b">
        <v>1</v>
      </c>
      <c r="J75" s="1" t="b">
        <v>1</v>
      </c>
      <c r="K75" s="1" t="b">
        <v>1</v>
      </c>
      <c r="L75" s="1" t="b">
        <v>1</v>
      </c>
      <c r="M75" s="1" t="b">
        <v>1</v>
      </c>
      <c r="N75" s="1" t="b">
        <v>1</v>
      </c>
      <c r="O75" s="1" t="b">
        <v>1</v>
      </c>
      <c r="P75" s="1" t="b">
        <v>1</v>
      </c>
      <c r="Q75" s="1" t="b">
        <v>1</v>
      </c>
      <c r="R75" s="1" t="b">
        <v>1</v>
      </c>
      <c r="U75" s="6" t="s">
        <v>22</v>
      </c>
    </row>
    <row r="77" spans="1:21" x14ac:dyDescent="0.2">
      <c r="A77" s="7" t="s">
        <v>18</v>
      </c>
    </row>
    <row r="78" spans="1:21" x14ac:dyDescent="0.2">
      <c r="A78" s="6" t="s">
        <v>19</v>
      </c>
      <c r="C78" s="1" t="b">
        <f>C61&gt;=D61</f>
        <v>1</v>
      </c>
      <c r="D78" s="1" t="b">
        <f t="shared" ref="D78:Q78" si="8">D61&gt;=E61</f>
        <v>1</v>
      </c>
      <c r="E78" s="1" t="b">
        <f t="shared" si="8"/>
        <v>1</v>
      </c>
      <c r="F78" s="1" t="b">
        <f t="shared" si="8"/>
        <v>1</v>
      </c>
      <c r="G78" s="1" t="b">
        <f t="shared" si="8"/>
        <v>1</v>
      </c>
      <c r="H78" s="1" t="b">
        <f t="shared" si="8"/>
        <v>1</v>
      </c>
      <c r="I78" s="1" t="b">
        <f t="shared" si="8"/>
        <v>1</v>
      </c>
      <c r="J78" s="1" t="b">
        <f t="shared" si="8"/>
        <v>1</v>
      </c>
      <c r="K78" s="1" t="b">
        <f t="shared" si="8"/>
        <v>1</v>
      </c>
      <c r="L78" s="1" t="b">
        <f t="shared" si="8"/>
        <v>1</v>
      </c>
      <c r="M78" s="1" t="b">
        <f t="shared" si="8"/>
        <v>1</v>
      </c>
      <c r="N78" s="1" t="b">
        <f t="shared" si="8"/>
        <v>1</v>
      </c>
      <c r="O78" s="1" t="b">
        <f t="shared" si="8"/>
        <v>1</v>
      </c>
      <c r="P78" s="1" t="b">
        <f t="shared" si="8"/>
        <v>1</v>
      </c>
      <c r="Q78" s="1" t="b">
        <f t="shared" si="8"/>
        <v>1</v>
      </c>
    </row>
    <row r="79" spans="1:21" x14ac:dyDescent="0.2">
      <c r="A79" s="6" t="s">
        <v>20</v>
      </c>
      <c r="C79" s="1" t="b">
        <f>C61&gt;='e8.5'!C61</f>
        <v>1</v>
      </c>
      <c r="D79" s="1" t="b">
        <f>D61&gt;='e8.5'!D61</f>
        <v>1</v>
      </c>
      <c r="E79" s="1" t="b">
        <f>E61&gt;='e8.5'!E61</f>
        <v>1</v>
      </c>
      <c r="F79" s="1" t="b">
        <f>F61&gt;='e8.5'!F61</f>
        <v>1</v>
      </c>
      <c r="G79" s="1" t="b">
        <f>G61&gt;='e8.5'!G61</f>
        <v>1</v>
      </c>
      <c r="H79" s="1" t="b">
        <f>H61&gt;='e8.5'!H61</f>
        <v>1</v>
      </c>
      <c r="I79" s="1" t="b">
        <f>I61&gt;='e8.5'!I61</f>
        <v>1</v>
      </c>
      <c r="J79" s="1" t="b">
        <f>J61&gt;='e8.5'!J61</f>
        <v>1</v>
      </c>
      <c r="K79" s="1" t="b">
        <f>K61&gt;='e8.5'!K61</f>
        <v>1</v>
      </c>
      <c r="L79" s="1" t="b">
        <f>L61&gt;='e8.5'!L61</f>
        <v>1</v>
      </c>
      <c r="M79" s="1" t="b">
        <f>M61&gt;='e8.5'!M61</f>
        <v>1</v>
      </c>
      <c r="N79" s="1" t="b">
        <f>N61&gt;='e8.5'!N61</f>
        <v>1</v>
      </c>
      <c r="O79" s="1" t="b">
        <f>O61&gt;='e8.5'!O61</f>
        <v>1</v>
      </c>
      <c r="P79" s="1" t="b">
        <f>P61&gt;='e8.5'!P61</f>
        <v>1</v>
      </c>
      <c r="Q79" s="1" t="b">
        <f>Q61&gt;='e8.5'!Q61</f>
        <v>1</v>
      </c>
      <c r="R79" s="1" t="b">
        <f>R61&gt;='e8.5'!R61</f>
        <v>1</v>
      </c>
      <c r="S79" s="1" t="b">
        <f>S61&gt;='e8.5'!S61</f>
        <v>1</v>
      </c>
    </row>
    <row r="80" spans="1:21" x14ac:dyDescent="0.2">
      <c r="A80" s="6" t="s">
        <v>21</v>
      </c>
      <c r="C80" s="1" t="b">
        <f>C61&gt;='e8.4'!C61</f>
        <v>1</v>
      </c>
      <c r="D80" s="1" t="b">
        <f>D61&gt;='e8.4'!D61</f>
        <v>1</v>
      </c>
      <c r="E80" s="1" t="b">
        <f>E61&gt;='e8.4'!E61</f>
        <v>1</v>
      </c>
      <c r="F80" s="1" t="b">
        <f>F61&gt;='e8.4'!F61</f>
        <v>1</v>
      </c>
      <c r="G80" s="1" t="b">
        <f>G61&gt;='e8.4'!G61</f>
        <v>1</v>
      </c>
      <c r="H80" s="1" t="b">
        <f>H61&gt;='e8.4'!H61</f>
        <v>1</v>
      </c>
      <c r="I80" s="1" t="b">
        <f>I61&gt;='e8.4'!I61</f>
        <v>1</v>
      </c>
      <c r="J80" s="1" t="b">
        <f>J61&gt;='e8.4'!J61</f>
        <v>1</v>
      </c>
      <c r="K80" s="1" t="b">
        <f>K61&gt;='e8.4'!K61</f>
        <v>1</v>
      </c>
      <c r="L80" s="1" t="b">
        <f>L61&gt;='e8.4'!L61</f>
        <v>1</v>
      </c>
      <c r="M80" s="1" t="b">
        <f>M61&gt;='e8.4'!M61</f>
        <v>1</v>
      </c>
      <c r="N80" s="1" t="b">
        <f>N61&gt;='e8.4'!N61</f>
        <v>1</v>
      </c>
      <c r="O80" s="1" t="b">
        <f>O61&gt;='e8.4'!O61</f>
        <v>1</v>
      </c>
      <c r="P80" s="1" t="b">
        <f>P61&gt;='e8.4'!P61</f>
        <v>1</v>
      </c>
      <c r="Q80" s="1" t="b">
        <f>Q61&gt;='e8.4'!Q61</f>
        <v>1</v>
      </c>
      <c r="R80" s="1" t="b">
        <f>R61&gt;='e8.4'!R61</f>
        <v>1</v>
      </c>
      <c r="S80" s="1" t="b">
        <f>S61&gt;='e8.4'!S61</f>
        <v>1</v>
      </c>
    </row>
    <row r="82" spans="1:19" x14ac:dyDescent="0.2">
      <c r="A82" s="7" t="s">
        <v>23</v>
      </c>
    </row>
    <row r="83" spans="1:19" x14ac:dyDescent="0.2">
      <c r="A83" s="6" t="s">
        <v>24</v>
      </c>
      <c r="C83" s="20">
        <v>5.5357613000101304</v>
      </c>
      <c r="D83" s="20">
        <v>2.0153928668537437</v>
      </c>
      <c r="E83" s="20">
        <v>1.481492710545866</v>
      </c>
      <c r="F83" s="20">
        <v>1.3343231510537072</v>
      </c>
      <c r="G83" s="20">
        <v>1.2504432421819647</v>
      </c>
      <c r="H83" s="20">
        <v>1.2041560653149772</v>
      </c>
      <c r="I83" s="20">
        <v>1.1697401608927429</v>
      </c>
      <c r="J83" s="20">
        <v>1.1444512919380496</v>
      </c>
      <c r="K83" s="20">
        <v>1.1249551521169083</v>
      </c>
      <c r="L83" s="20">
        <v>1.1091592340977148</v>
      </c>
      <c r="M83" s="20">
        <v>1.0955980792810889</v>
      </c>
      <c r="N83" s="20">
        <v>1.084414828093673</v>
      </c>
      <c r="O83" s="20">
        <v>1.074439550968018</v>
      </c>
      <c r="P83" s="20">
        <v>1.0653722879780263</v>
      </c>
      <c r="Q83" s="20">
        <v>1.057338358723928</v>
      </c>
      <c r="R83" s="20">
        <v>1.0503910462700758</v>
      </c>
      <c r="S83" s="20">
        <v>1.0443081105504144</v>
      </c>
    </row>
    <row r="84" spans="1:19" x14ac:dyDescent="0.2">
      <c r="A84" s="6" t="s">
        <v>25</v>
      </c>
      <c r="C84" s="20">
        <f>MIN(MAX(IF(ISBLANK(D83), C83, C83/D83), C61), 'e8.8'!C61)</f>
        <v>2.7399999999999998</v>
      </c>
      <c r="D84" s="20">
        <f>MIN(MAX(IF(ISBLANK(E83), D83, D83/E83), D61), 'e8.8'!D61)</f>
        <v>1.3573929848640458</v>
      </c>
      <c r="E84" s="20">
        <f>MIN(MAX(IF(ISBLANK(F83), E83, E83/F83), E61), 'e8.8'!E61)</f>
        <v>1.1102952904444023</v>
      </c>
      <c r="F84" s="20">
        <f>MIN(MAX(IF(ISBLANK(G83), F83, F83/G83), F61), 'e8.8'!F61)</f>
        <v>1.0665354825981923</v>
      </c>
      <c r="G84" s="20">
        <f>MIN(MAX(IF(ISBLANK(H83), G83, G83/H83), G61), 'e8.8'!G61)</f>
        <v>1.038439516438328</v>
      </c>
      <c r="H84" s="20">
        <f>MIN(MAX(IF(ISBLANK(I83), H83, H83/I83), H61), 'e8.8'!H61)</f>
        <v>1.0294218370650523</v>
      </c>
      <c r="I84" s="20">
        <f>MIN(MAX(IF(ISBLANK(J83), I83, I83/J83), I61), 'e8.8'!I61)</f>
        <v>1.0220969377489786</v>
      </c>
      <c r="J84" s="20">
        <f>MIN(MAX(IF(ISBLANK(K83), J83, J83/K83), J61), 'e8.8'!J61)</f>
        <v>1.0173305929435978</v>
      </c>
      <c r="K84" s="20">
        <f>MIN(MAX(IF(ISBLANK(L83), K83, K83/L83), K61), 'e8.8'!K61)</f>
        <v>1.0142413438337763</v>
      </c>
      <c r="L84" s="20">
        <f>MIN(MAX(IF(ISBLANK(M83), L83, L83/M83), L61), 'e8.8'!L61)</f>
        <v>1.012377855596027</v>
      </c>
      <c r="M84" s="20">
        <f>MIN(MAX(IF(ISBLANK(N83), M83, M83/N83), M61), 'e8.8'!M61)</f>
        <v>1.010312705892334</v>
      </c>
      <c r="N84" s="20">
        <f>MIN(MAX(IF(ISBLANK(O83), N83, N83/O83), N61), 'e8.8'!N61)</f>
        <v>1.0092841678404967</v>
      </c>
      <c r="O84" s="20">
        <f>MIN(MAX(IF(ISBLANK(P83), O83, O83/P83), O61), 'e8.8'!O61)</f>
        <v>1.0085108868442603</v>
      </c>
      <c r="P84" s="20">
        <f>MIN(MAX(IF(ISBLANK(Q83), P83, P83/Q83), P61), 'e8.8'!P61)</f>
        <v>1.0075982576323006</v>
      </c>
      <c r="Q84" s="20">
        <f>MIN(MAX(IF(ISBLANK(R83), Q83, Q83/R83), Q61), 'e8.8'!Q61)</f>
        <v>1.0066140248229667</v>
      </c>
      <c r="R84" s="20">
        <f>MIN(MAX(IF(ISBLANK(S83), R83, R83/S83), R61), 'e8.8'!R61)</f>
        <v>1.0058248477228195</v>
      </c>
      <c r="S84" s="20">
        <f>MIN(MAX(IF(ISBLANK(T83), S83, S83/T83), S61), 'e8.8'!S61)</f>
        <v>1.0443081105504144</v>
      </c>
    </row>
    <row r="85" spans="1:19" x14ac:dyDescent="0.2">
      <c r="A85" s="23" t="s">
        <v>26</v>
      </c>
      <c r="B85" s="24"/>
      <c r="C85" s="25">
        <f>PRODUCT(C$84:$S$84)</f>
        <v>5.5072393692394774</v>
      </c>
      <c r="D85" s="25">
        <f>PRODUCT(D$84:$S$84)</f>
        <v>2.0099413756348459</v>
      </c>
      <c r="E85" s="25">
        <f>PRODUCT(E$84:$S$84)</f>
        <v>1.4807365280705047</v>
      </c>
      <c r="F85" s="25">
        <f>PRODUCT(F$84:$S$84)</f>
        <v>1.3336420867621903</v>
      </c>
      <c r="G85" s="25">
        <f>PRODUCT(G$84:$S$84)</f>
        <v>1.2504432421819645</v>
      </c>
      <c r="H85" s="25">
        <f>PRODUCT(H$84:$S$84)</f>
        <v>1.2041560653149772</v>
      </c>
      <c r="I85" s="25">
        <f>PRODUCT(I$84:$S$84)</f>
        <v>1.1697401608927429</v>
      </c>
      <c r="J85" s="25">
        <f>PRODUCT(J$84:$S$84)</f>
        <v>1.1444512919380498</v>
      </c>
      <c r="K85" s="25">
        <f>PRODUCT(K$84:$S$84)</f>
        <v>1.1249551521169083</v>
      </c>
      <c r="L85" s="25">
        <f>PRODUCT(L$84:$S$84)</f>
        <v>1.109159234097715</v>
      </c>
      <c r="M85" s="25">
        <f>PRODUCT(M$84:$S$84)</f>
        <v>1.0955980792810889</v>
      </c>
      <c r="N85" s="25">
        <f>PRODUCT(N$84:$S$84)</f>
        <v>1.0844148280936732</v>
      </c>
      <c r="O85" s="25">
        <f>PRODUCT(O$84:$S$84)</f>
        <v>1.074439550968018</v>
      </c>
      <c r="P85" s="25">
        <f>PRODUCT(P$84:$S$84)</f>
        <v>1.0653722879780265</v>
      </c>
      <c r="Q85" s="25">
        <f>PRODUCT(Q$84:$S$84)</f>
        <v>1.0573383587239282</v>
      </c>
      <c r="R85" s="25">
        <f>PRODUCT(R$84:$S$84)</f>
        <v>1.0503910462700761</v>
      </c>
      <c r="S85" s="26">
        <f>PRODUCT(S$84:$S$84)</f>
        <v>1.0443081105504144</v>
      </c>
    </row>
    <row r="87" spans="1:19" x14ac:dyDescent="0.2">
      <c r="C87" s="1" t="b">
        <f>C84&gt;=D84</f>
        <v>1</v>
      </c>
      <c r="D87" s="1" t="b">
        <f t="shared" ref="D87:Q87" si="9">D84&gt;=E84</f>
        <v>1</v>
      </c>
      <c r="E87" s="1" t="b">
        <f t="shared" si="9"/>
        <v>1</v>
      </c>
      <c r="F87" s="1" t="b">
        <f t="shared" si="9"/>
        <v>1</v>
      </c>
      <c r="G87" s="1" t="b">
        <f t="shared" si="9"/>
        <v>1</v>
      </c>
      <c r="H87" s="1" t="b">
        <f t="shared" si="9"/>
        <v>1</v>
      </c>
      <c r="I87" s="1" t="b">
        <f t="shared" si="9"/>
        <v>1</v>
      </c>
      <c r="J87" s="1" t="b">
        <f t="shared" si="9"/>
        <v>1</v>
      </c>
      <c r="K87" s="1" t="b">
        <f t="shared" si="9"/>
        <v>1</v>
      </c>
      <c r="L87" s="1" t="b">
        <f t="shared" si="9"/>
        <v>1</v>
      </c>
      <c r="M87" s="1" t="b">
        <f t="shared" si="9"/>
        <v>1</v>
      </c>
      <c r="N87" s="1" t="b">
        <f t="shared" si="9"/>
        <v>1</v>
      </c>
      <c r="O87" s="1" t="b">
        <f t="shared" si="9"/>
        <v>1</v>
      </c>
      <c r="P87" s="1" t="b">
        <f t="shared" si="9"/>
        <v>1</v>
      </c>
      <c r="Q87" s="1" t="b">
        <f t="shared" si="9"/>
        <v>1</v>
      </c>
    </row>
    <row r="88" spans="1:19" x14ac:dyDescent="0.2">
      <c r="C88" s="1" t="b">
        <f>'e8.5'!C88</f>
        <v>1</v>
      </c>
      <c r="D88" s="1" t="b">
        <f>'e8.5'!D88</f>
        <v>1</v>
      </c>
      <c r="E88" s="1" t="b">
        <f>'e8.5'!E88</f>
        <v>1</v>
      </c>
      <c r="F88" s="1" t="b">
        <f>'e8.5'!F88</f>
        <v>1</v>
      </c>
      <c r="G88" s="1" t="b">
        <f>'e8.5'!G88</f>
        <v>1</v>
      </c>
      <c r="H88" s="1" t="b">
        <f>'e8.5'!H88</f>
        <v>1</v>
      </c>
      <c r="I88" s="1" t="b">
        <f>'e8.5'!I88</f>
        <v>1</v>
      </c>
      <c r="J88" s="1" t="b">
        <f>'e8.5'!J88</f>
        <v>1</v>
      </c>
      <c r="K88" s="1" t="b">
        <f>'e8.5'!K88</f>
        <v>1</v>
      </c>
      <c r="L88" s="1" t="b">
        <f>'e8.5'!L88</f>
        <v>1</v>
      </c>
      <c r="M88" s="1" t="b">
        <f>'e8.5'!M88</f>
        <v>1</v>
      </c>
      <c r="N88" s="1" t="b">
        <f>'e8.5'!N88</f>
        <v>1</v>
      </c>
      <c r="O88" s="1" t="b">
        <f>'e8.5'!O88</f>
        <v>1</v>
      </c>
      <c r="P88" s="1" t="b">
        <f>'e8.5'!P88</f>
        <v>1</v>
      </c>
      <c r="Q88" s="1" t="b">
        <f>'e8.5'!Q88</f>
        <v>1</v>
      </c>
      <c r="R88" s="1" t="b">
        <f>'e8.5'!R88</f>
        <v>1</v>
      </c>
      <c r="S88" s="1" t="b">
        <f>'e8.5'!S88</f>
        <v>1</v>
      </c>
    </row>
    <row r="89" spans="1:19" x14ac:dyDescent="0.2">
      <c r="C89" s="1" t="b">
        <f>C84&lt;='e8.8'!C61</f>
        <v>1</v>
      </c>
      <c r="D89" s="1" t="b">
        <f>D84&lt;='e8.8'!D61</f>
        <v>1</v>
      </c>
      <c r="E89" s="1" t="b">
        <f>E84&lt;='e8.8'!E61</f>
        <v>1</v>
      </c>
      <c r="F89" s="1" t="b">
        <f>F84&lt;='e8.8'!F61</f>
        <v>1</v>
      </c>
      <c r="G89" s="1" t="b">
        <f>G84&lt;='e8.8'!G61</f>
        <v>1</v>
      </c>
      <c r="H89" s="1" t="b">
        <f>H84&lt;='e8.8'!H61</f>
        <v>1</v>
      </c>
      <c r="I89" s="1" t="b">
        <f>I84&lt;='e8.8'!I61</f>
        <v>1</v>
      </c>
      <c r="J89" s="1" t="b">
        <f>J84&lt;='e8.8'!J61</f>
        <v>1</v>
      </c>
      <c r="K89" s="1" t="b">
        <f>K84&lt;='e8.8'!K61</f>
        <v>1</v>
      </c>
      <c r="L89" s="1" t="b">
        <f>L84&lt;='e8.8'!L61</f>
        <v>1</v>
      </c>
      <c r="M89" s="1" t="b">
        <f>M84&lt;='e8.8'!M61</f>
        <v>1</v>
      </c>
      <c r="N89" s="1" t="b">
        <f>N84&lt;='e8.8'!N61</f>
        <v>1</v>
      </c>
      <c r="O89" s="1" t="b">
        <f>O84&lt;='e8.8'!O61</f>
        <v>1</v>
      </c>
      <c r="P89" s="1" t="b">
        <f>P84&lt;='e8.8'!P61</f>
        <v>1</v>
      </c>
      <c r="Q89" s="1" t="b">
        <f>Q84&lt;='e8.8'!Q61</f>
        <v>1</v>
      </c>
      <c r="R89" s="1" t="b">
        <f>R84&lt;='e8.8'!R61</f>
        <v>1</v>
      </c>
      <c r="S89" s="1" t="b">
        <f>S84&lt;='e8.8'!S61</f>
        <v>1</v>
      </c>
    </row>
  </sheetData>
  <printOptions horizontalCentered="1"/>
  <pageMargins left="0.7" right="0.7" top="0.75" bottom="0.75" header="0.3" footer="0.3"/>
  <pageSetup scale="58" orientation="landscape" blackAndWhite="1" r:id="rId1"/>
  <headerFooter>
    <oddHeader xml:space="preserve">&amp;L&amp;"Arial"&amp;10  
  &amp;R&amp;"Arial"&amp;10  Exhibit 8
Sheet 6
</oddHeader>
    <oddFooter xml:space="preserve">&amp;L&amp;"Arial"&amp;10 Oliver Wyman Actuarial Consulting, Inc.
&amp;C&amp;"Arial"&amp;10 &amp;R&amp;"Arial"&amp;10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99F1-0714-4109-BB3C-70E8F2795AC1}">
  <sheetPr>
    <tabColor rgb="FF00B050"/>
    <pageSetUpPr fitToPage="1"/>
  </sheetPr>
  <dimension ref="A1:W80"/>
  <sheetViews>
    <sheetView zoomScale="85" zoomScaleNormal="85" zoomScaleSheetLayoutView="85" workbookViewId="0">
      <selection activeCell="C55" sqref="C55"/>
    </sheetView>
  </sheetViews>
  <sheetFormatPr defaultColWidth="10.28515625" defaultRowHeight="12.75" x14ac:dyDescent="0.2"/>
  <cols>
    <col min="1" max="1" width="17.140625" style="1" customWidth="1"/>
    <col min="2" max="2" width="3" style="1" customWidth="1"/>
    <col min="3" max="19" width="11.7109375" style="1" customWidth="1"/>
    <col min="20" max="20" width="3" style="1" customWidth="1"/>
    <col min="21" max="21" width="11.7109375" style="1" customWidth="1"/>
    <col min="22" max="22" width="3" style="1" customWidth="1"/>
    <col min="23" max="16384" width="10.28515625" style="1"/>
  </cols>
  <sheetData>
    <row r="1" spans="1:23" x14ac:dyDescent="0.2">
      <c r="A1" s="1" t="e">
        <v>#VALUE!</v>
      </c>
      <c r="C1" s="1" t="e">
        <v>#VALUE!</v>
      </c>
    </row>
    <row r="2" spans="1:23" customFormat="1" ht="22.5" x14ac:dyDescent="0.45">
      <c r="A2" s="2" t="s">
        <v>33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3" customFormat="1" ht="15.75" x14ac:dyDescent="0.25">
      <c r="A3" s="4" t="s">
        <v>38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3" customFormat="1" ht="15.75" x14ac:dyDescent="0.25">
      <c r="A4" s="4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23" customFormat="1" ht="15.75" x14ac:dyDescent="0.25">
      <c r="A5" s="4" t="s">
        <v>34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3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3" x14ac:dyDescent="0.2">
      <c r="A7" s="5" t="e">
        <v>#VALUE!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10" spans="1:23" x14ac:dyDescent="0.2">
      <c r="A10" s="6" t="str">
        <f>[1]Intro!$M$9</f>
        <v>Policy</v>
      </c>
      <c r="C10" s="1" t="s">
        <v>0</v>
      </c>
    </row>
    <row r="11" spans="1:23" x14ac:dyDescent="0.2">
      <c r="A11" s="7" t="str">
        <f>[1]Intro!$M$10</f>
        <v>Period</v>
      </c>
      <c r="C11" s="8">
        <f>[1]Intro!$U$1</f>
        <v>12</v>
      </c>
      <c r="D11" s="8">
        <f>C11+[1]Intro!$U$2</f>
        <v>24</v>
      </c>
      <c r="E11" s="8">
        <f>D11+[1]Intro!$U$2</f>
        <v>36</v>
      </c>
      <c r="F11" s="8">
        <f>E11+[1]Intro!$U$2</f>
        <v>48</v>
      </c>
      <c r="G11" s="8">
        <f>F11+[1]Intro!$U$2</f>
        <v>60</v>
      </c>
      <c r="H11" s="8">
        <f>G11+[1]Intro!$U$2</f>
        <v>72</v>
      </c>
      <c r="I11" s="8">
        <f>H11+[1]Intro!$U$2</f>
        <v>84</v>
      </c>
      <c r="J11" s="8">
        <f>I11+[1]Intro!$U$2</f>
        <v>96</v>
      </c>
      <c r="K11" s="8">
        <f>J11+[1]Intro!$U$2</f>
        <v>108</v>
      </c>
      <c r="L11" s="8">
        <f>K11+[1]Intro!$U$2</f>
        <v>120</v>
      </c>
      <c r="M11" s="8">
        <f>L11+[1]Intro!$U$2</f>
        <v>132</v>
      </c>
      <c r="N11" s="8">
        <f>M11+[1]Intro!$U$2</f>
        <v>144</v>
      </c>
      <c r="O11" s="8">
        <f>N11+[1]Intro!$U$2</f>
        <v>156</v>
      </c>
      <c r="P11" s="8">
        <f>O11+[1]Intro!$U$2</f>
        <v>168</v>
      </c>
      <c r="Q11" s="8">
        <f>P11+[1]Intro!$U$2</f>
        <v>180</v>
      </c>
      <c r="R11" s="8">
        <f>Q11+[1]Intro!$U$2</f>
        <v>192</v>
      </c>
      <c r="S11" s="8">
        <f>R11+[1]Intro!$U$2</f>
        <v>204</v>
      </c>
      <c r="U11" s="9" t="s">
        <v>32</v>
      </c>
      <c r="W11" s="7" t="s">
        <v>1</v>
      </c>
    </row>
    <row r="12" spans="1:23" ht="12.75" customHeight="1" x14ac:dyDescent="0.2"/>
    <row r="13" spans="1:23" ht="12.75" customHeight="1" x14ac:dyDescent="0.2">
      <c r="A13" s="6" t="str">
        <f>[1]Intro!E25</f>
        <v>1/1/04-12/31/04</v>
      </c>
      <c r="C13" s="10" t="s">
        <v>2</v>
      </c>
      <c r="D13" s="10" t="s">
        <v>2</v>
      </c>
      <c r="E13" s="10">
        <v>1018559</v>
      </c>
      <c r="F13" s="10">
        <v>1081460</v>
      </c>
      <c r="G13" s="10">
        <v>1160148.54</v>
      </c>
      <c r="H13" s="10">
        <v>1336352.25</v>
      </c>
      <c r="I13" s="10">
        <v>1588307.24</v>
      </c>
      <c r="J13" s="10">
        <v>1550036.9200000004</v>
      </c>
      <c r="K13" s="10">
        <v>1547216.0200000003</v>
      </c>
      <c r="L13" s="10">
        <v>1549216.0200000003</v>
      </c>
      <c r="M13" s="10">
        <v>1549216.0200000003</v>
      </c>
      <c r="N13" s="10">
        <v>1583091.0200000003</v>
      </c>
      <c r="O13" s="10">
        <v>1589538.9800000004</v>
      </c>
      <c r="P13" s="10">
        <v>1549114.1800000004</v>
      </c>
      <c r="Q13" s="10">
        <v>1527209.7200000004</v>
      </c>
      <c r="R13" s="10">
        <v>1499605.6200000003</v>
      </c>
      <c r="S13" s="11">
        <f>$U13</f>
        <v>1499605.6200000003</v>
      </c>
      <c r="U13" s="12">
        <f>[1]e7!I23</f>
        <v>1499605.6200000003</v>
      </c>
      <c r="W13" s="6" t="str">
        <f>[1]Intro!O25</f>
        <v>Broadspire</v>
      </c>
    </row>
    <row r="14" spans="1:23" ht="12.75" customHeight="1" x14ac:dyDescent="0.2">
      <c r="A14" s="6" t="str">
        <f>[1]Intro!E26</f>
        <v>1/1/05-12/31/05</v>
      </c>
      <c r="C14" s="13" t="s">
        <v>2</v>
      </c>
      <c r="D14" s="10">
        <v>1030367</v>
      </c>
      <c r="E14" s="13">
        <v>1539425</v>
      </c>
      <c r="F14" s="13">
        <v>1750911.85</v>
      </c>
      <c r="G14" s="13">
        <v>2494079.64</v>
      </c>
      <c r="H14" s="13">
        <v>2957577.01</v>
      </c>
      <c r="I14" s="13">
        <v>2749955.8700000006</v>
      </c>
      <c r="J14" s="13">
        <v>2743473.3200000003</v>
      </c>
      <c r="K14" s="13">
        <v>2739244.3199999989</v>
      </c>
      <c r="L14" s="13">
        <v>2750237.1799999988</v>
      </c>
      <c r="M14" s="13">
        <v>2604758.4999999986</v>
      </c>
      <c r="N14" s="13">
        <v>2632111.5300000003</v>
      </c>
      <c r="O14" s="13">
        <v>2652175.7300000004</v>
      </c>
      <c r="P14" s="13">
        <v>2652975.7300000004</v>
      </c>
      <c r="Q14" s="13">
        <v>2740295.6100000003</v>
      </c>
      <c r="R14" s="12">
        <f>$U14</f>
        <v>2738711.5400000005</v>
      </c>
      <c r="S14" s="13"/>
      <c r="U14" s="12">
        <f>[1]e7!I24</f>
        <v>2738711.5400000005</v>
      </c>
      <c r="W14" s="6" t="str">
        <f>[1]Intro!O26</f>
        <v>Broadspire</v>
      </c>
    </row>
    <row r="15" spans="1:23" ht="12.75" customHeight="1" x14ac:dyDescent="0.2">
      <c r="A15" s="6" t="str">
        <f>[1]Intro!E27</f>
        <v>1/1/06-12/31/06</v>
      </c>
      <c r="C15" s="10">
        <v>400689</v>
      </c>
      <c r="D15" s="13">
        <v>585124</v>
      </c>
      <c r="E15" s="13">
        <v>720306</v>
      </c>
      <c r="F15" s="13">
        <v>687459</v>
      </c>
      <c r="G15" s="13">
        <v>803494</v>
      </c>
      <c r="H15" s="13">
        <v>805477</v>
      </c>
      <c r="I15" s="13">
        <v>699724.86000000034</v>
      </c>
      <c r="J15" s="13">
        <v>699724.86000000034</v>
      </c>
      <c r="K15" s="13">
        <v>699724.86000000034</v>
      </c>
      <c r="L15" s="13">
        <v>699724.86000000034</v>
      </c>
      <c r="M15" s="13">
        <v>699839.89000000025</v>
      </c>
      <c r="N15" s="13">
        <v>699839.89000000025</v>
      </c>
      <c r="O15" s="13">
        <v>699839.89000000025</v>
      </c>
      <c r="P15" s="13">
        <v>699839.89000000025</v>
      </c>
      <c r="Q15" s="12">
        <f>$U15</f>
        <v>699839.89000000025</v>
      </c>
      <c r="R15" s="13"/>
      <c r="S15" s="13"/>
      <c r="U15" s="12">
        <f>[1]e7!I25</f>
        <v>699839.89000000025</v>
      </c>
      <c r="W15" s="6" t="str">
        <f>[1]Intro!O27</f>
        <v>Argonaut</v>
      </c>
    </row>
    <row r="16" spans="1:23" ht="12.75" customHeight="1" x14ac:dyDescent="0.2">
      <c r="A16" s="6" t="str">
        <f>[1]Intro!E28</f>
        <v>1/1/07-12/31/07</v>
      </c>
      <c r="C16" s="13">
        <v>783622</v>
      </c>
      <c r="D16" s="13">
        <v>2136076.4500000002</v>
      </c>
      <c r="E16" s="13">
        <v>2142519.04</v>
      </c>
      <c r="F16" s="13">
        <v>2292259.12</v>
      </c>
      <c r="G16" s="13">
        <v>2346026.7200000007</v>
      </c>
      <c r="H16" s="13">
        <v>2342727</v>
      </c>
      <c r="I16" s="13">
        <v>2501696.9899999998</v>
      </c>
      <c r="J16" s="13">
        <v>2346911.6700000009</v>
      </c>
      <c r="K16" s="13">
        <v>2316172.0200000009</v>
      </c>
      <c r="L16" s="13">
        <v>2316148.9500000016</v>
      </c>
      <c r="M16" s="13">
        <v>2316148.9500000011</v>
      </c>
      <c r="N16" s="13">
        <v>2316148.9500000007</v>
      </c>
      <c r="O16" s="13">
        <v>2316148.9500000007</v>
      </c>
      <c r="P16" s="12">
        <f>$U16</f>
        <v>2316148.9500000007</v>
      </c>
      <c r="Q16" s="13"/>
      <c r="R16" s="13"/>
      <c r="S16" s="13"/>
      <c r="U16" s="12">
        <f>[1]e7!I26</f>
        <v>2316148.9500000007</v>
      </c>
      <c r="W16" s="6" t="str">
        <f>[1]Intro!O28</f>
        <v>Travelers</v>
      </c>
    </row>
    <row r="17" spans="1:23" ht="12.75" customHeight="1" x14ac:dyDescent="0.2">
      <c r="A17" s="6" t="str">
        <f>[1]Intro!E29</f>
        <v>1/1/08-12/31/08</v>
      </c>
      <c r="C17" s="13">
        <v>688159.9</v>
      </c>
      <c r="D17" s="13">
        <v>1082819.05</v>
      </c>
      <c r="E17" s="13">
        <v>1113970.23</v>
      </c>
      <c r="F17" s="13">
        <v>1099997.5399999998</v>
      </c>
      <c r="G17" s="13">
        <v>1100029</v>
      </c>
      <c r="H17" s="13">
        <v>1100049.21</v>
      </c>
      <c r="I17" s="13">
        <v>1100049.2099999997</v>
      </c>
      <c r="J17" s="13">
        <v>1100049.21</v>
      </c>
      <c r="K17" s="13">
        <v>1099670.42</v>
      </c>
      <c r="L17" s="13">
        <v>1099670.4200000002</v>
      </c>
      <c r="M17" s="13">
        <v>1099670.4199999997</v>
      </c>
      <c r="N17" s="13">
        <v>1099670.4199999997</v>
      </c>
      <c r="O17" s="12">
        <f>$U17</f>
        <v>1099670.4199999997</v>
      </c>
      <c r="P17" s="13"/>
      <c r="Q17" s="13"/>
      <c r="R17" s="13"/>
      <c r="S17" s="13"/>
      <c r="U17" s="12">
        <f>[1]e7!I27</f>
        <v>1099670.4199999997</v>
      </c>
      <c r="W17" s="6" t="str">
        <f>[1]Intro!O29</f>
        <v>Travelers</v>
      </c>
    </row>
    <row r="18" spans="1:23" ht="12.75" customHeight="1" x14ac:dyDescent="0.2">
      <c r="A18" s="6" t="str">
        <f>[1]Intro!E30</f>
        <v>1/1/09-12/31/09</v>
      </c>
      <c r="C18" s="13">
        <v>644636.94999999995</v>
      </c>
      <c r="D18" s="13">
        <v>635297.81999999995</v>
      </c>
      <c r="E18" s="13">
        <v>660688.12999999989</v>
      </c>
      <c r="F18" s="13">
        <v>676922</v>
      </c>
      <c r="G18" s="13">
        <v>696806.18</v>
      </c>
      <c r="H18" s="13">
        <v>741352.17999999982</v>
      </c>
      <c r="I18" s="13">
        <v>766285.18</v>
      </c>
      <c r="J18" s="13">
        <v>766269.98999999976</v>
      </c>
      <c r="K18" s="13">
        <v>766269.99000000011</v>
      </c>
      <c r="L18" s="13">
        <v>766269.99000000011</v>
      </c>
      <c r="M18" s="13">
        <v>766269.99000000011</v>
      </c>
      <c r="N18" s="12">
        <f>$U18</f>
        <v>766269.99000000011</v>
      </c>
      <c r="O18" s="13"/>
      <c r="P18" s="13"/>
      <c r="Q18" s="13"/>
      <c r="R18" s="13"/>
      <c r="S18" s="13"/>
      <c r="U18" s="12">
        <f>[1]e7!I28</f>
        <v>766269.99000000011</v>
      </c>
      <c r="W18" s="6" t="str">
        <f>[1]Intro!O30</f>
        <v>Travelers</v>
      </c>
    </row>
    <row r="19" spans="1:23" ht="12.75" customHeight="1" x14ac:dyDescent="0.2">
      <c r="A19" s="6" t="str">
        <f>[1]Intro!E31</f>
        <v>1/1/10-12/31/10</v>
      </c>
      <c r="C19" s="13">
        <v>894685.16</v>
      </c>
      <c r="D19" s="13">
        <v>1435747.8599999999</v>
      </c>
      <c r="E19" s="13">
        <v>1728195</v>
      </c>
      <c r="F19" s="13">
        <v>1753477.0300000005</v>
      </c>
      <c r="G19" s="13">
        <v>1773049.5599999996</v>
      </c>
      <c r="H19" s="13">
        <v>1759270.7600000005</v>
      </c>
      <c r="I19" s="13">
        <v>1775205.8799999994</v>
      </c>
      <c r="J19" s="13">
        <v>1788378.5200000005</v>
      </c>
      <c r="K19" s="13">
        <v>1806473.5200000005</v>
      </c>
      <c r="L19" s="13">
        <v>1948738.7500000005</v>
      </c>
      <c r="M19" s="12">
        <f>$U19</f>
        <v>1966037.7500000005</v>
      </c>
      <c r="N19" s="13"/>
      <c r="O19" s="13"/>
      <c r="P19" s="13"/>
      <c r="Q19" s="13"/>
      <c r="R19" s="13"/>
      <c r="S19" s="13"/>
      <c r="U19" s="12">
        <f>[1]e7!I29</f>
        <v>1966037.7500000005</v>
      </c>
      <c r="W19" s="6" t="str">
        <f>[1]Intro!O31</f>
        <v>Travelers</v>
      </c>
    </row>
    <row r="20" spans="1:23" ht="12.75" customHeight="1" x14ac:dyDescent="0.2">
      <c r="A20" s="6" t="str">
        <f>[1]Intro!E32</f>
        <v>1/1/11-12/31/11</v>
      </c>
      <c r="C20" s="13">
        <v>742783.04000000015</v>
      </c>
      <c r="D20" s="13">
        <v>1082561</v>
      </c>
      <c r="E20" s="13">
        <v>1155731.3700000001</v>
      </c>
      <c r="F20" s="13">
        <v>1133434.4900000002</v>
      </c>
      <c r="G20" s="13">
        <v>1166253.0500000003</v>
      </c>
      <c r="H20" s="13">
        <v>1318396.33</v>
      </c>
      <c r="I20" s="13">
        <v>1325981.0399999993</v>
      </c>
      <c r="J20" s="13">
        <v>1325981.0400000003</v>
      </c>
      <c r="K20" s="13">
        <v>1187635.5200000003</v>
      </c>
      <c r="L20" s="12">
        <f>$U20</f>
        <v>1200315.5200000003</v>
      </c>
      <c r="M20" s="13"/>
      <c r="N20" s="13"/>
      <c r="O20" s="13"/>
      <c r="P20" s="13"/>
      <c r="Q20" s="13"/>
      <c r="R20" s="13"/>
      <c r="S20" s="13"/>
      <c r="U20" s="12">
        <f>[1]e7!I30</f>
        <v>1200315.5200000003</v>
      </c>
      <c r="W20" s="6" t="str">
        <f>[1]Intro!O32</f>
        <v>Travelers</v>
      </c>
    </row>
    <row r="21" spans="1:23" ht="12.75" customHeight="1" x14ac:dyDescent="0.2">
      <c r="A21" s="6" t="str">
        <f>[1]Intro!E33</f>
        <v>1/1/12-12/31/12</v>
      </c>
      <c r="C21" s="13">
        <v>458521.01</v>
      </c>
      <c r="D21" s="13">
        <v>880038.00999999989</v>
      </c>
      <c r="E21" s="13">
        <v>1126810.5599999996</v>
      </c>
      <c r="F21" s="13">
        <v>1167572.6599999999</v>
      </c>
      <c r="G21" s="13">
        <v>1210972.6399999997</v>
      </c>
      <c r="H21" s="13">
        <v>1212167.7099999997</v>
      </c>
      <c r="I21" s="13">
        <v>1212815.8099999998</v>
      </c>
      <c r="J21" s="13">
        <v>1212815.81</v>
      </c>
      <c r="K21" s="12">
        <f>$U21</f>
        <v>1212882.8100000003</v>
      </c>
      <c r="L21" s="13"/>
      <c r="M21" s="13"/>
      <c r="N21" s="13"/>
      <c r="O21" s="13"/>
      <c r="P21" s="13"/>
      <c r="Q21" s="13"/>
      <c r="R21" s="13"/>
      <c r="S21" s="13"/>
      <c r="U21" s="12">
        <f>[1]e7!I31</f>
        <v>1212882.8100000003</v>
      </c>
      <c r="W21" s="6" t="str">
        <f>[1]Intro!O33</f>
        <v>Hartford</v>
      </c>
    </row>
    <row r="22" spans="1:23" ht="12.75" customHeight="1" x14ac:dyDescent="0.2">
      <c r="A22" s="6" t="str">
        <f>[1]Intro!E34</f>
        <v>1/1/13-12/31/13</v>
      </c>
      <c r="C22" s="13">
        <v>685785.19000000006</v>
      </c>
      <c r="D22" s="13">
        <v>1376198.1099999999</v>
      </c>
      <c r="E22" s="13">
        <v>1673596.5400000003</v>
      </c>
      <c r="F22" s="13">
        <v>1812180.21</v>
      </c>
      <c r="G22" s="13">
        <v>1853694.2199999997</v>
      </c>
      <c r="H22" s="13">
        <v>1893132.9099999985</v>
      </c>
      <c r="I22" s="13">
        <v>1926182.29</v>
      </c>
      <c r="J22" s="12">
        <f>$U22</f>
        <v>1930458.7599999993</v>
      </c>
      <c r="K22" s="13"/>
      <c r="L22" s="13"/>
      <c r="M22" s="13"/>
      <c r="N22" s="13"/>
      <c r="O22" s="13"/>
      <c r="P22" s="13"/>
      <c r="Q22" s="13"/>
      <c r="R22" s="13"/>
      <c r="S22" s="13"/>
      <c r="U22" s="12">
        <f>[1]e7!I32</f>
        <v>1930458.7599999993</v>
      </c>
      <c r="W22" s="6" t="str">
        <f>[1]Intro!O34</f>
        <v>Hartford</v>
      </c>
    </row>
    <row r="23" spans="1:23" ht="12.75" customHeight="1" x14ac:dyDescent="0.2">
      <c r="A23" s="6" t="str">
        <f>[1]Intro!E35</f>
        <v>1/1/14-12/31/14</v>
      </c>
      <c r="C23" s="13">
        <v>766763.04000000039</v>
      </c>
      <c r="D23" s="13">
        <v>1420541.2300000002</v>
      </c>
      <c r="E23" s="13">
        <v>1693465.93</v>
      </c>
      <c r="F23" s="13">
        <v>1802508.0899999999</v>
      </c>
      <c r="G23" s="13">
        <v>1929563.5999999996</v>
      </c>
      <c r="H23" s="13">
        <v>2161387.5499999998</v>
      </c>
      <c r="I23" s="12">
        <f>$U23</f>
        <v>2170842.4800000004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U23" s="12">
        <f>[1]e7!I33</f>
        <v>2170842.4800000004</v>
      </c>
      <c r="W23" s="6" t="str">
        <f>[1]Intro!O35</f>
        <v>Hartford</v>
      </c>
    </row>
    <row r="24" spans="1:23" ht="12.75" customHeight="1" x14ac:dyDescent="0.2">
      <c r="A24" s="6" t="str">
        <f>[1]Intro!E36</f>
        <v>1/1/15-12/31/15</v>
      </c>
      <c r="C24" s="13">
        <v>1299979.4700000002</v>
      </c>
      <c r="D24" s="13">
        <v>1835988.2100000009</v>
      </c>
      <c r="E24" s="13">
        <v>2302280.5499999998</v>
      </c>
      <c r="F24" s="13">
        <v>2394145.5599999987</v>
      </c>
      <c r="G24" s="13">
        <v>2342329.11</v>
      </c>
      <c r="H24" s="12">
        <f>$U24</f>
        <v>2342502.8100000005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U24" s="12">
        <f>[1]e7!I34</f>
        <v>2342502.8100000005</v>
      </c>
      <c r="W24" s="6" t="str">
        <f>[1]Intro!O36</f>
        <v>Corvel</v>
      </c>
    </row>
    <row r="25" spans="1:23" ht="12.75" customHeight="1" x14ac:dyDescent="0.2">
      <c r="A25" s="6" t="str">
        <f>[1]Intro!E37</f>
        <v>1/1/16-12/31/16</v>
      </c>
      <c r="C25" s="13">
        <v>1326440.2600000012</v>
      </c>
      <c r="D25" s="13">
        <v>2989793.0899999994</v>
      </c>
      <c r="E25" s="13">
        <v>3443405.1</v>
      </c>
      <c r="F25" s="13">
        <v>3276954.1399999997</v>
      </c>
      <c r="G25" s="12">
        <f>$U25</f>
        <v>3251678.2500000009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U25" s="12">
        <f>[1]e7!I35</f>
        <v>3251678.2500000009</v>
      </c>
      <c r="W25" s="6" t="str">
        <f>[1]Intro!O37</f>
        <v>Corvel</v>
      </c>
    </row>
    <row r="26" spans="1:23" ht="12.75" customHeight="1" x14ac:dyDescent="0.2">
      <c r="A26" s="6" t="str">
        <f>[1]Intro!E38</f>
        <v>1/1/17-12/31/17</v>
      </c>
      <c r="C26" s="13">
        <v>1273406.9200000006</v>
      </c>
      <c r="D26" s="13">
        <v>2127545.5500000012</v>
      </c>
      <c r="E26" s="13">
        <v>2444111.0400000019</v>
      </c>
      <c r="F26" s="12">
        <f>$U26</f>
        <v>2628716.9900000021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U26" s="12">
        <f>[1]e7!I36</f>
        <v>2628716.9900000021</v>
      </c>
      <c r="W26" s="6" t="str">
        <f>[1]Intro!O38</f>
        <v>Corvel</v>
      </c>
    </row>
    <row r="27" spans="1:23" ht="12.75" customHeight="1" x14ac:dyDescent="0.2">
      <c r="A27" s="6" t="str">
        <f>[1]Intro!E39</f>
        <v>1/1/18-12/31/18</v>
      </c>
      <c r="C27" s="13">
        <v>1415374.3399999989</v>
      </c>
      <c r="D27" s="13">
        <v>2264112.3000000003</v>
      </c>
      <c r="E27" s="12">
        <f>$U27</f>
        <v>2585441.4500000016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U27" s="12">
        <f>[1]e7!I37</f>
        <v>2585441.4500000016</v>
      </c>
      <c r="W27" s="6" t="str">
        <f>[1]Intro!O39</f>
        <v>Corvel</v>
      </c>
    </row>
    <row r="28" spans="1:23" ht="12.75" customHeight="1" x14ac:dyDescent="0.2">
      <c r="A28" s="6" t="str">
        <f>[1]Intro!E40</f>
        <v>1/1/19-12/31/19</v>
      </c>
      <c r="B28" s="14"/>
      <c r="C28" s="13">
        <v>4706747.6700000055</v>
      </c>
      <c r="D28" s="12">
        <f>$U28</f>
        <v>5817996.7700000023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U28" s="12">
        <f>[1]e7!I38</f>
        <v>5817996.7700000023</v>
      </c>
      <c r="W28" s="6" t="str">
        <f>[1]Intro!O40</f>
        <v>Corvel</v>
      </c>
    </row>
    <row r="29" spans="1:23" ht="12.75" customHeight="1" x14ac:dyDescent="0.2">
      <c r="A29" s="6" t="str">
        <f>[1]Intro!E41</f>
        <v>1/1/20-12/31/20</v>
      </c>
      <c r="B29" s="14"/>
      <c r="C29" s="12">
        <f>$U29</f>
        <v>1261811.2200000007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U29" s="12">
        <f>[1]e7!I39</f>
        <v>1261811.2200000007</v>
      </c>
      <c r="W29" s="6" t="str">
        <f>[1]Intro!O41</f>
        <v>Corvel</v>
      </c>
    </row>
    <row r="30" spans="1:23" x14ac:dyDescent="0.2">
      <c r="A30" s="6"/>
    </row>
    <row r="31" spans="1:23" x14ac:dyDescent="0.2">
      <c r="A31" s="6" t="str">
        <f>[1]Intro!$M$9</f>
        <v>Policy</v>
      </c>
      <c r="C31" s="1" t="s">
        <v>3</v>
      </c>
    </row>
    <row r="32" spans="1:23" x14ac:dyDescent="0.2">
      <c r="A32" s="7" t="str">
        <f>[1]Intro!$M$10</f>
        <v>Period</v>
      </c>
      <c r="C32" s="8" t="str">
        <f>C11&amp;" - "&amp;IF(ISBLANK(D11), "ULT", D11)</f>
        <v>12 - 24</v>
      </c>
      <c r="D32" s="8" t="str">
        <f t="shared" ref="D32:S32" si="0">D11&amp;" - "&amp;IF(ISBLANK(E11), "ULT", E11)</f>
        <v>24 - 36</v>
      </c>
      <c r="E32" s="8" t="str">
        <f t="shared" si="0"/>
        <v>36 - 48</v>
      </c>
      <c r="F32" s="8" t="str">
        <f t="shared" si="0"/>
        <v>48 - 60</v>
      </c>
      <c r="G32" s="8" t="str">
        <f t="shared" si="0"/>
        <v>60 - 72</v>
      </c>
      <c r="H32" s="8" t="str">
        <f t="shared" si="0"/>
        <v>72 - 84</v>
      </c>
      <c r="I32" s="8" t="str">
        <f t="shared" si="0"/>
        <v>84 - 96</v>
      </c>
      <c r="J32" s="8" t="str">
        <f t="shared" si="0"/>
        <v>96 - 108</v>
      </c>
      <c r="K32" s="8" t="str">
        <f t="shared" si="0"/>
        <v>108 - 120</v>
      </c>
      <c r="L32" s="8" t="str">
        <f t="shared" si="0"/>
        <v>120 - 132</v>
      </c>
      <c r="M32" s="8" t="str">
        <f t="shared" si="0"/>
        <v>132 - 144</v>
      </c>
      <c r="N32" s="8" t="str">
        <f t="shared" si="0"/>
        <v>144 - 156</v>
      </c>
      <c r="O32" s="8" t="str">
        <f t="shared" si="0"/>
        <v>156 - 168</v>
      </c>
      <c r="P32" s="8" t="str">
        <f t="shared" si="0"/>
        <v>168 - 180</v>
      </c>
      <c r="Q32" s="8" t="str">
        <f t="shared" si="0"/>
        <v>180 - 192</v>
      </c>
      <c r="R32" s="8" t="str">
        <f t="shared" si="0"/>
        <v>192 - 204</v>
      </c>
      <c r="S32" s="8" t="str">
        <f t="shared" si="0"/>
        <v>204 - ULT</v>
      </c>
    </row>
    <row r="33" spans="1:19" x14ac:dyDescent="0.2">
      <c r="A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2">
      <c r="A34" s="6" t="str">
        <f t="shared" ref="A34:A49" si="1">A13</f>
        <v>1/1/04-12/31/04</v>
      </c>
      <c r="C34" s="15" t="str">
        <f>IFERROR(IF(OR(D13="", ISBLANK(D13)), "", D13/C13), "")</f>
        <v/>
      </c>
      <c r="D34" s="15" t="str">
        <f t="shared" ref="D34:S34" si="2">IFERROR(IF(OR(E13="", ISBLANK(E13)), "", E13/D13), "")</f>
        <v/>
      </c>
      <c r="E34" s="15">
        <f t="shared" si="2"/>
        <v>1.0617548909783332</v>
      </c>
      <c r="F34" s="15">
        <f t="shared" si="2"/>
        <v>1.072761396630481</v>
      </c>
      <c r="G34" s="15">
        <f t="shared" si="2"/>
        <v>1.1518803014655348</v>
      </c>
      <c r="H34" s="15">
        <f t="shared" si="2"/>
        <v>1.188539354051299</v>
      </c>
      <c r="I34" s="15">
        <f t="shared" si="2"/>
        <v>0.97590496407987182</v>
      </c>
      <c r="J34" s="15">
        <f t="shared" si="2"/>
        <v>0.9981801078647855</v>
      </c>
      <c r="K34" s="15">
        <f t="shared" si="2"/>
        <v>1.0012926443199572</v>
      </c>
      <c r="L34" s="15">
        <f t="shared" si="2"/>
        <v>1</v>
      </c>
      <c r="M34" s="15">
        <f t="shared" si="2"/>
        <v>1.0218658983399875</v>
      </c>
      <c r="N34" s="15">
        <f t="shared" si="2"/>
        <v>1.0040730191243206</v>
      </c>
      <c r="O34" s="15">
        <f t="shared" si="2"/>
        <v>0.9745682235486921</v>
      </c>
      <c r="P34" s="15">
        <f t="shared" si="2"/>
        <v>0.98586000936354479</v>
      </c>
      <c r="Q34" s="15">
        <f t="shared" si="2"/>
        <v>0.98192514123076691</v>
      </c>
      <c r="R34" s="15">
        <f t="shared" si="2"/>
        <v>1</v>
      </c>
      <c r="S34" s="15" t="str">
        <f t="shared" si="2"/>
        <v/>
      </c>
    </row>
    <row r="35" spans="1:19" x14ac:dyDescent="0.2">
      <c r="A35" s="6" t="str">
        <f t="shared" si="1"/>
        <v>1/1/05-12/31/05</v>
      </c>
      <c r="C35" s="15" t="str">
        <f t="shared" ref="C35:S49" si="3">IFERROR(IF(OR(D14="", ISBLANK(D14)), "", D14/C14), "")</f>
        <v/>
      </c>
      <c r="D35" s="15">
        <f t="shared" si="3"/>
        <v>1.4940550308773475</v>
      </c>
      <c r="E35" s="15">
        <f t="shared" si="3"/>
        <v>1.1373804180132192</v>
      </c>
      <c r="F35" s="15">
        <f t="shared" si="3"/>
        <v>1.4244461478743204</v>
      </c>
      <c r="G35" s="15">
        <f t="shared" si="3"/>
        <v>1.1858390416113576</v>
      </c>
      <c r="H35" s="15">
        <f t="shared" si="3"/>
        <v>0.92980025903027996</v>
      </c>
      <c r="I35" s="15">
        <f t="shared" si="3"/>
        <v>0.99764267126221184</v>
      </c>
      <c r="J35" s="15">
        <f t="shared" si="3"/>
        <v>0.99845852337284569</v>
      </c>
      <c r="K35" s="15">
        <f t="shared" si="3"/>
        <v>1.0040130994959953</v>
      </c>
      <c r="L35" s="15">
        <f t="shared" si="3"/>
        <v>0.94710322402084601</v>
      </c>
      <c r="M35" s="15">
        <f t="shared" si="3"/>
        <v>1.0105011769805154</v>
      </c>
      <c r="N35" s="15">
        <f t="shared" si="3"/>
        <v>1.0076228532762821</v>
      </c>
      <c r="O35" s="15">
        <f t="shared" si="3"/>
        <v>1.0003016391376147</v>
      </c>
      <c r="P35" s="15">
        <f t="shared" si="3"/>
        <v>1.0329139384927581</v>
      </c>
      <c r="Q35" s="15">
        <f t="shared" si="3"/>
        <v>0.99942193462843232</v>
      </c>
      <c r="R35" s="15" t="str">
        <f t="shared" si="3"/>
        <v/>
      </c>
      <c r="S35" s="15" t="str">
        <f t="shared" si="3"/>
        <v/>
      </c>
    </row>
    <row r="36" spans="1:19" x14ac:dyDescent="0.2">
      <c r="A36" s="6" t="str">
        <f t="shared" si="1"/>
        <v>1/1/06-12/31/06</v>
      </c>
      <c r="C36" s="15">
        <f t="shared" si="3"/>
        <v>1.4602946424783312</v>
      </c>
      <c r="D36" s="15">
        <f t="shared" si="3"/>
        <v>1.2310313711281711</v>
      </c>
      <c r="E36" s="15">
        <f t="shared" si="3"/>
        <v>0.95439854728407092</v>
      </c>
      <c r="F36" s="15">
        <f t="shared" si="3"/>
        <v>1.1687882477355014</v>
      </c>
      <c r="G36" s="15">
        <f t="shared" si="3"/>
        <v>1.0024679711360633</v>
      </c>
      <c r="H36" s="15">
        <f t="shared" si="3"/>
        <v>0.86870867821179298</v>
      </c>
      <c r="I36" s="15">
        <f t="shared" si="3"/>
        <v>1</v>
      </c>
      <c r="J36" s="15">
        <f t="shared" si="3"/>
        <v>1</v>
      </c>
      <c r="K36" s="15">
        <f t="shared" si="3"/>
        <v>1</v>
      </c>
      <c r="L36" s="15">
        <f t="shared" si="3"/>
        <v>1.000164393187345</v>
      </c>
      <c r="M36" s="15">
        <f t="shared" si="3"/>
        <v>1</v>
      </c>
      <c r="N36" s="15">
        <f t="shared" si="3"/>
        <v>1</v>
      </c>
      <c r="O36" s="15">
        <f t="shared" si="3"/>
        <v>1</v>
      </c>
      <c r="P36" s="15">
        <f t="shared" si="3"/>
        <v>1</v>
      </c>
      <c r="Q36" s="15" t="str">
        <f t="shared" si="3"/>
        <v/>
      </c>
      <c r="R36" s="15" t="str">
        <f t="shared" si="3"/>
        <v/>
      </c>
      <c r="S36" s="15" t="str">
        <f t="shared" si="3"/>
        <v/>
      </c>
    </row>
    <row r="37" spans="1:19" x14ac:dyDescent="0.2">
      <c r="A37" s="6" t="str">
        <f t="shared" si="1"/>
        <v>1/1/07-12/31/07</v>
      </c>
      <c r="C37" s="15">
        <f t="shared" si="3"/>
        <v>2.7259015826508191</v>
      </c>
      <c r="D37" s="15">
        <f t="shared" si="3"/>
        <v>1.0030160858708965</v>
      </c>
      <c r="E37" s="15">
        <f t="shared" si="3"/>
        <v>1.06988973129499</v>
      </c>
      <c r="F37" s="15">
        <f t="shared" si="3"/>
        <v>1.0234561614482749</v>
      </c>
      <c r="G37" s="15">
        <f t="shared" si="3"/>
        <v>0.99859348575535378</v>
      </c>
      <c r="H37" s="15">
        <f t="shared" si="3"/>
        <v>1.0678568138754536</v>
      </c>
      <c r="I37" s="15">
        <f t="shared" si="3"/>
        <v>0.93812787055397984</v>
      </c>
      <c r="J37" s="15">
        <f t="shared" si="3"/>
        <v>0.98690208481514774</v>
      </c>
      <c r="K37" s="15">
        <f t="shared" si="3"/>
        <v>0.99999003959990873</v>
      </c>
      <c r="L37" s="15">
        <f t="shared" si="3"/>
        <v>0.99999999999999978</v>
      </c>
      <c r="M37" s="15">
        <f t="shared" si="3"/>
        <v>0.99999999999999978</v>
      </c>
      <c r="N37" s="15">
        <f t="shared" si="3"/>
        <v>1</v>
      </c>
      <c r="O37" s="15">
        <f t="shared" si="3"/>
        <v>1</v>
      </c>
      <c r="P37" s="15" t="str">
        <f t="shared" si="3"/>
        <v/>
      </c>
      <c r="Q37" s="15" t="str">
        <f t="shared" si="3"/>
        <v/>
      </c>
      <c r="R37" s="15" t="str">
        <f t="shared" si="3"/>
        <v/>
      </c>
      <c r="S37" s="15" t="str">
        <f t="shared" si="3"/>
        <v/>
      </c>
    </row>
    <row r="38" spans="1:19" x14ac:dyDescent="0.2">
      <c r="A38" s="6" t="str">
        <f t="shared" si="1"/>
        <v>1/1/08-12/31/08</v>
      </c>
      <c r="C38" s="15">
        <f t="shared" si="3"/>
        <v>1.5734991969162981</v>
      </c>
      <c r="D38" s="15">
        <f t="shared" si="3"/>
        <v>1.0287685924993655</v>
      </c>
      <c r="E38" s="15">
        <f t="shared" si="3"/>
        <v>0.98745685510823733</v>
      </c>
      <c r="F38" s="15">
        <f t="shared" si="3"/>
        <v>1.0000286000639602</v>
      </c>
      <c r="G38" s="15">
        <f t="shared" si="3"/>
        <v>1.0000183722429135</v>
      </c>
      <c r="H38" s="15">
        <f t="shared" si="3"/>
        <v>0.99999999999999978</v>
      </c>
      <c r="I38" s="15">
        <f t="shared" si="3"/>
        <v>1.0000000000000002</v>
      </c>
      <c r="J38" s="15">
        <f t="shared" si="3"/>
        <v>0.99965566085902646</v>
      </c>
      <c r="K38" s="15">
        <f t="shared" si="3"/>
        <v>1.0000000000000002</v>
      </c>
      <c r="L38" s="15">
        <f t="shared" si="3"/>
        <v>0.99999999999999956</v>
      </c>
      <c r="M38" s="15">
        <f t="shared" si="3"/>
        <v>1</v>
      </c>
      <c r="N38" s="15">
        <f t="shared" si="3"/>
        <v>1</v>
      </c>
      <c r="O38" s="15" t="str">
        <f t="shared" si="3"/>
        <v/>
      </c>
      <c r="P38" s="15" t="str">
        <f t="shared" si="3"/>
        <v/>
      </c>
      <c r="Q38" s="15" t="str">
        <f t="shared" si="3"/>
        <v/>
      </c>
      <c r="R38" s="15" t="str">
        <f t="shared" si="3"/>
        <v/>
      </c>
      <c r="S38" s="15" t="str">
        <f t="shared" si="3"/>
        <v/>
      </c>
    </row>
    <row r="39" spans="1:19" x14ac:dyDescent="0.2">
      <c r="A39" s="6" t="str">
        <f t="shared" si="1"/>
        <v>1/1/09-12/31/09</v>
      </c>
      <c r="C39" s="15">
        <f t="shared" si="3"/>
        <v>0.98551257417062421</v>
      </c>
      <c r="D39" s="15">
        <f t="shared" si="3"/>
        <v>1.0399659957907614</v>
      </c>
      <c r="E39" s="15">
        <f t="shared" si="3"/>
        <v>1.024571154320572</v>
      </c>
      <c r="F39" s="15">
        <f t="shared" si="3"/>
        <v>1.0293744035501875</v>
      </c>
      <c r="G39" s="15">
        <f t="shared" si="3"/>
        <v>1.0639288245118603</v>
      </c>
      <c r="H39" s="15">
        <f t="shared" si="3"/>
        <v>1.0336317888752957</v>
      </c>
      <c r="I39" s="15">
        <f t="shared" si="3"/>
        <v>0.99998017709281506</v>
      </c>
      <c r="J39" s="15">
        <f t="shared" si="3"/>
        <v>1.0000000000000004</v>
      </c>
      <c r="K39" s="15">
        <f t="shared" si="3"/>
        <v>1</v>
      </c>
      <c r="L39" s="15">
        <f t="shared" si="3"/>
        <v>1</v>
      </c>
      <c r="M39" s="15">
        <f t="shared" si="3"/>
        <v>1</v>
      </c>
      <c r="N39" s="15" t="str">
        <f t="shared" si="3"/>
        <v/>
      </c>
      <c r="O39" s="15" t="str">
        <f t="shared" si="3"/>
        <v/>
      </c>
      <c r="P39" s="15" t="str">
        <f t="shared" si="3"/>
        <v/>
      </c>
      <c r="Q39" s="15" t="str">
        <f t="shared" si="3"/>
        <v/>
      </c>
      <c r="R39" s="15" t="str">
        <f t="shared" si="3"/>
        <v/>
      </c>
      <c r="S39" s="15" t="str">
        <f t="shared" si="3"/>
        <v/>
      </c>
    </row>
    <row r="40" spans="1:19" x14ac:dyDescent="0.2">
      <c r="A40" s="6" t="str">
        <f t="shared" si="1"/>
        <v>1/1/10-12/31/10</v>
      </c>
      <c r="C40" s="15">
        <f t="shared" si="3"/>
        <v>1.6047520671964648</v>
      </c>
      <c r="D40" s="15">
        <f t="shared" si="3"/>
        <v>1.2036897620728477</v>
      </c>
      <c r="E40" s="15">
        <f t="shared" si="3"/>
        <v>1.0146291535388081</v>
      </c>
      <c r="F40" s="15">
        <f t="shared" si="3"/>
        <v>1.0111621251177718</v>
      </c>
      <c r="G40" s="15">
        <f t="shared" si="3"/>
        <v>0.99222875642573738</v>
      </c>
      <c r="H40" s="15">
        <f t="shared" si="3"/>
        <v>1.0090577984709976</v>
      </c>
      <c r="I40" s="15">
        <f t="shared" si="3"/>
        <v>1.007420344957398</v>
      </c>
      <c r="J40" s="15">
        <f t="shared" si="3"/>
        <v>1.0101181040801139</v>
      </c>
      <c r="K40" s="15">
        <f t="shared" si="3"/>
        <v>1.0787530115581212</v>
      </c>
      <c r="L40" s="15">
        <f t="shared" si="3"/>
        <v>1.0088770236646651</v>
      </c>
      <c r="M40" s="15" t="str">
        <f t="shared" si="3"/>
        <v/>
      </c>
      <c r="N40" s="15" t="str">
        <f t="shared" si="3"/>
        <v/>
      </c>
      <c r="O40" s="15" t="str">
        <f t="shared" si="3"/>
        <v/>
      </c>
      <c r="P40" s="15" t="str">
        <f t="shared" si="3"/>
        <v/>
      </c>
      <c r="Q40" s="15" t="str">
        <f t="shared" si="3"/>
        <v/>
      </c>
      <c r="R40" s="15" t="str">
        <f t="shared" si="3"/>
        <v/>
      </c>
      <c r="S40" s="15" t="str">
        <f t="shared" si="3"/>
        <v/>
      </c>
    </row>
    <row r="41" spans="1:19" x14ac:dyDescent="0.2">
      <c r="A41" s="6" t="str">
        <f t="shared" si="1"/>
        <v>1/1/11-12/31/11</v>
      </c>
      <c r="C41" s="15">
        <f t="shared" si="3"/>
        <v>1.4574390389958281</v>
      </c>
      <c r="D41" s="15">
        <f t="shared" si="3"/>
        <v>1.0675900665181917</v>
      </c>
      <c r="E41" s="15">
        <f t="shared" si="3"/>
        <v>0.98070755836626644</v>
      </c>
      <c r="F41" s="15">
        <f t="shared" si="3"/>
        <v>1.0289549685399111</v>
      </c>
      <c r="G41" s="15">
        <f t="shared" si="3"/>
        <v>1.1304547756595362</v>
      </c>
      <c r="H41" s="15">
        <f t="shared" si="3"/>
        <v>1.0057529817304629</v>
      </c>
      <c r="I41" s="15">
        <f t="shared" si="3"/>
        <v>1.0000000000000007</v>
      </c>
      <c r="J41" s="15">
        <f t="shared" si="3"/>
        <v>0.89566553681642391</v>
      </c>
      <c r="K41" s="15">
        <f t="shared" si="3"/>
        <v>1.0106766762920665</v>
      </c>
      <c r="L41" s="15" t="str">
        <f t="shared" si="3"/>
        <v/>
      </c>
      <c r="M41" s="15" t="str">
        <f t="shared" si="3"/>
        <v/>
      </c>
      <c r="N41" s="15" t="str">
        <f t="shared" si="3"/>
        <v/>
      </c>
      <c r="O41" s="15" t="str">
        <f t="shared" si="3"/>
        <v/>
      </c>
      <c r="P41" s="15" t="str">
        <f t="shared" si="3"/>
        <v/>
      </c>
      <c r="Q41" s="15" t="str">
        <f t="shared" si="3"/>
        <v/>
      </c>
      <c r="R41" s="15" t="str">
        <f t="shared" si="3"/>
        <v/>
      </c>
      <c r="S41" s="15" t="str">
        <f t="shared" si="3"/>
        <v/>
      </c>
    </row>
    <row r="42" spans="1:19" x14ac:dyDescent="0.2">
      <c r="A42" s="6" t="str">
        <f t="shared" si="1"/>
        <v>1/1/12-12/31/12</v>
      </c>
      <c r="C42" s="15">
        <f t="shared" si="3"/>
        <v>1.9192970241429066</v>
      </c>
      <c r="D42" s="15">
        <f t="shared" si="3"/>
        <v>1.2804112404190358</v>
      </c>
      <c r="E42" s="15">
        <f t="shared" si="3"/>
        <v>1.0361747586036116</v>
      </c>
      <c r="F42" s="15">
        <f t="shared" si="3"/>
        <v>1.0371711170420861</v>
      </c>
      <c r="G42" s="15">
        <f t="shared" si="3"/>
        <v>1.0009868678783693</v>
      </c>
      <c r="H42" s="15">
        <f t="shared" si="3"/>
        <v>1.0005346619899651</v>
      </c>
      <c r="I42" s="15">
        <f t="shared" si="3"/>
        <v>1.0000000000000002</v>
      </c>
      <c r="J42" s="15">
        <f t="shared" si="3"/>
        <v>1.0000552433431753</v>
      </c>
      <c r="K42" s="15" t="str">
        <f t="shared" si="3"/>
        <v/>
      </c>
      <c r="L42" s="15" t="str">
        <f t="shared" si="3"/>
        <v/>
      </c>
      <c r="M42" s="15" t="str">
        <f t="shared" si="3"/>
        <v/>
      </c>
      <c r="N42" s="15" t="str">
        <f t="shared" si="3"/>
        <v/>
      </c>
      <c r="O42" s="15" t="str">
        <f t="shared" si="3"/>
        <v/>
      </c>
      <c r="P42" s="15" t="str">
        <f t="shared" si="3"/>
        <v/>
      </c>
      <c r="Q42" s="15" t="str">
        <f t="shared" si="3"/>
        <v/>
      </c>
      <c r="R42" s="15" t="str">
        <f t="shared" si="3"/>
        <v/>
      </c>
      <c r="S42" s="15" t="str">
        <f t="shared" si="3"/>
        <v/>
      </c>
    </row>
    <row r="43" spans="1:19" x14ac:dyDescent="0.2">
      <c r="A43" s="6" t="str">
        <f t="shared" si="1"/>
        <v>1/1/13-12/31/13</v>
      </c>
      <c r="C43" s="15">
        <f t="shared" si="3"/>
        <v>2.0067480751516373</v>
      </c>
      <c r="D43" s="15">
        <f t="shared" si="3"/>
        <v>1.2161014666703767</v>
      </c>
      <c r="E43" s="15">
        <f t="shared" si="3"/>
        <v>1.0828059013554125</v>
      </c>
      <c r="F43" s="15">
        <f t="shared" si="3"/>
        <v>1.0229083232290677</v>
      </c>
      <c r="G43" s="15">
        <f t="shared" si="3"/>
        <v>1.0212757258314151</v>
      </c>
      <c r="H43" s="15">
        <f t="shared" si="3"/>
        <v>1.0174575064568507</v>
      </c>
      <c r="I43" s="15">
        <f t="shared" si="3"/>
        <v>1.0022201792749321</v>
      </c>
      <c r="J43" s="15" t="str">
        <f t="shared" si="3"/>
        <v/>
      </c>
      <c r="K43" s="15" t="str">
        <f t="shared" si="3"/>
        <v/>
      </c>
      <c r="L43" s="15" t="str">
        <f t="shared" si="3"/>
        <v/>
      </c>
      <c r="M43" s="15" t="str">
        <f t="shared" si="3"/>
        <v/>
      </c>
      <c r="N43" s="15" t="str">
        <f t="shared" si="3"/>
        <v/>
      </c>
      <c r="O43" s="15" t="str">
        <f t="shared" si="3"/>
        <v/>
      </c>
      <c r="P43" s="15" t="str">
        <f t="shared" si="3"/>
        <v/>
      </c>
      <c r="Q43" s="15" t="str">
        <f t="shared" si="3"/>
        <v/>
      </c>
      <c r="R43" s="15" t="str">
        <f t="shared" si="3"/>
        <v/>
      </c>
      <c r="S43" s="15" t="str">
        <f t="shared" si="3"/>
        <v/>
      </c>
    </row>
    <row r="44" spans="1:19" x14ac:dyDescent="0.2">
      <c r="A44" s="6" t="str">
        <f t="shared" si="1"/>
        <v>1/1/14-12/31/14</v>
      </c>
      <c r="C44" s="15">
        <f t="shared" si="3"/>
        <v>1.8526469794370886</v>
      </c>
      <c r="D44" s="15">
        <f t="shared" si="3"/>
        <v>1.1921272640569536</v>
      </c>
      <c r="E44" s="15">
        <f t="shared" si="3"/>
        <v>1.0643899343165408</v>
      </c>
      <c r="F44" s="15">
        <f t="shared" si="3"/>
        <v>1.0704881773928681</v>
      </c>
      <c r="G44" s="15">
        <f t="shared" si="3"/>
        <v>1.1201432023282365</v>
      </c>
      <c r="H44" s="15">
        <f t="shared" si="3"/>
        <v>1.0043744723152499</v>
      </c>
      <c r="I44" s="15" t="str">
        <f t="shared" si="3"/>
        <v/>
      </c>
      <c r="J44" s="15" t="str">
        <f t="shared" si="3"/>
        <v/>
      </c>
      <c r="K44" s="15" t="str">
        <f t="shared" si="3"/>
        <v/>
      </c>
      <c r="L44" s="15" t="str">
        <f t="shared" si="3"/>
        <v/>
      </c>
      <c r="M44" s="15" t="str">
        <f t="shared" si="3"/>
        <v/>
      </c>
      <c r="N44" s="15" t="str">
        <f t="shared" si="3"/>
        <v/>
      </c>
      <c r="O44" s="15" t="str">
        <f t="shared" si="3"/>
        <v/>
      </c>
      <c r="P44" s="15" t="str">
        <f t="shared" si="3"/>
        <v/>
      </c>
      <c r="Q44" s="15" t="str">
        <f t="shared" si="3"/>
        <v/>
      </c>
      <c r="R44" s="15" t="str">
        <f t="shared" si="3"/>
        <v/>
      </c>
      <c r="S44" s="15" t="str">
        <f t="shared" si="3"/>
        <v/>
      </c>
    </row>
    <row r="45" spans="1:19" x14ac:dyDescent="0.2">
      <c r="A45" s="6" t="str">
        <f t="shared" si="1"/>
        <v>1/1/15-12/31/15</v>
      </c>
      <c r="C45" s="15">
        <f t="shared" si="3"/>
        <v>1.4123209268835613</v>
      </c>
      <c r="D45" s="15">
        <f t="shared" si="3"/>
        <v>1.2539734936533165</v>
      </c>
      <c r="E45" s="15">
        <f t="shared" si="3"/>
        <v>1.0399017443812393</v>
      </c>
      <c r="F45" s="15">
        <f t="shared" si="3"/>
        <v>0.97835701769110528</v>
      </c>
      <c r="G45" s="15">
        <f t="shared" si="3"/>
        <v>1.0000741569573888</v>
      </c>
      <c r="H45" s="15" t="str">
        <f t="shared" si="3"/>
        <v/>
      </c>
      <c r="I45" s="15" t="str">
        <f t="shared" si="3"/>
        <v/>
      </c>
      <c r="J45" s="15" t="str">
        <f t="shared" si="3"/>
        <v/>
      </c>
      <c r="K45" s="15" t="str">
        <f t="shared" si="3"/>
        <v/>
      </c>
      <c r="L45" s="15" t="str">
        <f t="shared" si="3"/>
        <v/>
      </c>
      <c r="M45" s="15" t="str">
        <f t="shared" si="3"/>
        <v/>
      </c>
      <c r="N45" s="15" t="str">
        <f t="shared" si="3"/>
        <v/>
      </c>
      <c r="O45" s="15" t="str">
        <f t="shared" si="3"/>
        <v/>
      </c>
      <c r="P45" s="15" t="str">
        <f t="shared" si="3"/>
        <v/>
      </c>
      <c r="Q45" s="15" t="str">
        <f t="shared" si="3"/>
        <v/>
      </c>
      <c r="R45" s="15" t="str">
        <f t="shared" si="3"/>
        <v/>
      </c>
      <c r="S45" s="15" t="str">
        <f t="shared" si="3"/>
        <v/>
      </c>
    </row>
    <row r="46" spans="1:19" x14ac:dyDescent="0.2">
      <c r="A46" s="6" t="str">
        <f t="shared" si="1"/>
        <v>1/1/16-12/31/16</v>
      </c>
      <c r="C46" s="15">
        <f t="shared" si="3"/>
        <v>2.2539975452795717</v>
      </c>
      <c r="D46" s="15">
        <f t="shared" si="3"/>
        <v>1.151720201480565</v>
      </c>
      <c r="E46" s="15">
        <f t="shared" si="3"/>
        <v>0.95166094166498139</v>
      </c>
      <c r="F46" s="15">
        <f t="shared" si="3"/>
        <v>0.99228677335106108</v>
      </c>
      <c r="G46" s="15" t="str">
        <f t="shared" si="3"/>
        <v/>
      </c>
      <c r="H46" s="15" t="str">
        <f t="shared" si="3"/>
        <v/>
      </c>
      <c r="I46" s="15" t="str">
        <f t="shared" si="3"/>
        <v/>
      </c>
      <c r="J46" s="15" t="str">
        <f t="shared" si="3"/>
        <v/>
      </c>
      <c r="K46" s="15" t="str">
        <f t="shared" si="3"/>
        <v/>
      </c>
      <c r="L46" s="15" t="str">
        <f t="shared" si="3"/>
        <v/>
      </c>
      <c r="M46" s="15" t="str">
        <f t="shared" si="3"/>
        <v/>
      </c>
      <c r="N46" s="15" t="str">
        <f t="shared" si="3"/>
        <v/>
      </c>
      <c r="O46" s="15" t="str">
        <f t="shared" si="3"/>
        <v/>
      </c>
      <c r="P46" s="15" t="str">
        <f t="shared" si="3"/>
        <v/>
      </c>
      <c r="Q46" s="15" t="str">
        <f t="shared" si="3"/>
        <v/>
      </c>
      <c r="R46" s="15" t="str">
        <f t="shared" si="3"/>
        <v/>
      </c>
      <c r="S46" s="15" t="str">
        <f t="shared" si="3"/>
        <v/>
      </c>
    </row>
    <row r="47" spans="1:19" x14ac:dyDescent="0.2">
      <c r="A47" s="6" t="str">
        <f t="shared" si="1"/>
        <v>1/1/17-12/31/17</v>
      </c>
      <c r="C47" s="15">
        <f t="shared" si="3"/>
        <v>1.6707507369286168</v>
      </c>
      <c r="D47" s="15">
        <f t="shared" si="3"/>
        <v>1.148793754380488</v>
      </c>
      <c r="E47" s="15">
        <f t="shared" si="3"/>
        <v>1.0755309177769599</v>
      </c>
      <c r="F47" s="15" t="str">
        <f t="shared" si="3"/>
        <v/>
      </c>
      <c r="G47" s="15" t="str">
        <f t="shared" si="3"/>
        <v/>
      </c>
      <c r="H47" s="15" t="str">
        <f t="shared" si="3"/>
        <v/>
      </c>
      <c r="I47" s="15" t="str">
        <f t="shared" si="3"/>
        <v/>
      </c>
      <c r="J47" s="15" t="str">
        <f t="shared" si="3"/>
        <v/>
      </c>
      <c r="K47" s="15" t="str">
        <f t="shared" si="3"/>
        <v/>
      </c>
      <c r="L47" s="15" t="str">
        <f t="shared" si="3"/>
        <v/>
      </c>
      <c r="M47" s="15" t="str">
        <f t="shared" si="3"/>
        <v/>
      </c>
      <c r="N47" s="15" t="str">
        <f t="shared" si="3"/>
        <v/>
      </c>
      <c r="O47" s="15" t="str">
        <f t="shared" si="3"/>
        <v/>
      </c>
      <c r="P47" s="15" t="str">
        <f t="shared" si="3"/>
        <v/>
      </c>
      <c r="Q47" s="15" t="str">
        <f t="shared" si="3"/>
        <v/>
      </c>
      <c r="R47" s="15" t="str">
        <f t="shared" si="3"/>
        <v/>
      </c>
      <c r="S47" s="15" t="str">
        <f t="shared" si="3"/>
        <v/>
      </c>
    </row>
    <row r="48" spans="1:19" x14ac:dyDescent="0.2">
      <c r="A48" s="6" t="str">
        <f t="shared" si="1"/>
        <v>1/1/18-12/31/18</v>
      </c>
      <c r="C48" s="15">
        <f t="shared" si="3"/>
        <v>1.5996561729386742</v>
      </c>
      <c r="D48" s="15">
        <f t="shared" si="3"/>
        <v>1.1419227968506691</v>
      </c>
      <c r="E48" s="15" t="str">
        <f t="shared" si="3"/>
        <v/>
      </c>
      <c r="F48" s="15" t="str">
        <f t="shared" si="3"/>
        <v/>
      </c>
      <c r="G48" s="15" t="str">
        <f t="shared" si="3"/>
        <v/>
      </c>
      <c r="H48" s="15" t="str">
        <f t="shared" si="3"/>
        <v/>
      </c>
      <c r="I48" s="15" t="str">
        <f t="shared" si="3"/>
        <v/>
      </c>
      <c r="J48" s="15" t="str">
        <f t="shared" si="3"/>
        <v/>
      </c>
      <c r="K48" s="15" t="str">
        <f t="shared" si="3"/>
        <v/>
      </c>
      <c r="L48" s="15" t="str">
        <f t="shared" si="3"/>
        <v/>
      </c>
      <c r="M48" s="15" t="str">
        <f t="shared" si="3"/>
        <v/>
      </c>
      <c r="N48" s="15" t="str">
        <f t="shared" si="3"/>
        <v/>
      </c>
      <c r="O48" s="15" t="str">
        <f t="shared" si="3"/>
        <v/>
      </c>
      <c r="P48" s="15" t="str">
        <f t="shared" si="3"/>
        <v/>
      </c>
      <c r="Q48" s="15" t="str">
        <f t="shared" si="3"/>
        <v/>
      </c>
      <c r="R48" s="15" t="str">
        <f t="shared" si="3"/>
        <v/>
      </c>
      <c r="S48" s="15" t="str">
        <f t="shared" si="3"/>
        <v/>
      </c>
    </row>
    <row r="49" spans="1:19" x14ac:dyDescent="0.2">
      <c r="A49" s="6" t="str">
        <f t="shared" si="1"/>
        <v>1/1/19-12/31/19</v>
      </c>
      <c r="C49" s="15">
        <f t="shared" si="3"/>
        <v>1.2360970202594259</v>
      </c>
      <c r="D49" s="15" t="str">
        <f t="shared" si="3"/>
        <v/>
      </c>
      <c r="E49" s="15" t="str">
        <f t="shared" si="3"/>
        <v/>
      </c>
      <c r="F49" s="15" t="str">
        <f t="shared" si="3"/>
        <v/>
      </c>
      <c r="G49" s="15" t="str">
        <f t="shared" si="3"/>
        <v/>
      </c>
      <c r="H49" s="15" t="str">
        <f t="shared" si="3"/>
        <v/>
      </c>
      <c r="I49" s="15" t="str">
        <f t="shared" si="3"/>
        <v/>
      </c>
      <c r="J49" s="15" t="str">
        <f t="shared" si="3"/>
        <v/>
      </c>
      <c r="K49" s="15" t="str">
        <f t="shared" si="3"/>
        <v/>
      </c>
      <c r="L49" s="15" t="str">
        <f t="shared" si="3"/>
        <v/>
      </c>
      <c r="M49" s="15" t="str">
        <f t="shared" si="3"/>
        <v/>
      </c>
      <c r="N49" s="15" t="str">
        <f t="shared" si="3"/>
        <v/>
      </c>
      <c r="O49" s="15" t="str">
        <f t="shared" si="3"/>
        <v/>
      </c>
      <c r="P49" s="15" t="str">
        <f t="shared" si="3"/>
        <v/>
      </c>
      <c r="Q49" s="15" t="str">
        <f t="shared" si="3"/>
        <v/>
      </c>
      <c r="R49" s="15" t="str">
        <f t="shared" si="3"/>
        <v/>
      </c>
      <c r="S49" s="15" t="str">
        <f t="shared" si="3"/>
        <v/>
      </c>
    </row>
    <row r="52" spans="1:19" x14ac:dyDescent="0.2">
      <c r="A52" s="6" t="s">
        <v>4</v>
      </c>
      <c r="C52" s="15">
        <v>1.7325243510131094</v>
      </c>
      <c r="D52" s="15">
        <v>1.1777880250321784</v>
      </c>
      <c r="E52" s="15">
        <v>1.0312093530174065</v>
      </c>
      <c r="F52" s="15">
        <v>1.0723247238596278</v>
      </c>
      <c r="G52" s="15">
        <v>1.0607106658951253</v>
      </c>
      <c r="H52" s="15">
        <v>1.0121339842692396</v>
      </c>
      <c r="I52" s="15">
        <v>0.99100844754958628</v>
      </c>
      <c r="J52" s="15">
        <v>0.98612250222604303</v>
      </c>
      <c r="K52" s="15">
        <v>1.012006970710569</v>
      </c>
      <c r="L52" s="15">
        <v>0.99121126953469829</v>
      </c>
      <c r="M52" s="15">
        <v>1.0064734150641006</v>
      </c>
      <c r="N52" s="15">
        <v>1.0029239681001507</v>
      </c>
      <c r="O52" s="15">
        <v>0.99162328756210227</v>
      </c>
      <c r="P52" s="15">
        <v>1.0093869739281514</v>
      </c>
      <c r="Q52" s="15">
        <v>0.98192514123076702</v>
      </c>
      <c r="R52" s="15" t="s">
        <v>2</v>
      </c>
      <c r="S52" s="15" t="s">
        <v>2</v>
      </c>
    </row>
    <row r="53" spans="1:19" x14ac:dyDescent="0.2">
      <c r="A53" s="6" t="s">
        <v>5</v>
      </c>
      <c r="C53" s="15">
        <v>1.7443204302729589</v>
      </c>
      <c r="D53" s="15">
        <v>1.1679230184582912</v>
      </c>
      <c r="E53" s="15">
        <v>1.0300374363049412</v>
      </c>
      <c r="F53" s="15">
        <v>1.0693460228705081</v>
      </c>
      <c r="G53" s="15">
        <v>1.0661524743097637</v>
      </c>
      <c r="H53" s="15">
        <v>1.011618787869244</v>
      </c>
      <c r="I53" s="15">
        <v>0.98641541982124858</v>
      </c>
      <c r="J53" s="15">
        <v>0.98714218786604313</v>
      </c>
      <c r="K53" s="15">
        <v>1.0141447159014336</v>
      </c>
      <c r="L53" s="15">
        <v>0.98416736564242235</v>
      </c>
      <c r="M53" s="15">
        <v>1.00740395906625</v>
      </c>
      <c r="N53" s="15">
        <v>1.003666361263327</v>
      </c>
      <c r="O53" s="15">
        <v>0.99198130887797942</v>
      </c>
      <c r="P53" s="15">
        <v>1.015567353721853</v>
      </c>
      <c r="Q53" s="15">
        <v>0.98192514123076702</v>
      </c>
      <c r="R53" s="15" t="s">
        <v>2</v>
      </c>
      <c r="S53" s="15" t="s">
        <v>2</v>
      </c>
    </row>
    <row r="54" spans="1:19" x14ac:dyDescent="0.2">
      <c r="A54" s="6" t="s">
        <v>6</v>
      </c>
      <c r="C54" s="15">
        <v>1.7341656820394291</v>
      </c>
      <c r="D54" s="15">
        <v>1.1802505754306081</v>
      </c>
      <c r="E54" s="15">
        <v>1.0189887702064566</v>
      </c>
      <c r="F54" s="15">
        <v>1.0223166078389885</v>
      </c>
      <c r="G54" s="15">
        <v>1.0689233222215051</v>
      </c>
      <c r="H54" s="15">
        <v>1.0092540205098368</v>
      </c>
      <c r="I54" s="15">
        <v>1.0025899024293687</v>
      </c>
      <c r="J54" s="15">
        <v>0.9757805480311682</v>
      </c>
      <c r="K54" s="15">
        <v>1.0237522114882562</v>
      </c>
      <c r="L54" s="15">
        <v>1.0000235629613941</v>
      </c>
      <c r="M54" s="15">
        <v>1.0040701383421142</v>
      </c>
      <c r="N54" s="15">
        <v>1.003666361263327</v>
      </c>
      <c r="O54" s="15" t="s">
        <v>2</v>
      </c>
      <c r="P54" s="15" t="s">
        <v>2</v>
      </c>
      <c r="Q54" s="15" t="s">
        <v>2</v>
      </c>
      <c r="R54" s="15" t="s">
        <v>2</v>
      </c>
      <c r="S54" s="15" t="s">
        <v>2</v>
      </c>
    </row>
    <row r="55" spans="1:19" x14ac:dyDescent="0.2">
      <c r="A55" s="6" t="s">
        <v>7</v>
      </c>
      <c r="C55" s="15">
        <v>1.8383670497960465</v>
      </c>
      <c r="D55" s="15">
        <v>1.1778242079904531</v>
      </c>
      <c r="E55" s="15">
        <v>1.004631739201636</v>
      </c>
      <c r="F55" s="15">
        <v>1.019430237666781</v>
      </c>
      <c r="G55" s="15">
        <v>1.0545544928657535</v>
      </c>
      <c r="H55" s="15">
        <v>1.0093320565279682</v>
      </c>
      <c r="I55" s="15">
        <v>1.0030534612109536</v>
      </c>
      <c r="J55" s="15">
        <v>0.96901262579933711</v>
      </c>
      <c r="K55" s="15">
        <v>1.0387388874761183</v>
      </c>
      <c r="L55" s="15">
        <v>0.99999999999999956</v>
      </c>
      <c r="M55" s="15">
        <v>1</v>
      </c>
      <c r="N55" s="15">
        <v>1.0035523802138098</v>
      </c>
      <c r="O55" s="15">
        <v>0.99198130887797942</v>
      </c>
      <c r="P55" s="15" t="s">
        <v>2</v>
      </c>
      <c r="Q55" s="15" t="s">
        <v>2</v>
      </c>
      <c r="R55" s="15" t="s">
        <v>2</v>
      </c>
      <c r="S55" s="15" t="s">
        <v>2</v>
      </c>
    </row>
    <row r="57" spans="1:19" x14ac:dyDescent="0.2">
      <c r="A57" s="6" t="s">
        <v>8</v>
      </c>
      <c r="C57" s="15" t="e">
        <f>IF(ISBLANK(D73), C73, C73/D73)</f>
        <v>#REF!</v>
      </c>
      <c r="D57" s="15" t="e">
        <f t="shared" ref="D57:S58" si="4">IF(ISBLANK(E73), D73, D73/E73)</f>
        <v>#REF!</v>
      </c>
      <c r="E57" s="15" t="e">
        <f t="shared" si="4"/>
        <v>#REF!</v>
      </c>
      <c r="F57" s="15" t="e">
        <f t="shared" si="4"/>
        <v>#REF!</v>
      </c>
      <c r="G57" s="15" t="e">
        <f t="shared" si="4"/>
        <v>#REF!</v>
      </c>
      <c r="H57" s="15" t="e">
        <f t="shared" si="4"/>
        <v>#REF!</v>
      </c>
      <c r="I57" s="15" t="e">
        <f t="shared" si="4"/>
        <v>#REF!</v>
      </c>
      <c r="J57" s="15" t="e">
        <f t="shared" si="4"/>
        <v>#REF!</v>
      </c>
      <c r="K57" s="15" t="e">
        <f t="shared" si="4"/>
        <v>#REF!</v>
      </c>
      <c r="L57" s="15" t="e">
        <f t="shared" si="4"/>
        <v>#REF!</v>
      </c>
      <c r="M57" s="15" t="e">
        <f t="shared" si="4"/>
        <v>#REF!</v>
      </c>
      <c r="N57" s="15" t="e">
        <f t="shared" si="4"/>
        <v>#REF!</v>
      </c>
      <c r="O57" s="15" t="e">
        <f t="shared" si="4"/>
        <v>#REF!</v>
      </c>
      <c r="P57" s="15" t="e">
        <f t="shared" si="4"/>
        <v>#REF!</v>
      </c>
      <c r="Q57" s="15" t="e">
        <f t="shared" si="4"/>
        <v>#REF!</v>
      </c>
      <c r="R57" s="15" t="e">
        <f t="shared" si="4"/>
        <v>#REF!</v>
      </c>
      <c r="S57" s="15" t="e">
        <f t="shared" si="4"/>
        <v>#REF!</v>
      </c>
    </row>
    <row r="58" spans="1:19" x14ac:dyDescent="0.2">
      <c r="A58" s="6" t="s">
        <v>9</v>
      </c>
      <c r="C58" s="15">
        <f>IF(ISBLANK(D74), C74, C74/D74)</f>
        <v>1.7200000000000006</v>
      </c>
      <c r="D58" s="15">
        <f t="shared" si="4"/>
        <v>1.1499999999999997</v>
      </c>
      <c r="E58" s="15">
        <f t="shared" si="4"/>
        <v>1.0559999999999996</v>
      </c>
      <c r="F58" s="15">
        <f t="shared" si="4"/>
        <v>1.0359857340210368</v>
      </c>
      <c r="G58" s="15">
        <f t="shared" si="4"/>
        <v>1.0169472217307347</v>
      </c>
      <c r="H58" s="15">
        <f t="shared" si="4"/>
        <v>1.0134010752921587</v>
      </c>
      <c r="I58" s="15">
        <f t="shared" si="4"/>
        <v>1.0103015341755863</v>
      </c>
      <c r="J58" s="15">
        <f t="shared" si="4"/>
        <v>1.0088683840513335</v>
      </c>
      <c r="K58" s="15">
        <f t="shared" si="4"/>
        <v>1.0076724250985336</v>
      </c>
      <c r="L58" s="15">
        <f t="shared" si="4"/>
        <v>1.0066487731787117</v>
      </c>
      <c r="M58" s="15">
        <f t="shared" si="4"/>
        <v>1.0058028116716924</v>
      </c>
      <c r="N58" s="15">
        <f t="shared" si="4"/>
        <v>1.0050875537244011</v>
      </c>
      <c r="O58" s="15">
        <f t="shared" si="4"/>
        <v>1.0045206083077705</v>
      </c>
      <c r="P58" s="15">
        <f t="shared" si="4"/>
        <v>1.0040501960742363</v>
      </c>
      <c r="Q58" s="15">
        <f t="shared" si="4"/>
        <v>1.0036172585822389</v>
      </c>
      <c r="R58" s="15">
        <f t="shared" si="4"/>
        <v>1.003638615433651</v>
      </c>
      <c r="S58" s="15">
        <f t="shared" si="4"/>
        <v>1.0362486146364904</v>
      </c>
    </row>
    <row r="60" spans="1:19" x14ac:dyDescent="0.2">
      <c r="A60" s="6" t="s">
        <v>10</v>
      </c>
      <c r="C60" s="8" t="str">
        <f>C32</f>
        <v>12 - 24</v>
      </c>
      <c r="D60" s="8" t="str">
        <f t="shared" ref="D60:S60" si="5">D32</f>
        <v>24 - 36</v>
      </c>
      <c r="E60" s="8" t="str">
        <f t="shared" si="5"/>
        <v>36 - 48</v>
      </c>
      <c r="F60" s="8" t="str">
        <f t="shared" si="5"/>
        <v>48 - 60</v>
      </c>
      <c r="G60" s="8" t="str">
        <f t="shared" si="5"/>
        <v>60 - 72</v>
      </c>
      <c r="H60" s="8" t="str">
        <f t="shared" si="5"/>
        <v>72 - 84</v>
      </c>
      <c r="I60" s="8" t="str">
        <f t="shared" si="5"/>
        <v>84 - 96</v>
      </c>
      <c r="J60" s="8" t="str">
        <f t="shared" si="5"/>
        <v>96 - 108</v>
      </c>
      <c r="K60" s="8" t="str">
        <f t="shared" si="5"/>
        <v>108 - 120</v>
      </c>
      <c r="L60" s="8" t="str">
        <f t="shared" si="5"/>
        <v>120 - 132</v>
      </c>
      <c r="M60" s="8" t="str">
        <f t="shared" si="5"/>
        <v>132 - 144</v>
      </c>
      <c r="N60" s="8" t="str">
        <f t="shared" si="5"/>
        <v>144 - 156</v>
      </c>
      <c r="O60" s="8" t="str">
        <f t="shared" si="5"/>
        <v>156 - 168</v>
      </c>
      <c r="P60" s="8" t="str">
        <f t="shared" si="5"/>
        <v>168 - 180</v>
      </c>
      <c r="Q60" s="8" t="str">
        <f t="shared" si="5"/>
        <v>180 - 192</v>
      </c>
      <c r="R60" s="8" t="str">
        <f t="shared" si="5"/>
        <v>192 - 204</v>
      </c>
      <c r="S60" s="8" t="str">
        <f t="shared" si="5"/>
        <v>204 - ULT</v>
      </c>
    </row>
    <row r="61" spans="1:19" x14ac:dyDescent="0.2">
      <c r="A61" s="6" t="s">
        <v>11</v>
      </c>
      <c r="C61" s="15">
        <f>C58</f>
        <v>1.7200000000000006</v>
      </c>
      <c r="D61" s="15">
        <v>1.17</v>
      </c>
      <c r="E61" s="15">
        <f t="shared" ref="E61:S61" si="6">E58</f>
        <v>1.0559999999999996</v>
      </c>
      <c r="F61" s="15">
        <v>1.032</v>
      </c>
      <c r="G61" s="15">
        <f t="shared" si="6"/>
        <v>1.0169472217307347</v>
      </c>
      <c r="H61" s="15">
        <f t="shared" si="6"/>
        <v>1.0134010752921587</v>
      </c>
      <c r="I61" s="15">
        <f t="shared" si="6"/>
        <v>1.0103015341755863</v>
      </c>
      <c r="J61" s="15">
        <f t="shared" si="6"/>
        <v>1.0088683840513335</v>
      </c>
      <c r="K61" s="15">
        <f t="shared" si="6"/>
        <v>1.0076724250985336</v>
      </c>
      <c r="L61" s="15">
        <f t="shared" si="6"/>
        <v>1.0066487731787117</v>
      </c>
      <c r="M61" s="15">
        <f t="shared" si="6"/>
        <v>1.0058028116716924</v>
      </c>
      <c r="N61" s="15">
        <f t="shared" si="6"/>
        <v>1.0050875537244011</v>
      </c>
      <c r="O61" s="15">
        <f t="shared" si="6"/>
        <v>1.0045206083077705</v>
      </c>
      <c r="P61" s="15">
        <f t="shared" si="6"/>
        <v>1.0040501960742363</v>
      </c>
      <c r="Q61" s="15">
        <f t="shared" si="6"/>
        <v>1.0036172585822389</v>
      </c>
      <c r="R61" s="15">
        <f t="shared" si="6"/>
        <v>1.003638615433651</v>
      </c>
      <c r="S61" s="15">
        <f t="shared" si="6"/>
        <v>1.0362486146364904</v>
      </c>
    </row>
    <row r="62" spans="1:19" x14ac:dyDescent="0.2">
      <c r="A62" s="6" t="s">
        <v>12</v>
      </c>
      <c r="C62" s="15">
        <f>PRODUCT(C61:$S$61)</f>
        <v>2.4869155047712126</v>
      </c>
      <c r="D62" s="15">
        <f>PRODUCT(D61:$S$61)</f>
        <v>1.4458811074251232</v>
      </c>
      <c r="E62" s="15">
        <f>PRODUCT(E61:$S$61)</f>
        <v>1.2357958183120712</v>
      </c>
      <c r="F62" s="15">
        <f>PRODUCT(F61:$S$61)</f>
        <v>1.1702611915834011</v>
      </c>
      <c r="G62" s="15">
        <f>PRODUCT(G61:$S$61)</f>
        <v>1.1339740228521331</v>
      </c>
      <c r="H62" s="15">
        <f>PRODUCT(H61:$S$61)</f>
        <v>1.1150765729240411</v>
      </c>
      <c r="I62" s="15">
        <f>PRODUCT(I61:$S$61)</f>
        <v>1.1003309549504574</v>
      </c>
      <c r="J62" s="15">
        <f>PRODUCT(J61:$S$61)</f>
        <v>1.0891114362687133</v>
      </c>
      <c r="K62" s="15">
        <f>PRODUCT(K61:$S$61)</f>
        <v>1.0795376815111859</v>
      </c>
      <c r="L62" s="15">
        <f>PRODUCT(L61:$S$61)</f>
        <v>1.0713180738329968</v>
      </c>
      <c r="M62" s="15">
        <f>PRODUCT(M61:$S$61)</f>
        <v>1.0642421690438046</v>
      </c>
      <c r="N62" s="15">
        <f>PRODUCT(N61:$S$61)</f>
        <v>1.0581022012406023</v>
      </c>
      <c r="O62" s="15">
        <f>PRODUCT(O61:$S$61)</f>
        <v>1.0527462978919129</v>
      </c>
      <c r="P62" s="15">
        <f>PRODUCT(P61:$S$61)</f>
        <v>1.0480086612313348</v>
      </c>
      <c r="Q62" s="15">
        <f>PRODUCT(Q61:$S$61)</f>
        <v>1.043781142943822</v>
      </c>
      <c r="R62" s="15">
        <f>PRODUCT(R61:$S$61)</f>
        <v>1.0400191248388062</v>
      </c>
      <c r="S62" s="15">
        <f>PRODUCT(S61:$S$61)</f>
        <v>1.0362486146364904</v>
      </c>
    </row>
    <row r="65" spans="1:21" ht="12" customHeight="1" x14ac:dyDescent="0.2">
      <c r="A65" s="16" t="s">
        <v>13</v>
      </c>
    </row>
    <row r="66" spans="1:21" ht="12" customHeight="1" x14ac:dyDescent="0.2">
      <c r="A66" s="17" t="s">
        <v>14</v>
      </c>
    </row>
    <row r="67" spans="1:21" ht="12" customHeight="1" x14ac:dyDescent="0.2">
      <c r="A67" s="18" t="s">
        <v>15</v>
      </c>
    </row>
    <row r="68" spans="1:21" ht="12" customHeight="1" x14ac:dyDescent="0.2">
      <c r="A68" s="19" t="s">
        <v>37</v>
      </c>
    </row>
    <row r="69" spans="1:21" ht="12" customHeight="1" x14ac:dyDescent="0.2">
      <c r="A69" s="19" t="s">
        <v>35</v>
      </c>
    </row>
    <row r="72" spans="1:21" x14ac:dyDescent="0.2">
      <c r="A72" s="6" t="s">
        <v>16</v>
      </c>
      <c r="C72" s="7">
        <f t="shared" ref="C72:S72" si="7">C11</f>
        <v>12</v>
      </c>
      <c r="D72" s="7">
        <f t="shared" si="7"/>
        <v>24</v>
      </c>
      <c r="E72" s="7">
        <f t="shared" si="7"/>
        <v>36</v>
      </c>
      <c r="F72" s="7">
        <f t="shared" si="7"/>
        <v>48</v>
      </c>
      <c r="G72" s="7">
        <f t="shared" si="7"/>
        <v>60</v>
      </c>
      <c r="H72" s="7">
        <f t="shared" si="7"/>
        <v>72</v>
      </c>
      <c r="I72" s="7">
        <f t="shared" si="7"/>
        <v>84</v>
      </c>
      <c r="J72" s="7">
        <f t="shared" si="7"/>
        <v>96</v>
      </c>
      <c r="K72" s="7">
        <f t="shared" si="7"/>
        <v>108</v>
      </c>
      <c r="L72" s="7">
        <f t="shared" si="7"/>
        <v>120</v>
      </c>
      <c r="M72" s="7">
        <f t="shared" si="7"/>
        <v>132</v>
      </c>
      <c r="N72" s="7">
        <f t="shared" si="7"/>
        <v>144</v>
      </c>
      <c r="O72" s="7">
        <f t="shared" si="7"/>
        <v>156</v>
      </c>
      <c r="P72" s="7">
        <f t="shared" si="7"/>
        <v>168</v>
      </c>
      <c r="Q72" s="7">
        <f t="shared" si="7"/>
        <v>180</v>
      </c>
      <c r="R72" s="7">
        <f t="shared" si="7"/>
        <v>192</v>
      </c>
      <c r="S72" s="7">
        <f t="shared" si="7"/>
        <v>204</v>
      </c>
    </row>
    <row r="73" spans="1:21" x14ac:dyDescent="0.2">
      <c r="A73" s="6" t="s">
        <v>8</v>
      </c>
      <c r="C73" s="20" t="e">
        <v>#REF!</v>
      </c>
      <c r="D73" s="20" t="e">
        <v>#REF!</v>
      </c>
      <c r="E73" s="20" t="e">
        <v>#REF!</v>
      </c>
      <c r="F73" s="20" t="e">
        <v>#REF!</v>
      </c>
      <c r="G73" s="20" t="e">
        <v>#REF!</v>
      </c>
      <c r="H73" s="20" t="e">
        <v>#REF!</v>
      </c>
      <c r="I73" s="20" t="e">
        <v>#REF!</v>
      </c>
      <c r="J73" s="20" t="e">
        <v>#REF!</v>
      </c>
      <c r="K73" s="20" t="e">
        <v>#REF!</v>
      </c>
      <c r="L73" s="20" t="e">
        <v>#REF!</v>
      </c>
      <c r="M73" s="20" t="e">
        <v>#REF!</v>
      </c>
      <c r="N73" s="20" t="e">
        <v>#REF!</v>
      </c>
      <c r="O73" s="20" t="e">
        <v>#REF!</v>
      </c>
      <c r="P73" s="20" t="e">
        <v>#REF!</v>
      </c>
      <c r="Q73" s="20" t="e">
        <v>#REF!</v>
      </c>
      <c r="R73" s="20" t="e">
        <v>#REF!</v>
      </c>
      <c r="S73" s="20" t="e">
        <v>#REF!</v>
      </c>
      <c r="U73" s="6" t="e">
        <f>MATCH($C$1, '[1]Industry LDF'!$A$5:$M$5, 0)</f>
        <v>#VALUE!</v>
      </c>
    </row>
    <row r="74" spans="1:21" x14ac:dyDescent="0.2">
      <c r="A74" s="6" t="s">
        <v>9</v>
      </c>
      <c r="C74" s="21">
        <v>2.453844772707138</v>
      </c>
      <c r="D74" s="21">
        <v>1.4266539376204286</v>
      </c>
      <c r="E74" s="21">
        <v>1.2405686414090686</v>
      </c>
      <c r="F74" s="21">
        <v>1.1747809104252549</v>
      </c>
      <c r="G74" s="21">
        <v>1.1339740228521329</v>
      </c>
      <c r="H74" s="21">
        <v>1.1150765729240413</v>
      </c>
      <c r="I74" s="21">
        <v>1.1003309549504572</v>
      </c>
      <c r="J74" s="21">
        <v>1.0891114362687131</v>
      </c>
      <c r="K74" s="21">
        <v>1.0795376815111857</v>
      </c>
      <c r="L74" s="21">
        <v>1.0713180738329968</v>
      </c>
      <c r="M74" s="21">
        <v>1.0642421690438044</v>
      </c>
      <c r="N74" s="21">
        <v>1.0581022012406021</v>
      </c>
      <c r="O74" s="21">
        <v>1.0527462978919127</v>
      </c>
      <c r="P74" s="21">
        <v>1.0480086612313348</v>
      </c>
      <c r="Q74" s="21">
        <v>1.043781142943822</v>
      </c>
      <c r="R74" s="21">
        <v>1.0400191248388062</v>
      </c>
      <c r="S74" s="21">
        <v>1.0362486146364904</v>
      </c>
      <c r="U74" s="22">
        <v>10000000</v>
      </c>
    </row>
    <row r="75" spans="1:21" x14ac:dyDescent="0.2">
      <c r="C75" s="1" t="b">
        <v>1</v>
      </c>
      <c r="D75" s="1" t="b">
        <v>1</v>
      </c>
      <c r="E75" s="1" t="b">
        <v>1</v>
      </c>
      <c r="F75" s="1" t="b">
        <v>1</v>
      </c>
      <c r="G75" s="1" t="b">
        <v>1</v>
      </c>
      <c r="H75" s="1" t="b">
        <v>1</v>
      </c>
      <c r="I75" s="1" t="b">
        <v>1</v>
      </c>
      <c r="J75" s="1" t="b">
        <v>1</v>
      </c>
      <c r="K75" s="1" t="b">
        <v>1</v>
      </c>
      <c r="L75" s="1" t="b">
        <v>1</v>
      </c>
      <c r="M75" s="1" t="b">
        <v>1</v>
      </c>
      <c r="N75" s="1" t="b">
        <v>1</v>
      </c>
      <c r="O75" s="1" t="b">
        <v>1</v>
      </c>
      <c r="P75" s="1" t="b">
        <v>1</v>
      </c>
      <c r="Q75" s="1" t="b">
        <v>1</v>
      </c>
      <c r="R75" s="1" t="b">
        <v>1</v>
      </c>
      <c r="U75" s="6" t="s">
        <v>17</v>
      </c>
    </row>
    <row r="77" spans="1:21" x14ac:dyDescent="0.2">
      <c r="A77" s="7" t="s">
        <v>18</v>
      </c>
    </row>
    <row r="78" spans="1:21" x14ac:dyDescent="0.2">
      <c r="A78" s="6" t="s">
        <v>19</v>
      </c>
      <c r="C78" s="1" t="b">
        <f>C61&gt;=D61</f>
        <v>1</v>
      </c>
      <c r="D78" s="1" t="b">
        <f t="shared" ref="D78:Q78" si="8">D61&gt;=E61</f>
        <v>1</v>
      </c>
      <c r="E78" s="1" t="b">
        <f t="shared" si="8"/>
        <v>1</v>
      </c>
      <c r="F78" s="1" t="b">
        <f t="shared" si="8"/>
        <v>1</v>
      </c>
      <c r="G78" s="1" t="b">
        <f t="shared" si="8"/>
        <v>1</v>
      </c>
      <c r="H78" s="1" t="b">
        <f t="shared" si="8"/>
        <v>1</v>
      </c>
      <c r="I78" s="1" t="b">
        <f t="shared" si="8"/>
        <v>1</v>
      </c>
      <c r="J78" s="1" t="b">
        <f t="shared" si="8"/>
        <v>1</v>
      </c>
      <c r="K78" s="1" t="b">
        <f t="shared" si="8"/>
        <v>1</v>
      </c>
      <c r="L78" s="1" t="b">
        <f t="shared" si="8"/>
        <v>1</v>
      </c>
      <c r="M78" s="1" t="b">
        <f t="shared" si="8"/>
        <v>1</v>
      </c>
      <c r="N78" s="1" t="b">
        <f t="shared" si="8"/>
        <v>1</v>
      </c>
      <c r="O78" s="1" t="b">
        <f t="shared" si="8"/>
        <v>1</v>
      </c>
      <c r="P78" s="1" t="b">
        <f t="shared" si="8"/>
        <v>1</v>
      </c>
      <c r="Q78" s="1" t="b">
        <f t="shared" si="8"/>
        <v>0</v>
      </c>
    </row>
    <row r="79" spans="1:21" x14ac:dyDescent="0.2">
      <c r="A79" s="6" t="s">
        <v>20</v>
      </c>
      <c r="C79" s="1" t="b">
        <f>C61&lt;='e8.8'!C61</f>
        <v>1</v>
      </c>
      <c r="D79" s="1" t="b">
        <f>D61&lt;='e8.8'!D61</f>
        <v>1</v>
      </c>
      <c r="E79" s="1" t="b">
        <f>E61&lt;='e8.8'!E61</f>
        <v>1</v>
      </c>
      <c r="F79" s="1" t="b">
        <f>F61&lt;='e8.8'!F61</f>
        <v>1</v>
      </c>
      <c r="G79" s="1" t="b">
        <f>G61&lt;='e8.8'!G61</f>
        <v>1</v>
      </c>
      <c r="H79" s="1" t="b">
        <f>H61&lt;='e8.8'!H61</f>
        <v>1</v>
      </c>
      <c r="I79" s="1" t="b">
        <f>I61&lt;='e8.8'!I61</f>
        <v>1</v>
      </c>
      <c r="J79" s="1" t="b">
        <f>J61&lt;='e8.8'!J61</f>
        <v>1</v>
      </c>
      <c r="K79" s="1" t="b">
        <f>K61&lt;='e8.8'!K61</f>
        <v>1</v>
      </c>
      <c r="L79" s="1" t="b">
        <f>L61&lt;='e8.8'!L61</f>
        <v>1</v>
      </c>
      <c r="M79" s="1" t="b">
        <f>M61&lt;='e8.8'!M61</f>
        <v>1</v>
      </c>
      <c r="N79" s="1" t="b">
        <f>N61&lt;='e8.8'!N61</f>
        <v>1</v>
      </c>
      <c r="O79" s="1" t="b">
        <f>O61&lt;='e8.8'!O61</f>
        <v>1</v>
      </c>
      <c r="P79" s="1" t="b">
        <f>P61&lt;='e8.8'!P61</f>
        <v>1</v>
      </c>
      <c r="Q79" s="1" t="b">
        <f>Q61&lt;='e8.8'!Q61</f>
        <v>1</v>
      </c>
      <c r="R79" s="1" t="b">
        <f>R61&lt;='e8.8'!R61</f>
        <v>1</v>
      </c>
      <c r="S79" s="1" t="b">
        <f>S61&lt;='e8.8'!S61</f>
        <v>1</v>
      </c>
    </row>
    <row r="80" spans="1:21" x14ac:dyDescent="0.2">
      <c r="A80" s="6" t="s">
        <v>21</v>
      </c>
      <c r="C80" s="1" t="b">
        <f>C61&gt;='e8.5'!C61</f>
        <v>1</v>
      </c>
      <c r="D80" s="1" t="b">
        <f>D61&gt;='e8.5'!D61</f>
        <v>1</v>
      </c>
      <c r="E80" s="1" t="b">
        <f>E61&gt;='e8.5'!E61</f>
        <v>1</v>
      </c>
      <c r="F80" s="1" t="b">
        <f>F61&gt;='e8.5'!F61</f>
        <v>1</v>
      </c>
      <c r="G80" s="1" t="b">
        <f>G61&gt;='e8.5'!G61</f>
        <v>1</v>
      </c>
      <c r="H80" s="1" t="b">
        <f>H61&gt;='e8.5'!H61</f>
        <v>1</v>
      </c>
      <c r="I80" s="1" t="b">
        <f>I61&gt;='e8.5'!I61</f>
        <v>1</v>
      </c>
      <c r="J80" s="1" t="b">
        <f>J61&gt;='e8.5'!J61</f>
        <v>1</v>
      </c>
      <c r="K80" s="1" t="b">
        <f>K61&gt;='e8.5'!K61</f>
        <v>1</v>
      </c>
      <c r="L80" s="1" t="b">
        <f>L61&gt;='e8.5'!L61</f>
        <v>1</v>
      </c>
      <c r="M80" s="1" t="b">
        <f>M61&gt;='e8.5'!M61</f>
        <v>1</v>
      </c>
      <c r="N80" s="1" t="b">
        <f>N61&gt;='e8.5'!N61</f>
        <v>1</v>
      </c>
      <c r="O80" s="1" t="b">
        <f>O61&gt;='e8.5'!O61</f>
        <v>1</v>
      </c>
      <c r="P80" s="1" t="b">
        <f>P61&gt;='e8.5'!P61</f>
        <v>1</v>
      </c>
      <c r="Q80" s="1" t="b">
        <f>Q61&gt;='e8.5'!Q61</f>
        <v>1</v>
      </c>
      <c r="R80" s="1" t="b">
        <f>R61&gt;='e8.5'!R61</f>
        <v>1</v>
      </c>
      <c r="S80" s="1" t="b">
        <f>S61&gt;='e8.5'!S61</f>
        <v>1</v>
      </c>
    </row>
  </sheetData>
  <printOptions horizontalCentered="1"/>
  <pageMargins left="0.7" right="0.7" top="0.75" bottom="0.75" header="0.3" footer="0.3"/>
  <pageSetup scale="58" orientation="landscape" blackAndWhite="1" r:id="rId1"/>
  <headerFooter>
    <oddHeader xml:space="preserve">&amp;L&amp;"Arial"&amp;10  
  &amp;R&amp;"Arial"&amp;10  Exhibit 8
Sheet 7
</oddHeader>
    <oddFooter xml:space="preserve">&amp;L&amp;"Arial"&amp;10 Oliver Wyman Actuarial Consulting, Inc.
&amp;C&amp;"Arial"&amp;10 &amp;R&amp;"Arial"&amp;10 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D5C31-8CC7-443D-B641-EFAFADEBCC62}">
  <sheetPr>
    <tabColor rgb="FF00B050"/>
    <pageSetUpPr fitToPage="1"/>
  </sheetPr>
  <dimension ref="A1:W80"/>
  <sheetViews>
    <sheetView zoomScale="85" zoomScaleNormal="85" workbookViewId="0">
      <selection activeCell="C55" sqref="C55"/>
    </sheetView>
  </sheetViews>
  <sheetFormatPr defaultColWidth="10.28515625" defaultRowHeight="12.75" x14ac:dyDescent="0.2"/>
  <cols>
    <col min="1" max="1" width="17.140625" style="1" customWidth="1"/>
    <col min="2" max="2" width="3" style="1" customWidth="1"/>
    <col min="3" max="19" width="11.7109375" style="1" customWidth="1"/>
    <col min="20" max="20" width="3" style="1" customWidth="1"/>
    <col min="21" max="21" width="11.7109375" style="1" customWidth="1"/>
    <col min="22" max="22" width="3" style="1" customWidth="1"/>
    <col min="23" max="16384" width="10.28515625" style="1"/>
  </cols>
  <sheetData>
    <row r="1" spans="1:23" x14ac:dyDescent="0.2">
      <c r="A1" s="1" t="e">
        <v>#VALUE!</v>
      </c>
      <c r="C1" s="1" t="e">
        <v>#VALUE!</v>
      </c>
    </row>
    <row r="2" spans="1:23" customFormat="1" ht="22.5" x14ac:dyDescent="0.45">
      <c r="A2" s="2" t="s">
        <v>33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3" customFormat="1" ht="15.75" x14ac:dyDescent="0.25">
      <c r="A3" s="4" t="s">
        <v>38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3" customFormat="1" ht="15.75" x14ac:dyDescent="0.25">
      <c r="A4" s="4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23" customFormat="1" ht="15.75" x14ac:dyDescent="0.25">
      <c r="A5" s="4" t="s">
        <v>34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3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3" x14ac:dyDescent="0.2">
      <c r="A7" s="5" t="e">
        <v>#VALUE!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10" spans="1:23" x14ac:dyDescent="0.2">
      <c r="A10" s="6" t="str">
        <f>[1]Intro!$M$9</f>
        <v>Policy</v>
      </c>
      <c r="C10" s="1" t="s">
        <v>0</v>
      </c>
    </row>
    <row r="11" spans="1:23" x14ac:dyDescent="0.2">
      <c r="A11" s="7" t="str">
        <f>[1]Intro!$M$10</f>
        <v>Period</v>
      </c>
      <c r="C11" s="8">
        <f>[1]Intro!$U$1</f>
        <v>12</v>
      </c>
      <c r="D11" s="8">
        <f>C11+[1]Intro!$U$2</f>
        <v>24</v>
      </c>
      <c r="E11" s="8">
        <f>D11+[1]Intro!$U$2</f>
        <v>36</v>
      </c>
      <c r="F11" s="8">
        <f>E11+[1]Intro!$U$2</f>
        <v>48</v>
      </c>
      <c r="G11" s="8">
        <f>F11+[1]Intro!$U$2</f>
        <v>60</v>
      </c>
      <c r="H11" s="8">
        <f>G11+[1]Intro!$U$2</f>
        <v>72</v>
      </c>
      <c r="I11" s="8">
        <f>H11+[1]Intro!$U$2</f>
        <v>84</v>
      </c>
      <c r="J11" s="8">
        <f>I11+[1]Intro!$U$2</f>
        <v>96</v>
      </c>
      <c r="K11" s="8">
        <f>J11+[1]Intro!$U$2</f>
        <v>108</v>
      </c>
      <c r="L11" s="8">
        <f>K11+[1]Intro!$U$2</f>
        <v>120</v>
      </c>
      <c r="M11" s="8">
        <f>L11+[1]Intro!$U$2</f>
        <v>132</v>
      </c>
      <c r="N11" s="8">
        <f>M11+[1]Intro!$U$2</f>
        <v>144</v>
      </c>
      <c r="O11" s="8">
        <f>N11+[1]Intro!$U$2</f>
        <v>156</v>
      </c>
      <c r="P11" s="8">
        <f>O11+[1]Intro!$U$2</f>
        <v>168</v>
      </c>
      <c r="Q11" s="8">
        <f>P11+[1]Intro!$U$2</f>
        <v>180</v>
      </c>
      <c r="R11" s="8">
        <f>Q11+[1]Intro!$U$2</f>
        <v>192</v>
      </c>
      <c r="S11" s="8">
        <f>R11+[1]Intro!$U$2</f>
        <v>204</v>
      </c>
      <c r="U11" s="9" t="s">
        <v>32</v>
      </c>
      <c r="W11" s="7" t="s">
        <v>1</v>
      </c>
    </row>
    <row r="12" spans="1:23" ht="12.75" customHeight="1" x14ac:dyDescent="0.2"/>
    <row r="13" spans="1:23" ht="12.75" customHeight="1" x14ac:dyDescent="0.2">
      <c r="A13" s="6" t="str">
        <f>[1]Intro!E25</f>
        <v>1/1/04-12/31/04</v>
      </c>
      <c r="C13" s="10" t="s">
        <v>2</v>
      </c>
      <c r="D13" s="10" t="s">
        <v>2</v>
      </c>
      <c r="E13" s="10">
        <v>889820</v>
      </c>
      <c r="F13" s="10">
        <v>986168</v>
      </c>
      <c r="G13" s="10">
        <v>1097393.1399999999</v>
      </c>
      <c r="H13" s="10">
        <v>1152952.29</v>
      </c>
      <c r="I13" s="10">
        <v>1458470.57</v>
      </c>
      <c r="J13" s="10">
        <v>1528554.2800000005</v>
      </c>
      <c r="K13" s="10">
        <v>1525481.6300000004</v>
      </c>
      <c r="L13" s="10">
        <v>1533168.1600000001</v>
      </c>
      <c r="M13" s="10">
        <v>1528643.62</v>
      </c>
      <c r="N13" s="10">
        <v>1529844.05</v>
      </c>
      <c r="O13" s="10">
        <v>1542984.3700000003</v>
      </c>
      <c r="P13" s="10">
        <v>1549114.1800000004</v>
      </c>
      <c r="Q13" s="10">
        <v>1527209.7200000004</v>
      </c>
      <c r="R13" s="10">
        <v>1499605.6200000003</v>
      </c>
      <c r="S13" s="11">
        <f>$U13</f>
        <v>1499605.6200000003</v>
      </c>
      <c r="U13" s="12">
        <f>[1]e7!E23</f>
        <v>1499605.6200000003</v>
      </c>
      <c r="W13" s="6" t="str">
        <f>[1]Intro!O25</f>
        <v>Broadspire</v>
      </c>
    </row>
    <row r="14" spans="1:23" ht="12.75" customHeight="1" x14ac:dyDescent="0.2">
      <c r="A14" s="6" t="str">
        <f>[1]Intro!E26</f>
        <v>1/1/05-12/31/05</v>
      </c>
      <c r="C14" s="13" t="s">
        <v>2</v>
      </c>
      <c r="D14" s="10">
        <v>885706</v>
      </c>
      <c r="E14" s="13">
        <v>1174043</v>
      </c>
      <c r="F14" s="13">
        <v>1493567.14</v>
      </c>
      <c r="G14" s="13">
        <v>1914972.68</v>
      </c>
      <c r="H14" s="13">
        <v>2195707.2000000002</v>
      </c>
      <c r="I14" s="13">
        <v>2249527.9200000009</v>
      </c>
      <c r="J14" s="13">
        <v>2303249.8800000004</v>
      </c>
      <c r="K14" s="13">
        <v>2334159.1599999988</v>
      </c>
      <c r="L14" s="13">
        <v>2396697.4299999988</v>
      </c>
      <c r="M14" s="13">
        <v>2429567.0099999988</v>
      </c>
      <c r="N14" s="13">
        <v>2447437.2100000004</v>
      </c>
      <c r="O14" s="13">
        <v>2462487.6800000002</v>
      </c>
      <c r="P14" s="13">
        <v>2475166.6200000006</v>
      </c>
      <c r="Q14" s="13">
        <v>2591184.7000000002</v>
      </c>
      <c r="R14" s="12">
        <f>$U14</f>
        <v>2598610.1500000004</v>
      </c>
      <c r="S14" s="13"/>
      <c r="U14" s="12">
        <f>[1]e7!E24</f>
        <v>2598610.1500000004</v>
      </c>
      <c r="W14" s="6" t="str">
        <f>[1]Intro!O26</f>
        <v>Broadspire</v>
      </c>
    </row>
    <row r="15" spans="1:23" ht="12.75" customHeight="1" x14ac:dyDescent="0.2">
      <c r="A15" s="6" t="str">
        <f>[1]Intro!E27</f>
        <v>1/1/06-12/31/06</v>
      </c>
      <c r="C15" s="10">
        <v>211399</v>
      </c>
      <c r="D15" s="13">
        <v>446575</v>
      </c>
      <c r="E15" s="13">
        <v>588433</v>
      </c>
      <c r="F15" s="13">
        <v>641498</v>
      </c>
      <c r="G15" s="13">
        <v>655143</v>
      </c>
      <c r="H15" s="13">
        <v>708243</v>
      </c>
      <c r="I15" s="13">
        <v>699724.86000000034</v>
      </c>
      <c r="J15" s="13">
        <v>699724.86000000034</v>
      </c>
      <c r="K15" s="13">
        <v>699724.86000000034</v>
      </c>
      <c r="L15" s="13">
        <v>699724.86000000034</v>
      </c>
      <c r="M15" s="13">
        <v>699839.89000000025</v>
      </c>
      <c r="N15" s="13">
        <v>699839.89000000025</v>
      </c>
      <c r="O15" s="13">
        <v>699839.89000000025</v>
      </c>
      <c r="P15" s="13">
        <v>699839.89000000025</v>
      </c>
      <c r="Q15" s="12">
        <f>$U15</f>
        <v>699839.89000000025</v>
      </c>
      <c r="R15" s="13"/>
      <c r="S15" s="13"/>
      <c r="U15" s="12">
        <f>[1]e7!E25</f>
        <v>699839.89000000025</v>
      </c>
      <c r="W15" s="6" t="str">
        <f>[1]Intro!O27</f>
        <v>Argonaut</v>
      </c>
    </row>
    <row r="16" spans="1:23" ht="12.75" customHeight="1" x14ac:dyDescent="0.2">
      <c r="A16" s="6" t="str">
        <f>[1]Intro!E28</f>
        <v>1/1/07-12/31/07</v>
      </c>
      <c r="C16" s="13">
        <v>334255</v>
      </c>
      <c r="D16" s="13">
        <v>1429503.55</v>
      </c>
      <c r="E16" s="13">
        <v>1740609.78</v>
      </c>
      <c r="F16" s="13">
        <v>1912979.62</v>
      </c>
      <c r="G16" s="13">
        <v>1946596.6900000013</v>
      </c>
      <c r="H16" s="13">
        <v>2046979.7100000014</v>
      </c>
      <c r="I16" s="13">
        <v>2093703.1300000018</v>
      </c>
      <c r="J16" s="13">
        <v>2315588.5000000014</v>
      </c>
      <c r="K16" s="13">
        <v>2316148.9500000011</v>
      </c>
      <c r="L16" s="13">
        <v>2316148.9500000016</v>
      </c>
      <c r="M16" s="13">
        <v>2316148.9500000011</v>
      </c>
      <c r="N16" s="13">
        <v>2316148.9500000007</v>
      </c>
      <c r="O16" s="13">
        <v>2316148.9500000007</v>
      </c>
      <c r="P16" s="12">
        <f>$U16</f>
        <v>2316148.9500000007</v>
      </c>
      <c r="Q16" s="13"/>
      <c r="R16" s="13"/>
      <c r="S16" s="13"/>
      <c r="U16" s="12">
        <f>[1]e7!E26</f>
        <v>2316148.9500000007</v>
      </c>
      <c r="W16" s="6" t="str">
        <f>[1]Intro!O28</f>
        <v>Travelers</v>
      </c>
    </row>
    <row r="17" spans="1:23" ht="12.75" customHeight="1" x14ac:dyDescent="0.2">
      <c r="A17" s="6" t="str">
        <f>[1]Intro!E29</f>
        <v>1/1/08-12/31/08</v>
      </c>
      <c r="C17" s="13">
        <v>347849.49</v>
      </c>
      <c r="D17" s="13">
        <v>758111.05</v>
      </c>
      <c r="E17" s="13">
        <v>1083953.47</v>
      </c>
      <c r="F17" s="13">
        <v>1099997.5399999998</v>
      </c>
      <c r="G17" s="13">
        <v>1100030.42</v>
      </c>
      <c r="H17" s="13">
        <v>1100030.4200000002</v>
      </c>
      <c r="I17" s="13">
        <v>1100030.42</v>
      </c>
      <c r="J17" s="13">
        <v>1100030.4200000002</v>
      </c>
      <c r="K17" s="13">
        <v>1099670.42</v>
      </c>
      <c r="L17" s="13">
        <v>1099670.4200000002</v>
      </c>
      <c r="M17" s="13">
        <v>1099670.4199999997</v>
      </c>
      <c r="N17" s="13">
        <v>1099670.4199999997</v>
      </c>
      <c r="O17" s="12">
        <f>$U17</f>
        <v>1099670.4199999997</v>
      </c>
      <c r="P17" s="13"/>
      <c r="Q17" s="13"/>
      <c r="R17" s="13"/>
      <c r="S17" s="13"/>
      <c r="U17" s="12">
        <f>[1]e7!E27</f>
        <v>1099670.4199999997</v>
      </c>
      <c r="W17" s="6" t="str">
        <f>[1]Intro!O29</f>
        <v>Travelers</v>
      </c>
    </row>
    <row r="18" spans="1:23" ht="12.75" customHeight="1" x14ac:dyDescent="0.2">
      <c r="A18" s="6" t="str">
        <f>[1]Intro!E30</f>
        <v>1/1/09-12/31/09</v>
      </c>
      <c r="C18" s="13">
        <v>222764.54</v>
      </c>
      <c r="D18" s="13">
        <v>469378.97</v>
      </c>
      <c r="E18" s="13">
        <v>628368.21999999986</v>
      </c>
      <c r="F18" s="13">
        <v>652011.89999999979</v>
      </c>
      <c r="G18" s="13">
        <v>658612.91</v>
      </c>
      <c r="H18" s="13">
        <v>741337.19999999984</v>
      </c>
      <c r="I18" s="13">
        <v>766269.99000000011</v>
      </c>
      <c r="J18" s="13">
        <v>766269.98999999976</v>
      </c>
      <c r="K18" s="13">
        <v>766269.99000000011</v>
      </c>
      <c r="L18" s="13">
        <v>766269.99000000011</v>
      </c>
      <c r="M18" s="13">
        <v>766269.99000000011</v>
      </c>
      <c r="N18" s="12">
        <f>$U18</f>
        <v>766269.99000000011</v>
      </c>
      <c r="O18" s="13"/>
      <c r="P18" s="13"/>
      <c r="Q18" s="13"/>
      <c r="R18" s="13"/>
      <c r="S18" s="13"/>
      <c r="U18" s="12">
        <f>[1]e7!E28</f>
        <v>766269.99000000011</v>
      </c>
      <c r="W18" s="6" t="str">
        <f>[1]Intro!O30</f>
        <v>Travelers</v>
      </c>
    </row>
    <row r="19" spans="1:23" ht="12.75" customHeight="1" x14ac:dyDescent="0.2">
      <c r="A19" s="6" t="str">
        <f>[1]Intro!E31</f>
        <v>1/1/10-12/31/10</v>
      </c>
      <c r="C19" s="13">
        <v>404401.32</v>
      </c>
      <c r="D19" s="13">
        <v>954257.30999999959</v>
      </c>
      <c r="E19" s="13">
        <v>1323186.3500000001</v>
      </c>
      <c r="F19" s="13">
        <v>1725604.9600000009</v>
      </c>
      <c r="G19" s="13">
        <v>1751432.7099999995</v>
      </c>
      <c r="H19" s="13">
        <v>1736857.300000001</v>
      </c>
      <c r="I19" s="13">
        <v>1743476.8399999994</v>
      </c>
      <c r="J19" s="13">
        <v>1756318.370000001</v>
      </c>
      <c r="K19" s="13">
        <v>1774539.2400000005</v>
      </c>
      <c r="L19" s="13">
        <v>1796878.2900000005</v>
      </c>
      <c r="M19" s="12">
        <f>$U19</f>
        <v>1848124.9500000004</v>
      </c>
      <c r="N19" s="13"/>
      <c r="O19" s="13"/>
      <c r="P19" s="13"/>
      <c r="Q19" s="13"/>
      <c r="R19" s="13"/>
      <c r="S19" s="13"/>
      <c r="U19" s="12">
        <f>[1]e7!E29</f>
        <v>1848124.9500000004</v>
      </c>
      <c r="W19" s="6" t="str">
        <f>[1]Intro!O31</f>
        <v>Travelers</v>
      </c>
    </row>
    <row r="20" spans="1:23" ht="12.75" customHeight="1" x14ac:dyDescent="0.2">
      <c r="A20" s="6" t="str">
        <f>[1]Intro!E32</f>
        <v>1/1/11-12/31/11</v>
      </c>
      <c r="C20" s="13">
        <v>357259.98999999987</v>
      </c>
      <c r="D20" s="13">
        <v>945944.79000000015</v>
      </c>
      <c r="E20" s="13">
        <v>1041213.3600000002</v>
      </c>
      <c r="F20" s="13">
        <v>1052451.29</v>
      </c>
      <c r="G20" s="13">
        <v>1084549.8400000001</v>
      </c>
      <c r="H20" s="13">
        <v>1104286.57</v>
      </c>
      <c r="I20" s="13">
        <v>1118367.83</v>
      </c>
      <c r="J20" s="13">
        <v>1135122.3100000003</v>
      </c>
      <c r="K20" s="13">
        <v>1182322.2200000002</v>
      </c>
      <c r="L20" s="12">
        <f>$U20</f>
        <v>1183179.1900000002</v>
      </c>
      <c r="M20" s="13"/>
      <c r="N20" s="13"/>
      <c r="O20" s="13"/>
      <c r="P20" s="13"/>
      <c r="Q20" s="13"/>
      <c r="R20" s="13"/>
      <c r="S20" s="13"/>
      <c r="U20" s="12">
        <f>[1]e7!E30</f>
        <v>1183179.1900000002</v>
      </c>
      <c r="W20" s="6" t="str">
        <f>[1]Intro!O32</f>
        <v>Travelers</v>
      </c>
    </row>
    <row r="21" spans="1:23" ht="12.75" customHeight="1" x14ac:dyDescent="0.2">
      <c r="A21" s="6" t="str">
        <f>[1]Intro!E33</f>
        <v>1/1/12-12/31/12</v>
      </c>
      <c r="C21" s="13">
        <v>272973.83</v>
      </c>
      <c r="D21" s="13">
        <v>806555.11999999988</v>
      </c>
      <c r="E21" s="13">
        <v>939406.48999999964</v>
      </c>
      <c r="F21" s="13">
        <v>1105440.2299999997</v>
      </c>
      <c r="G21" s="13">
        <v>1210972.6399999997</v>
      </c>
      <c r="H21" s="13">
        <v>1212167.7099999997</v>
      </c>
      <c r="I21" s="13">
        <v>1212815.8099999998</v>
      </c>
      <c r="J21" s="13">
        <v>1212815.81</v>
      </c>
      <c r="K21" s="12">
        <f>$U21</f>
        <v>1212882.8100000003</v>
      </c>
      <c r="L21" s="13"/>
      <c r="M21" s="13"/>
      <c r="N21" s="13"/>
      <c r="O21" s="13"/>
      <c r="P21" s="13"/>
      <c r="Q21" s="13"/>
      <c r="R21" s="13"/>
      <c r="S21" s="13"/>
      <c r="U21" s="12">
        <f>[1]e7!E31</f>
        <v>1212882.8100000003</v>
      </c>
      <c r="W21" s="6" t="str">
        <f>[1]Intro!O33</f>
        <v>Hartford</v>
      </c>
    </row>
    <row r="22" spans="1:23" ht="12.75" customHeight="1" x14ac:dyDescent="0.2">
      <c r="A22" s="6" t="str">
        <f>[1]Intro!E34</f>
        <v>1/1/13-12/31/13</v>
      </c>
      <c r="C22" s="13">
        <v>391086.17999999993</v>
      </c>
      <c r="D22" s="13">
        <v>1207128.9899999998</v>
      </c>
      <c r="E22" s="13">
        <v>1540096.9600000002</v>
      </c>
      <c r="F22" s="13">
        <v>1775707.1599999997</v>
      </c>
      <c r="G22" s="13">
        <v>1811450.4699999997</v>
      </c>
      <c r="H22" s="13">
        <v>1856160.4899999986</v>
      </c>
      <c r="I22" s="13">
        <v>1900189.83</v>
      </c>
      <c r="J22" s="12">
        <f>$U22</f>
        <v>1925803.2599999993</v>
      </c>
      <c r="K22" s="13"/>
      <c r="L22" s="13"/>
      <c r="M22" s="13"/>
      <c r="N22" s="13"/>
      <c r="O22" s="13"/>
      <c r="P22" s="13"/>
      <c r="Q22" s="13"/>
      <c r="R22" s="13"/>
      <c r="S22" s="13"/>
      <c r="U22" s="12">
        <f>[1]e7!E32</f>
        <v>1925803.2599999993</v>
      </c>
      <c r="W22" s="6" t="str">
        <f>[1]Intro!O34</f>
        <v>Hartford</v>
      </c>
    </row>
    <row r="23" spans="1:23" ht="12.75" customHeight="1" x14ac:dyDescent="0.2">
      <c r="A23" s="6" t="str">
        <f>[1]Intro!E35</f>
        <v>1/1/14-12/31/14</v>
      </c>
      <c r="C23" s="13">
        <v>464901.17000000022</v>
      </c>
      <c r="D23" s="13">
        <v>1135597.2400000005</v>
      </c>
      <c r="E23" s="13">
        <v>1504435.2699999996</v>
      </c>
      <c r="F23" s="13">
        <v>1644964.8999999997</v>
      </c>
      <c r="G23" s="13">
        <v>1842763.0499999996</v>
      </c>
      <c r="H23" s="13">
        <v>2122494.7299999995</v>
      </c>
      <c r="I23" s="12">
        <f>$U23</f>
        <v>2126161.8399999994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U23" s="12">
        <f>[1]e7!E33</f>
        <v>2126161.8399999994</v>
      </c>
      <c r="W23" s="6" t="str">
        <f>[1]Intro!O35</f>
        <v>Hartford</v>
      </c>
    </row>
    <row r="24" spans="1:23" ht="12.75" customHeight="1" x14ac:dyDescent="0.2">
      <c r="A24" s="6" t="str">
        <f>[1]Intro!E36</f>
        <v>1/1/15-12/31/15</v>
      </c>
      <c r="C24" s="13">
        <v>592225.76000000059</v>
      </c>
      <c r="D24" s="13">
        <v>1525919.2300000014</v>
      </c>
      <c r="E24" s="13">
        <v>2102257.7600000007</v>
      </c>
      <c r="F24" s="13">
        <v>2267624.5499999998</v>
      </c>
      <c r="G24" s="13">
        <v>2342329.11</v>
      </c>
      <c r="H24" s="12">
        <f>$U24</f>
        <v>2342502.8100000005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U24" s="12">
        <f>[1]e7!E34</f>
        <v>2342502.8100000005</v>
      </c>
      <c r="W24" s="6" t="str">
        <f>[1]Intro!O36</f>
        <v>Corvel</v>
      </c>
    </row>
    <row r="25" spans="1:23" ht="12.75" customHeight="1" x14ac:dyDescent="0.2">
      <c r="A25" s="6" t="str">
        <f>[1]Intro!E37</f>
        <v>1/1/16-12/31/16</v>
      </c>
      <c r="C25" s="13">
        <v>729211.94999999984</v>
      </c>
      <c r="D25" s="13">
        <v>1897574.3599999996</v>
      </c>
      <c r="E25" s="13">
        <v>2581784.8799999994</v>
      </c>
      <c r="F25" s="13">
        <v>2759688.9699999993</v>
      </c>
      <c r="G25" s="12">
        <f>$U25</f>
        <v>2810502.1600000011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U25" s="12">
        <f>[1]e7!E35</f>
        <v>2810502.1600000011</v>
      </c>
      <c r="W25" s="6" t="str">
        <f>[1]Intro!O37</f>
        <v>Corvel</v>
      </c>
    </row>
    <row r="26" spans="1:23" ht="12.75" customHeight="1" x14ac:dyDescent="0.2">
      <c r="A26" s="6" t="str">
        <f>[1]Intro!E38</f>
        <v>1/1/17-12/31/17</v>
      </c>
      <c r="C26" s="13">
        <v>587820.25</v>
      </c>
      <c r="D26" s="13">
        <v>1903333.2600000009</v>
      </c>
      <c r="E26" s="13">
        <v>2246189.3800000018</v>
      </c>
      <c r="F26" s="12">
        <f>$U26</f>
        <v>2449912.0500000017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U26" s="12">
        <f>[1]e7!E36</f>
        <v>2449912.0500000017</v>
      </c>
      <c r="W26" s="6" t="str">
        <f>[1]Intro!O38</f>
        <v>Corvel</v>
      </c>
    </row>
    <row r="27" spans="1:23" ht="12.75" customHeight="1" x14ac:dyDescent="0.2">
      <c r="A27" s="6" t="str">
        <f>[1]Intro!E39</f>
        <v>1/1/18-12/31/18</v>
      </c>
      <c r="C27" s="13">
        <v>613311.33000000007</v>
      </c>
      <c r="D27" s="13">
        <v>2024291.8599999996</v>
      </c>
      <c r="E27" s="12">
        <f>$U27</f>
        <v>2258070.4400000018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U27" s="12">
        <f>[1]e7!E37</f>
        <v>2258070.4400000018</v>
      </c>
      <c r="W27" s="6" t="str">
        <f>[1]Intro!O39</f>
        <v>Corvel</v>
      </c>
    </row>
    <row r="28" spans="1:23" ht="12.75" customHeight="1" x14ac:dyDescent="0.2">
      <c r="A28" s="6" t="str">
        <f>[1]Intro!E40</f>
        <v>1/1/19-12/31/19</v>
      </c>
      <c r="B28" s="14"/>
      <c r="C28" s="13">
        <v>2510372.1899999976</v>
      </c>
      <c r="D28" s="12">
        <f>$U28</f>
        <v>4199295.1499999976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U28" s="12">
        <f>[1]e7!E38</f>
        <v>4199295.1499999976</v>
      </c>
      <c r="W28" s="6" t="str">
        <f>[1]Intro!O40</f>
        <v>Corvel</v>
      </c>
    </row>
    <row r="29" spans="1:23" ht="12.75" customHeight="1" x14ac:dyDescent="0.2">
      <c r="A29" s="6" t="str">
        <f>[1]Intro!E41</f>
        <v>1/1/20-12/31/20</v>
      </c>
      <c r="B29" s="14"/>
      <c r="C29" s="12">
        <f>$U29</f>
        <v>619309.30000000005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U29" s="12">
        <f>[1]e7!E39</f>
        <v>619309.30000000005</v>
      </c>
      <c r="W29" s="6" t="str">
        <f>[1]Intro!O41</f>
        <v>Corvel</v>
      </c>
    </row>
    <row r="30" spans="1:23" x14ac:dyDescent="0.2">
      <c r="A30" s="6"/>
    </row>
    <row r="31" spans="1:23" x14ac:dyDescent="0.2">
      <c r="A31" s="6" t="str">
        <f>[1]Intro!$M$9</f>
        <v>Policy</v>
      </c>
      <c r="C31" s="1" t="s">
        <v>3</v>
      </c>
    </row>
    <row r="32" spans="1:23" x14ac:dyDescent="0.2">
      <c r="A32" s="7" t="str">
        <f>[1]Intro!$M$10</f>
        <v>Period</v>
      </c>
      <c r="C32" s="8" t="str">
        <f>C11&amp;" - "&amp;IF(ISBLANK(D11), "ULT", D11)</f>
        <v>12 - 24</v>
      </c>
      <c r="D32" s="8" t="str">
        <f t="shared" ref="D32:S32" si="0">D11&amp;" - "&amp;IF(ISBLANK(E11), "ULT", E11)</f>
        <v>24 - 36</v>
      </c>
      <c r="E32" s="8" t="str">
        <f t="shared" si="0"/>
        <v>36 - 48</v>
      </c>
      <c r="F32" s="8" t="str">
        <f t="shared" si="0"/>
        <v>48 - 60</v>
      </c>
      <c r="G32" s="8" t="str">
        <f t="shared" si="0"/>
        <v>60 - 72</v>
      </c>
      <c r="H32" s="8" t="str">
        <f t="shared" si="0"/>
        <v>72 - 84</v>
      </c>
      <c r="I32" s="8" t="str">
        <f t="shared" si="0"/>
        <v>84 - 96</v>
      </c>
      <c r="J32" s="8" t="str">
        <f t="shared" si="0"/>
        <v>96 - 108</v>
      </c>
      <c r="K32" s="8" t="str">
        <f t="shared" si="0"/>
        <v>108 - 120</v>
      </c>
      <c r="L32" s="8" t="str">
        <f t="shared" si="0"/>
        <v>120 - 132</v>
      </c>
      <c r="M32" s="8" t="str">
        <f t="shared" si="0"/>
        <v>132 - 144</v>
      </c>
      <c r="N32" s="8" t="str">
        <f t="shared" si="0"/>
        <v>144 - 156</v>
      </c>
      <c r="O32" s="8" t="str">
        <f t="shared" si="0"/>
        <v>156 - 168</v>
      </c>
      <c r="P32" s="8" t="str">
        <f t="shared" si="0"/>
        <v>168 - 180</v>
      </c>
      <c r="Q32" s="8" t="str">
        <f t="shared" si="0"/>
        <v>180 - 192</v>
      </c>
      <c r="R32" s="8" t="str">
        <f t="shared" si="0"/>
        <v>192 - 204</v>
      </c>
      <c r="S32" s="8" t="str">
        <f t="shared" si="0"/>
        <v>204 - ULT</v>
      </c>
    </row>
    <row r="33" spans="1:19" x14ac:dyDescent="0.2">
      <c r="A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2">
      <c r="A34" s="6" t="str">
        <f t="shared" ref="A34:A49" si="1">A13</f>
        <v>1/1/04-12/31/04</v>
      </c>
      <c r="C34" s="15" t="str">
        <f>IFERROR(IF(OR(D13="", ISBLANK(D13)), "", D13/C13), "")</f>
        <v/>
      </c>
      <c r="D34" s="15" t="str">
        <f t="shared" ref="D34:S34" si="2">IFERROR(IF(OR(E13="", ISBLANK(E13)), "", E13/D13), "")</f>
        <v/>
      </c>
      <c r="E34" s="15">
        <f t="shared" si="2"/>
        <v>1.1082780787125486</v>
      </c>
      <c r="F34" s="15">
        <f t="shared" si="2"/>
        <v>1.1127851846744163</v>
      </c>
      <c r="G34" s="15">
        <f t="shared" si="2"/>
        <v>1.0506283008111388</v>
      </c>
      <c r="H34" s="15">
        <f t="shared" si="2"/>
        <v>1.2649877906049347</v>
      </c>
      <c r="I34" s="15">
        <f t="shared" si="2"/>
        <v>1.0480528791198032</v>
      </c>
      <c r="J34" s="15">
        <f t="shared" si="2"/>
        <v>0.99798983258873863</v>
      </c>
      <c r="K34" s="15">
        <f t="shared" si="2"/>
        <v>1.0050387561861363</v>
      </c>
      <c r="L34" s="15">
        <f t="shared" si="2"/>
        <v>0.9970488951453309</v>
      </c>
      <c r="M34" s="15">
        <f t="shared" si="2"/>
        <v>1.0007852909496329</v>
      </c>
      <c r="N34" s="15">
        <f t="shared" si="2"/>
        <v>1.0085893199375455</v>
      </c>
      <c r="O34" s="15">
        <f t="shared" si="2"/>
        <v>1.0039726974032797</v>
      </c>
      <c r="P34" s="15">
        <f t="shared" si="2"/>
        <v>0.98586000936354479</v>
      </c>
      <c r="Q34" s="15">
        <f t="shared" si="2"/>
        <v>0.98192514123076691</v>
      </c>
      <c r="R34" s="15">
        <f t="shared" si="2"/>
        <v>1</v>
      </c>
      <c r="S34" s="15" t="str">
        <f t="shared" si="2"/>
        <v/>
      </c>
    </row>
    <row r="35" spans="1:19" x14ac:dyDescent="0.2">
      <c r="A35" s="6" t="str">
        <f t="shared" si="1"/>
        <v>1/1/05-12/31/05</v>
      </c>
      <c r="C35" s="15" t="str">
        <f t="shared" ref="C35:S49" si="3">IFERROR(IF(OR(D14="", ISBLANK(D14)), "", D14/C14), "")</f>
        <v/>
      </c>
      <c r="D35" s="15">
        <f t="shared" si="3"/>
        <v>1.3255448196128286</v>
      </c>
      <c r="E35" s="15">
        <f t="shared" si="3"/>
        <v>1.2721571015712372</v>
      </c>
      <c r="F35" s="15">
        <f t="shared" si="3"/>
        <v>1.2821470349166895</v>
      </c>
      <c r="G35" s="15">
        <f t="shared" si="3"/>
        <v>1.1465997520131725</v>
      </c>
      <c r="H35" s="15">
        <f t="shared" si="3"/>
        <v>1.0245117928292082</v>
      </c>
      <c r="I35" s="15">
        <f t="shared" si="3"/>
        <v>1.0238814373106333</v>
      </c>
      <c r="J35" s="15">
        <f t="shared" si="3"/>
        <v>1.0134198552525262</v>
      </c>
      <c r="K35" s="15">
        <f t="shared" si="3"/>
        <v>1.0267926331124737</v>
      </c>
      <c r="L35" s="15">
        <f t="shared" si="3"/>
        <v>1.0137145304987456</v>
      </c>
      <c r="M35" s="15">
        <f t="shared" si="3"/>
        <v>1.0073553023754638</v>
      </c>
      <c r="N35" s="15">
        <f t="shared" si="3"/>
        <v>1.0061494815632062</v>
      </c>
      <c r="O35" s="15">
        <f t="shared" si="3"/>
        <v>1.0051488338816787</v>
      </c>
      <c r="P35" s="15">
        <f t="shared" si="3"/>
        <v>1.0468728363830309</v>
      </c>
      <c r="Q35" s="15">
        <f t="shared" si="3"/>
        <v>1.002865658322234</v>
      </c>
      <c r="R35" s="15" t="str">
        <f t="shared" si="3"/>
        <v/>
      </c>
      <c r="S35" s="15" t="str">
        <f t="shared" si="3"/>
        <v/>
      </c>
    </row>
    <row r="36" spans="1:19" x14ac:dyDescent="0.2">
      <c r="A36" s="6" t="str">
        <f t="shared" si="1"/>
        <v>1/1/06-12/31/06</v>
      </c>
      <c r="C36" s="15">
        <f t="shared" si="3"/>
        <v>2.1124745150166273</v>
      </c>
      <c r="D36" s="15">
        <f t="shared" si="3"/>
        <v>1.3176577282651289</v>
      </c>
      <c r="E36" s="15">
        <f t="shared" si="3"/>
        <v>1.0901801904379937</v>
      </c>
      <c r="F36" s="15">
        <f t="shared" si="3"/>
        <v>1.0212705261746724</v>
      </c>
      <c r="G36" s="15">
        <f t="shared" si="3"/>
        <v>1.081051007184691</v>
      </c>
      <c r="H36" s="15">
        <f t="shared" si="3"/>
        <v>0.98797285677373492</v>
      </c>
      <c r="I36" s="15">
        <f t="shared" si="3"/>
        <v>1</v>
      </c>
      <c r="J36" s="15">
        <f t="shared" si="3"/>
        <v>1</v>
      </c>
      <c r="K36" s="15">
        <f t="shared" si="3"/>
        <v>1</v>
      </c>
      <c r="L36" s="15">
        <f t="shared" si="3"/>
        <v>1.000164393187345</v>
      </c>
      <c r="M36" s="15">
        <f t="shared" si="3"/>
        <v>1</v>
      </c>
      <c r="N36" s="15">
        <f t="shared" si="3"/>
        <v>1</v>
      </c>
      <c r="O36" s="15">
        <f t="shared" si="3"/>
        <v>1</v>
      </c>
      <c r="P36" s="15">
        <f t="shared" si="3"/>
        <v>1</v>
      </c>
      <c r="Q36" s="15" t="str">
        <f t="shared" si="3"/>
        <v/>
      </c>
      <c r="R36" s="15" t="str">
        <f t="shared" si="3"/>
        <v/>
      </c>
      <c r="S36" s="15" t="str">
        <f t="shared" si="3"/>
        <v/>
      </c>
    </row>
    <row r="37" spans="1:19" x14ac:dyDescent="0.2">
      <c r="A37" s="6" t="str">
        <f t="shared" si="1"/>
        <v>1/1/07-12/31/07</v>
      </c>
      <c r="C37" s="15">
        <f t="shared" si="3"/>
        <v>4.2766856142765253</v>
      </c>
      <c r="D37" s="15">
        <f t="shared" si="3"/>
        <v>1.2176323591501399</v>
      </c>
      <c r="E37" s="15">
        <f t="shared" si="3"/>
        <v>1.0990284220969964</v>
      </c>
      <c r="F37" s="15">
        <f t="shared" si="3"/>
        <v>1.017573145917781</v>
      </c>
      <c r="G37" s="15">
        <f t="shared" si="3"/>
        <v>1.0515684735906954</v>
      </c>
      <c r="H37" s="15">
        <f t="shared" si="3"/>
        <v>1.0228255413435439</v>
      </c>
      <c r="I37" s="15">
        <f t="shared" si="3"/>
        <v>1.1059774744664967</v>
      </c>
      <c r="J37" s="15">
        <f t="shared" si="3"/>
        <v>1.0002420335046576</v>
      </c>
      <c r="K37" s="15">
        <f t="shared" si="3"/>
        <v>1.0000000000000002</v>
      </c>
      <c r="L37" s="15">
        <f t="shared" si="3"/>
        <v>0.99999999999999978</v>
      </c>
      <c r="M37" s="15">
        <f t="shared" si="3"/>
        <v>0.99999999999999978</v>
      </c>
      <c r="N37" s="15">
        <f t="shared" si="3"/>
        <v>1</v>
      </c>
      <c r="O37" s="15">
        <f t="shared" si="3"/>
        <v>1</v>
      </c>
      <c r="P37" s="15" t="str">
        <f t="shared" si="3"/>
        <v/>
      </c>
      <c r="Q37" s="15" t="str">
        <f t="shared" si="3"/>
        <v/>
      </c>
      <c r="R37" s="15" t="str">
        <f t="shared" si="3"/>
        <v/>
      </c>
      <c r="S37" s="15" t="str">
        <f t="shared" si="3"/>
        <v/>
      </c>
    </row>
    <row r="38" spans="1:19" x14ac:dyDescent="0.2">
      <c r="A38" s="6" t="str">
        <f t="shared" si="1"/>
        <v>1/1/08-12/31/08</v>
      </c>
      <c r="C38" s="15">
        <f t="shared" si="3"/>
        <v>2.1794226290226848</v>
      </c>
      <c r="D38" s="15">
        <f t="shared" si="3"/>
        <v>1.4298082978740383</v>
      </c>
      <c r="E38" s="15">
        <f t="shared" si="3"/>
        <v>1.0148014379251904</v>
      </c>
      <c r="F38" s="15">
        <f t="shared" si="3"/>
        <v>1.0000298909759382</v>
      </c>
      <c r="G38" s="15">
        <f t="shared" si="3"/>
        <v>1.0000000000000002</v>
      </c>
      <c r="H38" s="15">
        <f t="shared" si="3"/>
        <v>0.99999999999999978</v>
      </c>
      <c r="I38" s="15">
        <f t="shared" si="3"/>
        <v>1.0000000000000002</v>
      </c>
      <c r="J38" s="15">
        <f t="shared" si="3"/>
        <v>0.99967273632305531</v>
      </c>
      <c r="K38" s="15">
        <f t="shared" si="3"/>
        <v>1.0000000000000002</v>
      </c>
      <c r="L38" s="15">
        <f t="shared" si="3"/>
        <v>0.99999999999999956</v>
      </c>
      <c r="M38" s="15">
        <f t="shared" si="3"/>
        <v>1</v>
      </c>
      <c r="N38" s="15">
        <f t="shared" si="3"/>
        <v>1</v>
      </c>
      <c r="O38" s="15" t="str">
        <f t="shared" si="3"/>
        <v/>
      </c>
      <c r="P38" s="15" t="str">
        <f t="shared" si="3"/>
        <v/>
      </c>
      <c r="Q38" s="15" t="str">
        <f t="shared" si="3"/>
        <v/>
      </c>
      <c r="R38" s="15" t="str">
        <f t="shared" si="3"/>
        <v/>
      </c>
      <c r="S38" s="15" t="str">
        <f t="shared" si="3"/>
        <v/>
      </c>
    </row>
    <row r="39" spans="1:19" x14ac:dyDescent="0.2">
      <c r="A39" s="6" t="str">
        <f t="shared" si="1"/>
        <v>1/1/09-12/31/09</v>
      </c>
      <c r="C39" s="15">
        <f t="shared" si="3"/>
        <v>2.1070632246945586</v>
      </c>
      <c r="D39" s="15">
        <f t="shared" si="3"/>
        <v>1.3387225678219028</v>
      </c>
      <c r="E39" s="15">
        <f t="shared" si="3"/>
        <v>1.0376271097860423</v>
      </c>
      <c r="F39" s="15">
        <f t="shared" si="3"/>
        <v>1.010124063686568</v>
      </c>
      <c r="G39" s="15">
        <f t="shared" si="3"/>
        <v>1.1256038087683398</v>
      </c>
      <c r="H39" s="15">
        <f t="shared" si="3"/>
        <v>1.0336321851918402</v>
      </c>
      <c r="I39" s="15">
        <f t="shared" si="3"/>
        <v>0.99999999999999956</v>
      </c>
      <c r="J39" s="15">
        <f t="shared" si="3"/>
        <v>1.0000000000000004</v>
      </c>
      <c r="K39" s="15">
        <f t="shared" si="3"/>
        <v>1</v>
      </c>
      <c r="L39" s="15">
        <f t="shared" si="3"/>
        <v>1</v>
      </c>
      <c r="M39" s="15">
        <f t="shared" si="3"/>
        <v>1</v>
      </c>
      <c r="N39" s="15" t="str">
        <f t="shared" si="3"/>
        <v/>
      </c>
      <c r="O39" s="15" t="str">
        <f t="shared" si="3"/>
        <v/>
      </c>
      <c r="P39" s="15" t="str">
        <f t="shared" si="3"/>
        <v/>
      </c>
      <c r="Q39" s="15" t="str">
        <f t="shared" si="3"/>
        <v/>
      </c>
      <c r="R39" s="15" t="str">
        <f t="shared" si="3"/>
        <v/>
      </c>
      <c r="S39" s="15" t="str">
        <f t="shared" si="3"/>
        <v/>
      </c>
    </row>
    <row r="40" spans="1:19" x14ac:dyDescent="0.2">
      <c r="A40" s="6" t="str">
        <f t="shared" si="1"/>
        <v>1/1/10-12/31/10</v>
      </c>
      <c r="C40" s="15">
        <f t="shared" si="3"/>
        <v>2.3596790188518662</v>
      </c>
      <c r="D40" s="15">
        <f t="shared" si="3"/>
        <v>1.3866137949731825</v>
      </c>
      <c r="E40" s="15">
        <f t="shared" si="3"/>
        <v>1.3041284472138039</v>
      </c>
      <c r="F40" s="15">
        <f t="shared" si="3"/>
        <v>1.0149673596209405</v>
      </c>
      <c r="G40" s="15">
        <f t="shared" si="3"/>
        <v>0.99167800742970103</v>
      </c>
      <c r="H40" s="15">
        <f t="shared" si="3"/>
        <v>1.0038112169606555</v>
      </c>
      <c r="I40" s="15">
        <f t="shared" si="3"/>
        <v>1.0073654720873733</v>
      </c>
      <c r="J40" s="15">
        <f t="shared" si="3"/>
        <v>1.0103744687245966</v>
      </c>
      <c r="K40" s="15">
        <f t="shared" si="3"/>
        <v>1.0125886480819664</v>
      </c>
      <c r="L40" s="15">
        <f t="shared" si="3"/>
        <v>1.0285198281292607</v>
      </c>
      <c r="M40" s="15" t="str">
        <f t="shared" si="3"/>
        <v/>
      </c>
      <c r="N40" s="15" t="str">
        <f t="shared" si="3"/>
        <v/>
      </c>
      <c r="O40" s="15" t="str">
        <f t="shared" si="3"/>
        <v/>
      </c>
      <c r="P40" s="15" t="str">
        <f t="shared" si="3"/>
        <v/>
      </c>
      <c r="Q40" s="15" t="str">
        <f t="shared" si="3"/>
        <v/>
      </c>
      <c r="R40" s="15" t="str">
        <f t="shared" si="3"/>
        <v/>
      </c>
      <c r="S40" s="15" t="str">
        <f t="shared" si="3"/>
        <v/>
      </c>
    </row>
    <row r="41" spans="1:19" x14ac:dyDescent="0.2">
      <c r="A41" s="6" t="str">
        <f t="shared" si="1"/>
        <v>1/1/11-12/31/11</v>
      </c>
      <c r="C41" s="15">
        <f t="shared" si="3"/>
        <v>2.647777015276747</v>
      </c>
      <c r="D41" s="15">
        <f t="shared" si="3"/>
        <v>1.1007126113565253</v>
      </c>
      <c r="E41" s="15">
        <f t="shared" si="3"/>
        <v>1.0107931096850311</v>
      </c>
      <c r="F41" s="15">
        <f t="shared" si="3"/>
        <v>1.0304988461746292</v>
      </c>
      <c r="G41" s="15">
        <f t="shared" si="3"/>
        <v>1.0181980848385908</v>
      </c>
      <c r="H41" s="15">
        <f t="shared" si="3"/>
        <v>1.0127514545431808</v>
      </c>
      <c r="I41" s="15">
        <f t="shared" si="3"/>
        <v>1.0149811891495486</v>
      </c>
      <c r="J41" s="15">
        <f t="shared" si="3"/>
        <v>1.0415813428951104</v>
      </c>
      <c r="K41" s="15">
        <f t="shared" si="3"/>
        <v>1.0007248193305545</v>
      </c>
      <c r="L41" s="15" t="str">
        <f t="shared" si="3"/>
        <v/>
      </c>
      <c r="M41" s="15" t="str">
        <f t="shared" si="3"/>
        <v/>
      </c>
      <c r="N41" s="15" t="str">
        <f t="shared" si="3"/>
        <v/>
      </c>
      <c r="O41" s="15" t="str">
        <f t="shared" si="3"/>
        <v/>
      </c>
      <c r="P41" s="15" t="str">
        <f t="shared" si="3"/>
        <v/>
      </c>
      <c r="Q41" s="15" t="str">
        <f t="shared" si="3"/>
        <v/>
      </c>
      <c r="R41" s="15" t="str">
        <f t="shared" si="3"/>
        <v/>
      </c>
      <c r="S41" s="15" t="str">
        <f t="shared" si="3"/>
        <v/>
      </c>
    </row>
    <row r="42" spans="1:19" x14ac:dyDescent="0.2">
      <c r="A42" s="6" t="str">
        <f t="shared" si="1"/>
        <v>1/1/12-12/31/12</v>
      </c>
      <c r="C42" s="15">
        <f t="shared" si="3"/>
        <v>2.9546975986672415</v>
      </c>
      <c r="D42" s="15">
        <f t="shared" si="3"/>
        <v>1.1647145578841527</v>
      </c>
      <c r="E42" s="15">
        <f t="shared" si="3"/>
        <v>1.1767432328469438</v>
      </c>
      <c r="F42" s="15">
        <f t="shared" si="3"/>
        <v>1.0954664097940419</v>
      </c>
      <c r="G42" s="15">
        <f t="shared" si="3"/>
        <v>1.0009868678783693</v>
      </c>
      <c r="H42" s="15">
        <f t="shared" si="3"/>
        <v>1.0005346619899651</v>
      </c>
      <c r="I42" s="15">
        <f t="shared" si="3"/>
        <v>1.0000000000000002</v>
      </c>
      <c r="J42" s="15">
        <f t="shared" si="3"/>
        <v>1.0000552433431753</v>
      </c>
      <c r="K42" s="15" t="str">
        <f t="shared" si="3"/>
        <v/>
      </c>
      <c r="L42" s="15" t="str">
        <f t="shared" si="3"/>
        <v/>
      </c>
      <c r="M42" s="15" t="str">
        <f t="shared" si="3"/>
        <v/>
      </c>
      <c r="N42" s="15" t="str">
        <f t="shared" si="3"/>
        <v/>
      </c>
      <c r="O42" s="15" t="str">
        <f t="shared" si="3"/>
        <v/>
      </c>
      <c r="P42" s="15" t="str">
        <f t="shared" si="3"/>
        <v/>
      </c>
      <c r="Q42" s="15" t="str">
        <f t="shared" si="3"/>
        <v/>
      </c>
      <c r="R42" s="15" t="str">
        <f t="shared" si="3"/>
        <v/>
      </c>
      <c r="S42" s="15" t="str">
        <f t="shared" si="3"/>
        <v/>
      </c>
    </row>
    <row r="43" spans="1:19" x14ac:dyDescent="0.2">
      <c r="A43" s="6" t="str">
        <f t="shared" si="1"/>
        <v>1/1/13-12/31/13</v>
      </c>
      <c r="C43" s="15">
        <f t="shared" si="3"/>
        <v>3.0866061030333518</v>
      </c>
      <c r="D43" s="15">
        <f t="shared" si="3"/>
        <v>1.2758346231085052</v>
      </c>
      <c r="E43" s="15">
        <f t="shared" si="3"/>
        <v>1.1529840043317789</v>
      </c>
      <c r="F43" s="15">
        <f t="shared" si="3"/>
        <v>1.0201290566401726</v>
      </c>
      <c r="G43" s="15">
        <f t="shared" si="3"/>
        <v>1.0246818893149194</v>
      </c>
      <c r="H43" s="15">
        <f t="shared" si="3"/>
        <v>1.0237206535949925</v>
      </c>
      <c r="I43" s="15">
        <f t="shared" si="3"/>
        <v>1.0134794058970409</v>
      </c>
      <c r="J43" s="15" t="str">
        <f t="shared" si="3"/>
        <v/>
      </c>
      <c r="K43" s="15" t="str">
        <f t="shared" si="3"/>
        <v/>
      </c>
      <c r="L43" s="15" t="str">
        <f t="shared" si="3"/>
        <v/>
      </c>
      <c r="M43" s="15" t="str">
        <f t="shared" si="3"/>
        <v/>
      </c>
      <c r="N43" s="15" t="str">
        <f t="shared" si="3"/>
        <v/>
      </c>
      <c r="O43" s="15" t="str">
        <f t="shared" si="3"/>
        <v/>
      </c>
      <c r="P43" s="15" t="str">
        <f t="shared" si="3"/>
        <v/>
      </c>
      <c r="Q43" s="15" t="str">
        <f t="shared" si="3"/>
        <v/>
      </c>
      <c r="R43" s="15" t="str">
        <f t="shared" si="3"/>
        <v/>
      </c>
      <c r="S43" s="15" t="str">
        <f t="shared" si="3"/>
        <v/>
      </c>
    </row>
    <row r="44" spans="1:19" x14ac:dyDescent="0.2">
      <c r="A44" s="6" t="str">
        <f t="shared" si="1"/>
        <v>1/1/14-12/31/14</v>
      </c>
      <c r="C44" s="15">
        <f t="shared" si="3"/>
        <v>2.4426637601277705</v>
      </c>
      <c r="D44" s="15">
        <f t="shared" si="3"/>
        <v>1.3247965185262329</v>
      </c>
      <c r="E44" s="15">
        <f t="shared" si="3"/>
        <v>1.0934102203014691</v>
      </c>
      <c r="F44" s="15">
        <f t="shared" si="3"/>
        <v>1.1202446021796575</v>
      </c>
      <c r="G44" s="15">
        <f t="shared" si="3"/>
        <v>1.1518001351286049</v>
      </c>
      <c r="H44" s="15">
        <f t="shared" si="3"/>
        <v>1.0017277357385947</v>
      </c>
      <c r="I44" s="15" t="str">
        <f t="shared" si="3"/>
        <v/>
      </c>
      <c r="J44" s="15" t="str">
        <f t="shared" si="3"/>
        <v/>
      </c>
      <c r="K44" s="15" t="str">
        <f t="shared" si="3"/>
        <v/>
      </c>
      <c r="L44" s="15" t="str">
        <f t="shared" si="3"/>
        <v/>
      </c>
      <c r="M44" s="15" t="str">
        <f t="shared" si="3"/>
        <v/>
      </c>
      <c r="N44" s="15" t="str">
        <f t="shared" si="3"/>
        <v/>
      </c>
      <c r="O44" s="15" t="str">
        <f t="shared" si="3"/>
        <v/>
      </c>
      <c r="P44" s="15" t="str">
        <f t="shared" si="3"/>
        <v/>
      </c>
      <c r="Q44" s="15" t="str">
        <f t="shared" si="3"/>
        <v/>
      </c>
      <c r="R44" s="15" t="str">
        <f t="shared" si="3"/>
        <v/>
      </c>
      <c r="S44" s="15" t="str">
        <f t="shared" si="3"/>
        <v/>
      </c>
    </row>
    <row r="45" spans="1:19" x14ac:dyDescent="0.2">
      <c r="A45" s="6" t="str">
        <f t="shared" si="1"/>
        <v>1/1/15-12/31/15</v>
      </c>
      <c r="C45" s="15">
        <f t="shared" si="3"/>
        <v>2.5765836832224251</v>
      </c>
      <c r="D45" s="15">
        <f t="shared" si="3"/>
        <v>1.3776992377243971</v>
      </c>
      <c r="E45" s="15">
        <f t="shared" si="3"/>
        <v>1.0786615196035709</v>
      </c>
      <c r="F45" s="15">
        <f t="shared" si="3"/>
        <v>1.0329439721403617</v>
      </c>
      <c r="G45" s="15">
        <f t="shared" si="3"/>
        <v>1.0000741569573888</v>
      </c>
      <c r="H45" s="15" t="str">
        <f t="shared" si="3"/>
        <v/>
      </c>
      <c r="I45" s="15" t="str">
        <f t="shared" si="3"/>
        <v/>
      </c>
      <c r="J45" s="15" t="str">
        <f t="shared" si="3"/>
        <v/>
      </c>
      <c r="K45" s="15" t="str">
        <f t="shared" si="3"/>
        <v/>
      </c>
      <c r="L45" s="15" t="str">
        <f t="shared" si="3"/>
        <v/>
      </c>
      <c r="M45" s="15" t="str">
        <f t="shared" si="3"/>
        <v/>
      </c>
      <c r="N45" s="15" t="str">
        <f t="shared" si="3"/>
        <v/>
      </c>
      <c r="O45" s="15" t="str">
        <f t="shared" si="3"/>
        <v/>
      </c>
      <c r="P45" s="15" t="str">
        <f t="shared" si="3"/>
        <v/>
      </c>
      <c r="Q45" s="15" t="str">
        <f t="shared" si="3"/>
        <v/>
      </c>
      <c r="R45" s="15" t="str">
        <f t="shared" si="3"/>
        <v/>
      </c>
      <c r="S45" s="15" t="str">
        <f t="shared" si="3"/>
        <v/>
      </c>
    </row>
    <row r="46" spans="1:19" x14ac:dyDescent="0.2">
      <c r="A46" s="6" t="str">
        <f t="shared" si="1"/>
        <v>1/1/16-12/31/16</v>
      </c>
      <c r="C46" s="15">
        <f t="shared" si="3"/>
        <v>2.6022260880392869</v>
      </c>
      <c r="D46" s="15">
        <f t="shared" si="3"/>
        <v>1.3605711240744209</v>
      </c>
      <c r="E46" s="15">
        <f t="shared" si="3"/>
        <v>1.0689074025408345</v>
      </c>
      <c r="F46" s="15">
        <f t="shared" si="3"/>
        <v>1.0184126510459626</v>
      </c>
      <c r="G46" s="15" t="str">
        <f t="shared" si="3"/>
        <v/>
      </c>
      <c r="H46" s="15" t="str">
        <f t="shared" si="3"/>
        <v/>
      </c>
      <c r="I46" s="15" t="str">
        <f t="shared" si="3"/>
        <v/>
      </c>
      <c r="J46" s="15" t="str">
        <f t="shared" si="3"/>
        <v/>
      </c>
      <c r="K46" s="15" t="str">
        <f t="shared" si="3"/>
        <v/>
      </c>
      <c r="L46" s="15" t="str">
        <f t="shared" si="3"/>
        <v/>
      </c>
      <c r="M46" s="15" t="str">
        <f t="shared" si="3"/>
        <v/>
      </c>
      <c r="N46" s="15" t="str">
        <f t="shared" si="3"/>
        <v/>
      </c>
      <c r="O46" s="15" t="str">
        <f t="shared" si="3"/>
        <v/>
      </c>
      <c r="P46" s="15" t="str">
        <f t="shared" si="3"/>
        <v/>
      </c>
      <c r="Q46" s="15" t="str">
        <f t="shared" si="3"/>
        <v/>
      </c>
      <c r="R46" s="15" t="str">
        <f t="shared" si="3"/>
        <v/>
      </c>
      <c r="S46" s="15" t="str">
        <f t="shared" si="3"/>
        <v/>
      </c>
    </row>
    <row r="47" spans="1:19" x14ac:dyDescent="0.2">
      <c r="A47" s="6" t="str">
        <f t="shared" si="1"/>
        <v>1/1/17-12/31/17</v>
      </c>
      <c r="C47" s="15">
        <f t="shared" si="3"/>
        <v>3.2379511593892878</v>
      </c>
      <c r="D47" s="15">
        <f t="shared" si="3"/>
        <v>1.1801345708633288</v>
      </c>
      <c r="E47" s="15">
        <f t="shared" si="3"/>
        <v>1.0906970141582628</v>
      </c>
      <c r="F47" s="15" t="str">
        <f t="shared" si="3"/>
        <v/>
      </c>
      <c r="G47" s="15" t="str">
        <f t="shared" si="3"/>
        <v/>
      </c>
      <c r="H47" s="15" t="str">
        <f t="shared" si="3"/>
        <v/>
      </c>
      <c r="I47" s="15" t="str">
        <f t="shared" si="3"/>
        <v/>
      </c>
      <c r="J47" s="15" t="str">
        <f t="shared" si="3"/>
        <v/>
      </c>
      <c r="K47" s="15" t="str">
        <f t="shared" si="3"/>
        <v/>
      </c>
      <c r="L47" s="15" t="str">
        <f t="shared" si="3"/>
        <v/>
      </c>
      <c r="M47" s="15" t="str">
        <f t="shared" si="3"/>
        <v/>
      </c>
      <c r="N47" s="15" t="str">
        <f t="shared" si="3"/>
        <v/>
      </c>
      <c r="O47" s="15" t="str">
        <f t="shared" si="3"/>
        <v/>
      </c>
      <c r="P47" s="15" t="str">
        <f t="shared" si="3"/>
        <v/>
      </c>
      <c r="Q47" s="15" t="str">
        <f t="shared" si="3"/>
        <v/>
      </c>
      <c r="R47" s="15" t="str">
        <f t="shared" si="3"/>
        <v/>
      </c>
      <c r="S47" s="15" t="str">
        <f t="shared" si="3"/>
        <v/>
      </c>
    </row>
    <row r="48" spans="1:19" x14ac:dyDescent="0.2">
      <c r="A48" s="6" t="str">
        <f t="shared" si="1"/>
        <v>1/1/18-12/31/18</v>
      </c>
      <c r="C48" s="15">
        <f t="shared" si="3"/>
        <v>3.3005942675149984</v>
      </c>
      <c r="D48" s="15">
        <f t="shared" si="3"/>
        <v>1.1154865978663779</v>
      </c>
      <c r="E48" s="15" t="str">
        <f t="shared" si="3"/>
        <v/>
      </c>
      <c r="F48" s="15" t="str">
        <f t="shared" si="3"/>
        <v/>
      </c>
      <c r="G48" s="15" t="str">
        <f t="shared" si="3"/>
        <v/>
      </c>
      <c r="H48" s="15" t="str">
        <f t="shared" si="3"/>
        <v/>
      </c>
      <c r="I48" s="15" t="str">
        <f t="shared" si="3"/>
        <v/>
      </c>
      <c r="J48" s="15" t="str">
        <f t="shared" si="3"/>
        <v/>
      </c>
      <c r="K48" s="15" t="str">
        <f t="shared" si="3"/>
        <v/>
      </c>
      <c r="L48" s="15" t="str">
        <f t="shared" si="3"/>
        <v/>
      </c>
      <c r="M48" s="15" t="str">
        <f t="shared" si="3"/>
        <v/>
      </c>
      <c r="N48" s="15" t="str">
        <f t="shared" si="3"/>
        <v/>
      </c>
      <c r="O48" s="15" t="str">
        <f t="shared" si="3"/>
        <v/>
      </c>
      <c r="P48" s="15" t="str">
        <f t="shared" si="3"/>
        <v/>
      </c>
      <c r="Q48" s="15" t="str">
        <f t="shared" si="3"/>
        <v/>
      </c>
      <c r="R48" s="15" t="str">
        <f t="shared" si="3"/>
        <v/>
      </c>
      <c r="S48" s="15" t="str">
        <f t="shared" si="3"/>
        <v/>
      </c>
    </row>
    <row r="49" spans="1:19" x14ac:dyDescent="0.2">
      <c r="A49" s="6" t="str">
        <f t="shared" si="1"/>
        <v>1/1/19-12/31/19</v>
      </c>
      <c r="C49" s="15">
        <f t="shared" si="3"/>
        <v>1.672777911868121</v>
      </c>
      <c r="D49" s="15" t="str">
        <f t="shared" si="3"/>
        <v/>
      </c>
      <c r="E49" s="15" t="str">
        <f t="shared" si="3"/>
        <v/>
      </c>
      <c r="F49" s="15" t="str">
        <f t="shared" si="3"/>
        <v/>
      </c>
      <c r="G49" s="15" t="str">
        <f t="shared" si="3"/>
        <v/>
      </c>
      <c r="H49" s="15" t="str">
        <f t="shared" si="3"/>
        <v/>
      </c>
      <c r="I49" s="15" t="str">
        <f t="shared" si="3"/>
        <v/>
      </c>
      <c r="J49" s="15" t="str">
        <f t="shared" si="3"/>
        <v/>
      </c>
      <c r="K49" s="15" t="str">
        <f t="shared" si="3"/>
        <v/>
      </c>
      <c r="L49" s="15" t="str">
        <f t="shared" si="3"/>
        <v/>
      </c>
      <c r="M49" s="15" t="str">
        <f t="shared" si="3"/>
        <v/>
      </c>
      <c r="N49" s="15" t="str">
        <f t="shared" si="3"/>
        <v/>
      </c>
      <c r="O49" s="15" t="str">
        <f t="shared" si="3"/>
        <v/>
      </c>
      <c r="P49" s="15" t="str">
        <f t="shared" si="3"/>
        <v/>
      </c>
      <c r="Q49" s="15" t="str">
        <f t="shared" si="3"/>
        <v/>
      </c>
      <c r="R49" s="15" t="str">
        <f t="shared" si="3"/>
        <v/>
      </c>
      <c r="S49" s="15" t="str">
        <f t="shared" si="3"/>
        <v/>
      </c>
    </row>
    <row r="52" spans="1:19" x14ac:dyDescent="0.2">
      <c r="A52" s="6" t="s">
        <v>4</v>
      </c>
      <c r="C52" s="15">
        <v>2.7603403597794904</v>
      </c>
      <c r="D52" s="15">
        <v>1.2923417547103679</v>
      </c>
      <c r="E52" s="15">
        <v>1.1159769443887262</v>
      </c>
      <c r="F52" s="15">
        <v>1.0631816744079892</v>
      </c>
      <c r="G52" s="15">
        <v>1.0584360297234747</v>
      </c>
      <c r="H52" s="15">
        <v>1.0374748153832056</v>
      </c>
      <c r="I52" s="15">
        <v>1.022250939125984</v>
      </c>
      <c r="J52" s="15">
        <v>1.0079100336610856</v>
      </c>
      <c r="K52" s="15">
        <v>1.0063457196257966</v>
      </c>
      <c r="L52" s="15">
        <v>1.0018213031385701</v>
      </c>
      <c r="M52" s="15">
        <v>1.0016281186650193</v>
      </c>
      <c r="N52" s="15">
        <v>1.0036847003751879</v>
      </c>
      <c r="O52" s="15">
        <v>1.0030405104283193</v>
      </c>
      <c r="P52" s="15">
        <v>1.0163664228732878</v>
      </c>
      <c r="Q52" s="15">
        <v>0.98192514123076702</v>
      </c>
      <c r="R52" s="15" t="s">
        <v>2</v>
      </c>
      <c r="S52" s="15" t="s">
        <v>2</v>
      </c>
    </row>
    <row r="53" spans="1:19" x14ac:dyDescent="0.2">
      <c r="A53" s="6" t="s">
        <v>5</v>
      </c>
      <c r="C53" s="15">
        <v>2.8039214069267286</v>
      </c>
      <c r="D53" s="15">
        <v>1.2873807845179648</v>
      </c>
      <c r="E53" s="15">
        <v>1.1155409586686709</v>
      </c>
      <c r="F53" s="15">
        <v>1.0646919171573901</v>
      </c>
      <c r="G53" s="15">
        <v>1.0599246391658814</v>
      </c>
      <c r="H53" s="15">
        <v>1.035212205187036</v>
      </c>
      <c r="I53" s="15">
        <v>1.0301619808835771</v>
      </c>
      <c r="J53" s="15">
        <v>1.0080533389626538</v>
      </c>
      <c r="K53" s="15">
        <v>1.0088021967109766</v>
      </c>
      <c r="L53" s="15">
        <v>1.0032298120918672</v>
      </c>
      <c r="M53" s="15">
        <v>1.0023620184942068</v>
      </c>
      <c r="N53" s="15">
        <v>1.0040311313015067</v>
      </c>
      <c r="O53" s="15">
        <v>1.0039973439040473</v>
      </c>
      <c r="P53" s="15">
        <v>1.0233864446039651</v>
      </c>
      <c r="Q53" s="15">
        <v>0.98192514123076702</v>
      </c>
      <c r="R53" s="15" t="s">
        <v>2</v>
      </c>
      <c r="S53" s="15" t="s">
        <v>2</v>
      </c>
    </row>
    <row r="54" spans="1:19" x14ac:dyDescent="0.2">
      <c r="A54" s="6" t="s">
        <v>6</v>
      </c>
      <c r="C54" s="15">
        <v>2.9141394605656199</v>
      </c>
      <c r="D54" s="15">
        <v>1.3051862849811824</v>
      </c>
      <c r="E54" s="15">
        <v>1.0930845236154121</v>
      </c>
      <c r="F54" s="15">
        <v>1.0609058666452553</v>
      </c>
      <c r="G54" s="15">
        <v>1.0580485419857284</v>
      </c>
      <c r="H54" s="15">
        <v>1.0110632962175925</v>
      </c>
      <c r="I54" s="15">
        <v>1.0061137027650806</v>
      </c>
      <c r="J54" s="15">
        <v>1.0136747205804761</v>
      </c>
      <c r="K54" s="15">
        <v>1.0037502841792083</v>
      </c>
      <c r="L54" s="15">
        <v>1.0000235629613941</v>
      </c>
      <c r="M54" s="15">
        <v>1.0027302646635623</v>
      </c>
      <c r="N54" s="15">
        <v>1.0040311313015067</v>
      </c>
      <c r="O54" s="15" t="s">
        <v>2</v>
      </c>
      <c r="P54" s="15" t="s">
        <v>2</v>
      </c>
      <c r="Q54" s="15" t="s">
        <v>2</v>
      </c>
      <c r="R54" s="15" t="s">
        <v>2</v>
      </c>
      <c r="S54" s="15" t="s">
        <v>2</v>
      </c>
    </row>
    <row r="55" spans="1:19" x14ac:dyDescent="0.2">
      <c r="A55" s="6" t="s">
        <v>7</v>
      </c>
      <c r="C55" s="15">
        <v>3.0177009374077568</v>
      </c>
      <c r="D55" s="15">
        <v>1.3010056859648067</v>
      </c>
      <c r="E55" s="15">
        <v>1.078177625748364</v>
      </c>
      <c r="F55" s="15">
        <v>1.0541895124558212</v>
      </c>
      <c r="G55" s="15">
        <v>1.0669320267078948</v>
      </c>
      <c r="H55" s="15">
        <v>1.0140819853350618</v>
      </c>
      <c r="I55" s="15">
        <v>1.0072634297127998</v>
      </c>
      <c r="J55" s="15">
        <v>1.0178857175709854</v>
      </c>
      <c r="K55" s="15">
        <v>1.0061362930568776</v>
      </c>
      <c r="L55" s="15">
        <v>0.99999999999999989</v>
      </c>
      <c r="M55" s="15">
        <v>1</v>
      </c>
      <c r="N55" s="15">
        <v>1.0027547677706738</v>
      </c>
      <c r="O55" s="15">
        <v>1.0039973439040473</v>
      </c>
      <c r="P55" s="15" t="s">
        <v>2</v>
      </c>
      <c r="Q55" s="15" t="s">
        <v>2</v>
      </c>
      <c r="R55" s="15" t="s">
        <v>2</v>
      </c>
      <c r="S55" s="15" t="s">
        <v>2</v>
      </c>
    </row>
    <row r="57" spans="1:19" x14ac:dyDescent="0.2">
      <c r="A57" s="6" t="s">
        <v>8</v>
      </c>
      <c r="C57" s="15" t="e">
        <f>IF(ISBLANK(D73), C73, C73/D73)</f>
        <v>#REF!</v>
      </c>
      <c r="D57" s="15" t="e">
        <f t="shared" ref="D57:S58" si="4">IF(ISBLANK(E73), D73, D73/E73)</f>
        <v>#REF!</v>
      </c>
      <c r="E57" s="15" t="e">
        <f t="shared" si="4"/>
        <v>#REF!</v>
      </c>
      <c r="F57" s="15" t="e">
        <f t="shared" si="4"/>
        <v>#REF!</v>
      </c>
      <c r="G57" s="15" t="e">
        <f t="shared" si="4"/>
        <v>#REF!</v>
      </c>
      <c r="H57" s="15" t="e">
        <f t="shared" si="4"/>
        <v>#REF!</v>
      </c>
      <c r="I57" s="15" t="e">
        <f t="shared" si="4"/>
        <v>#REF!</v>
      </c>
      <c r="J57" s="15" t="e">
        <f t="shared" si="4"/>
        <v>#REF!</v>
      </c>
      <c r="K57" s="15" t="e">
        <f t="shared" si="4"/>
        <v>#REF!</v>
      </c>
      <c r="L57" s="15" t="e">
        <f t="shared" si="4"/>
        <v>#REF!</v>
      </c>
      <c r="M57" s="15" t="e">
        <f t="shared" si="4"/>
        <v>#REF!</v>
      </c>
      <c r="N57" s="15" t="e">
        <f t="shared" si="4"/>
        <v>#REF!</v>
      </c>
      <c r="O57" s="15" t="e">
        <f t="shared" si="4"/>
        <v>#REF!</v>
      </c>
      <c r="P57" s="15" t="e">
        <f t="shared" si="4"/>
        <v>#REF!</v>
      </c>
      <c r="Q57" s="15" t="e">
        <f t="shared" si="4"/>
        <v>#REF!</v>
      </c>
      <c r="R57" s="15" t="e">
        <f t="shared" si="4"/>
        <v>#REF!</v>
      </c>
      <c r="S57" s="15" t="e">
        <f t="shared" si="4"/>
        <v>#REF!</v>
      </c>
    </row>
    <row r="58" spans="1:19" x14ac:dyDescent="0.2">
      <c r="A58" s="6" t="s">
        <v>9</v>
      </c>
      <c r="C58" s="15">
        <f>IF(ISBLANK(D74), C74, C74/D74)</f>
        <v>2.7399999999999998</v>
      </c>
      <c r="D58" s="15">
        <f t="shared" si="4"/>
        <v>1.3573929848640458</v>
      </c>
      <c r="E58" s="15">
        <f t="shared" si="4"/>
        <v>1.1150000000000007</v>
      </c>
      <c r="F58" s="15">
        <f t="shared" si="4"/>
        <v>1.0665354825981923</v>
      </c>
      <c r="G58" s="15">
        <f t="shared" si="4"/>
        <v>1.0389999999999993</v>
      </c>
      <c r="H58" s="15">
        <f t="shared" si="4"/>
        <v>1.0300823518211299</v>
      </c>
      <c r="I58" s="15">
        <f t="shared" si="4"/>
        <v>1.0232501205073192</v>
      </c>
      <c r="J58" s="15">
        <f t="shared" si="4"/>
        <v>1.0188058804508067</v>
      </c>
      <c r="K58" s="15">
        <f t="shared" si="4"/>
        <v>1.0154278501503267</v>
      </c>
      <c r="L58" s="15">
        <f t="shared" si="4"/>
        <v>1.0134486804078489</v>
      </c>
      <c r="M58" s="15">
        <f t="shared" si="4"/>
        <v>1.0111732803304958</v>
      </c>
      <c r="N58" s="15">
        <f t="shared" si="4"/>
        <v>1.0101116175292848</v>
      </c>
      <c r="O58" s="15">
        <f t="shared" si="4"/>
        <v>1.0093380419067266</v>
      </c>
      <c r="P58" s="15">
        <f t="shared" si="4"/>
        <v>1.0083685896153916</v>
      </c>
      <c r="Q58" s="15">
        <f t="shared" si="4"/>
        <v>1.0075333675124332</v>
      </c>
      <c r="R58" s="15">
        <f t="shared" si="4"/>
        <v>1.006700929011211</v>
      </c>
      <c r="S58" s="15">
        <f t="shared" si="4"/>
        <v>1.0554455069753375</v>
      </c>
    </row>
    <row r="60" spans="1:19" x14ac:dyDescent="0.2">
      <c r="A60" s="6" t="s">
        <v>10</v>
      </c>
      <c r="C60" s="8" t="str">
        <f>C32</f>
        <v>12 - 24</v>
      </c>
      <c r="D60" s="8" t="str">
        <f t="shared" ref="D60:S60" si="5">D32</f>
        <v>24 - 36</v>
      </c>
      <c r="E60" s="8" t="str">
        <f t="shared" si="5"/>
        <v>36 - 48</v>
      </c>
      <c r="F60" s="8" t="str">
        <f t="shared" si="5"/>
        <v>48 - 60</v>
      </c>
      <c r="G60" s="8" t="str">
        <f t="shared" si="5"/>
        <v>60 - 72</v>
      </c>
      <c r="H60" s="8" t="str">
        <f t="shared" si="5"/>
        <v>72 - 84</v>
      </c>
      <c r="I60" s="8" t="str">
        <f t="shared" si="5"/>
        <v>84 - 96</v>
      </c>
      <c r="J60" s="8" t="str">
        <f t="shared" si="5"/>
        <v>96 - 108</v>
      </c>
      <c r="K60" s="8" t="str">
        <f t="shared" si="5"/>
        <v>108 - 120</v>
      </c>
      <c r="L60" s="8" t="str">
        <f t="shared" si="5"/>
        <v>120 - 132</v>
      </c>
      <c r="M60" s="8" t="str">
        <f t="shared" si="5"/>
        <v>132 - 144</v>
      </c>
      <c r="N60" s="8" t="str">
        <f t="shared" si="5"/>
        <v>144 - 156</v>
      </c>
      <c r="O60" s="8" t="str">
        <f t="shared" si="5"/>
        <v>156 - 168</v>
      </c>
      <c r="P60" s="8" t="str">
        <f t="shared" si="5"/>
        <v>168 - 180</v>
      </c>
      <c r="Q60" s="8" t="str">
        <f t="shared" si="5"/>
        <v>180 - 192</v>
      </c>
      <c r="R60" s="8" t="str">
        <f t="shared" si="5"/>
        <v>192 - 204</v>
      </c>
      <c r="S60" s="8" t="str">
        <f t="shared" si="5"/>
        <v>204 - ULT</v>
      </c>
    </row>
    <row r="61" spans="1:19" x14ac:dyDescent="0.2">
      <c r="A61" s="6" t="s">
        <v>11</v>
      </c>
      <c r="C61" s="15">
        <f>C58</f>
        <v>2.7399999999999998</v>
      </c>
      <c r="D61" s="15">
        <f t="shared" ref="D61:S61" si="6">D58</f>
        <v>1.3573929848640458</v>
      </c>
      <c r="E61" s="15">
        <f t="shared" si="6"/>
        <v>1.1150000000000007</v>
      </c>
      <c r="F61" s="15">
        <f t="shared" si="6"/>
        <v>1.0665354825981923</v>
      </c>
      <c r="G61" s="15">
        <f t="shared" si="6"/>
        <v>1.0389999999999993</v>
      </c>
      <c r="H61" s="15">
        <f t="shared" si="6"/>
        <v>1.0300823518211299</v>
      </c>
      <c r="I61" s="15">
        <f t="shared" si="6"/>
        <v>1.0232501205073192</v>
      </c>
      <c r="J61" s="15">
        <f t="shared" si="6"/>
        <v>1.0188058804508067</v>
      </c>
      <c r="K61" s="15">
        <f t="shared" si="6"/>
        <v>1.0154278501503267</v>
      </c>
      <c r="L61" s="15">
        <f t="shared" si="6"/>
        <v>1.0134486804078489</v>
      </c>
      <c r="M61" s="15">
        <f t="shared" si="6"/>
        <v>1.0111732803304958</v>
      </c>
      <c r="N61" s="15">
        <f t="shared" si="6"/>
        <v>1.0101116175292848</v>
      </c>
      <c r="O61" s="15">
        <f t="shared" si="6"/>
        <v>1.0093380419067266</v>
      </c>
      <c r="P61" s="15">
        <f t="shared" si="6"/>
        <v>1.0083685896153916</v>
      </c>
      <c r="Q61" s="15">
        <f t="shared" si="6"/>
        <v>1.0075333675124332</v>
      </c>
      <c r="R61" s="15">
        <f t="shared" si="6"/>
        <v>1.006700929011211</v>
      </c>
      <c r="S61" s="15">
        <f t="shared" si="6"/>
        <v>1.0554455069753375</v>
      </c>
    </row>
    <row r="62" spans="1:19" x14ac:dyDescent="0.2">
      <c r="A62" s="6" t="s">
        <v>12</v>
      </c>
      <c r="C62" s="15">
        <f>PRODUCT(C61:$S$61)</f>
        <v>5.651510490983398</v>
      </c>
      <c r="D62" s="15">
        <f>PRODUCT(D61:$S$61)</f>
        <v>2.0625950697019704</v>
      </c>
      <c r="E62" s="15">
        <f>PRODUCT(E61:$S$61)</f>
        <v>1.5195268376228988</v>
      </c>
      <c r="F62" s="15">
        <f>PRODUCT(F61:$S$61)</f>
        <v>1.3628043386752444</v>
      </c>
      <c r="G62" s="15">
        <f>PRODUCT(G61:$S$61)</f>
        <v>1.2777862161278597</v>
      </c>
      <c r="H62" s="15">
        <f>PRODUCT(H61:$S$61)</f>
        <v>1.2298231146562659</v>
      </c>
      <c r="I62" s="15">
        <f>PRODUCT(I61:$S$61)</f>
        <v>1.1939075671784933</v>
      </c>
      <c r="J62" s="15">
        <f>PRODUCT(J61:$S$61)</f>
        <v>1.1667797963088078</v>
      </c>
      <c r="K62" s="15">
        <f>PRODUCT(K61:$S$61)</f>
        <v>1.1452425027155566</v>
      </c>
      <c r="L62" s="15">
        <f>PRODUCT(L61:$S$61)</f>
        <v>1.1278423204031798</v>
      </c>
      <c r="M62" s="15">
        <f>PRODUCT(M61:$S$61)</f>
        <v>1.1128756119641841</v>
      </c>
      <c r="N62" s="15">
        <f>PRODUCT(N61:$S$61)</f>
        <v>1.1005785394175442</v>
      </c>
      <c r="O62" s="15">
        <f>PRODUCT(O61:$S$61)</f>
        <v>1.0895613121543342</v>
      </c>
      <c r="P62" s="15">
        <f>PRODUCT(P61:$S$61)</f>
        <v>1.0794810726603137</v>
      </c>
      <c r="Q62" s="15">
        <f>PRODUCT(Q61:$S$61)</f>
        <v>1.0705223107673811</v>
      </c>
      <c r="R62" s="15">
        <f>PRODUCT(R61:$S$61)</f>
        <v>1.0625179723927809</v>
      </c>
      <c r="S62" s="15">
        <f>PRODUCT(S61:$S$61)</f>
        <v>1.0554455069753375</v>
      </c>
    </row>
    <row r="63" spans="1:19" ht="12" customHeight="1" x14ac:dyDescent="0.2"/>
    <row r="64" spans="1:19" ht="12" customHeight="1" x14ac:dyDescent="0.2"/>
    <row r="65" spans="1:21" ht="12" customHeight="1" x14ac:dyDescent="0.2">
      <c r="A65" s="16" t="s">
        <v>13</v>
      </c>
    </row>
    <row r="66" spans="1:21" ht="12" customHeight="1" x14ac:dyDescent="0.2">
      <c r="A66" s="17" t="s">
        <v>14</v>
      </c>
    </row>
    <row r="67" spans="1:21" ht="12" customHeight="1" x14ac:dyDescent="0.2">
      <c r="A67" s="18" t="s">
        <v>15</v>
      </c>
    </row>
    <row r="68" spans="1:21" ht="12" customHeight="1" x14ac:dyDescent="0.2">
      <c r="A68" s="19" t="s">
        <v>37</v>
      </c>
    </row>
    <row r="69" spans="1:21" ht="12" customHeight="1" x14ac:dyDescent="0.2">
      <c r="A69" s="19" t="s">
        <v>35</v>
      </c>
    </row>
    <row r="72" spans="1:21" x14ac:dyDescent="0.2">
      <c r="A72" s="6" t="s">
        <v>16</v>
      </c>
      <c r="C72" s="7">
        <f t="shared" ref="C72:S72" si="7">C11</f>
        <v>12</v>
      </c>
      <c r="D72" s="7">
        <f t="shared" si="7"/>
        <v>24</v>
      </c>
      <c r="E72" s="7">
        <f t="shared" si="7"/>
        <v>36</v>
      </c>
      <c r="F72" s="7">
        <f t="shared" si="7"/>
        <v>48</v>
      </c>
      <c r="G72" s="7">
        <f t="shared" si="7"/>
        <v>60</v>
      </c>
      <c r="H72" s="7">
        <f t="shared" si="7"/>
        <v>72</v>
      </c>
      <c r="I72" s="7">
        <f t="shared" si="7"/>
        <v>84</v>
      </c>
      <c r="J72" s="7">
        <f t="shared" si="7"/>
        <v>96</v>
      </c>
      <c r="K72" s="7">
        <f t="shared" si="7"/>
        <v>108</v>
      </c>
      <c r="L72" s="7">
        <f t="shared" si="7"/>
        <v>120</v>
      </c>
      <c r="M72" s="7">
        <f t="shared" si="7"/>
        <v>132</v>
      </c>
      <c r="N72" s="7">
        <f t="shared" si="7"/>
        <v>144</v>
      </c>
      <c r="O72" s="7">
        <f t="shared" si="7"/>
        <v>156</v>
      </c>
      <c r="P72" s="7">
        <f t="shared" si="7"/>
        <v>168</v>
      </c>
      <c r="Q72" s="7">
        <f t="shared" si="7"/>
        <v>180</v>
      </c>
      <c r="R72" s="7">
        <f t="shared" si="7"/>
        <v>192</v>
      </c>
      <c r="S72" s="7">
        <f t="shared" si="7"/>
        <v>204</v>
      </c>
    </row>
    <row r="73" spans="1:21" x14ac:dyDescent="0.2">
      <c r="A73" s="6" t="s">
        <v>8</v>
      </c>
      <c r="C73" s="20" t="e">
        <v>#REF!</v>
      </c>
      <c r="D73" s="20" t="e">
        <v>#REF!</v>
      </c>
      <c r="E73" s="20" t="e">
        <v>#REF!</v>
      </c>
      <c r="F73" s="20" t="e">
        <v>#REF!</v>
      </c>
      <c r="G73" s="20" t="e">
        <v>#REF!</v>
      </c>
      <c r="H73" s="20" t="e">
        <v>#REF!</v>
      </c>
      <c r="I73" s="20" t="e">
        <v>#REF!</v>
      </c>
      <c r="J73" s="20" t="e">
        <v>#REF!</v>
      </c>
      <c r="K73" s="20" t="e">
        <v>#REF!</v>
      </c>
      <c r="L73" s="20" t="e">
        <v>#REF!</v>
      </c>
      <c r="M73" s="20" t="e">
        <v>#REF!</v>
      </c>
      <c r="N73" s="20" t="e">
        <v>#REF!</v>
      </c>
      <c r="O73" s="20" t="e">
        <v>#REF!</v>
      </c>
      <c r="P73" s="20" t="e">
        <v>#REF!</v>
      </c>
      <c r="Q73" s="20" t="e">
        <v>#REF!</v>
      </c>
      <c r="R73" s="20" t="e">
        <v>#REF!</v>
      </c>
      <c r="S73" s="20" t="e">
        <v>#REF!</v>
      </c>
      <c r="U73" s="6" t="e">
        <f>MATCH($C$1, '[1]Industry LDF'!$A$5:$M$5, 0)</f>
        <v>#VALUE!</v>
      </c>
    </row>
    <row r="74" spans="1:21" x14ac:dyDescent="0.2">
      <c r="A74" s="6" t="s">
        <v>9</v>
      </c>
      <c r="C74" s="21">
        <v>5.6515104909834006</v>
      </c>
      <c r="D74" s="21">
        <v>2.0625950697019713</v>
      </c>
      <c r="E74" s="21">
        <v>1.5195268376228992</v>
      </c>
      <c r="F74" s="21">
        <v>1.3628043386752451</v>
      </c>
      <c r="G74" s="21">
        <v>1.2777862161278599</v>
      </c>
      <c r="H74" s="21">
        <v>1.2298231146562664</v>
      </c>
      <c r="I74" s="21">
        <v>1.1939075671784936</v>
      </c>
      <c r="J74" s="21">
        <v>1.1667797963088085</v>
      </c>
      <c r="K74" s="21">
        <v>1.1452425027155571</v>
      </c>
      <c r="L74" s="21">
        <v>1.12784232040318</v>
      </c>
      <c r="M74" s="21">
        <v>1.1128756119641845</v>
      </c>
      <c r="N74" s="21">
        <v>1.1005785394175447</v>
      </c>
      <c r="O74" s="21">
        <v>1.0895613121543344</v>
      </c>
      <c r="P74" s="21">
        <v>1.0794810726603141</v>
      </c>
      <c r="Q74" s="21">
        <v>1.0705223107673811</v>
      </c>
      <c r="R74" s="21">
        <v>1.0625179723927809</v>
      </c>
      <c r="S74" s="21">
        <v>1.0554455069753375</v>
      </c>
      <c r="U74" s="22">
        <v>10000000</v>
      </c>
    </row>
    <row r="75" spans="1:21" x14ac:dyDescent="0.2">
      <c r="C75" s="1" t="b">
        <v>1</v>
      </c>
      <c r="D75" s="1" t="b">
        <v>1</v>
      </c>
      <c r="E75" s="1" t="b">
        <v>1</v>
      </c>
      <c r="F75" s="1" t="b">
        <v>1</v>
      </c>
      <c r="G75" s="1" t="b">
        <v>1</v>
      </c>
      <c r="H75" s="1" t="b">
        <v>1</v>
      </c>
      <c r="I75" s="1" t="b">
        <v>1</v>
      </c>
      <c r="J75" s="1" t="b">
        <v>1</v>
      </c>
      <c r="K75" s="1" t="b">
        <v>1</v>
      </c>
      <c r="L75" s="1" t="b">
        <v>1</v>
      </c>
      <c r="M75" s="1" t="b">
        <v>1</v>
      </c>
      <c r="N75" s="1" t="b">
        <v>1</v>
      </c>
      <c r="O75" s="1" t="b">
        <v>1</v>
      </c>
      <c r="P75" s="1" t="b">
        <v>1</v>
      </c>
      <c r="Q75" s="1" t="b">
        <v>1</v>
      </c>
      <c r="R75" s="1" t="b">
        <v>1</v>
      </c>
      <c r="U75" s="6" t="s">
        <v>22</v>
      </c>
    </row>
    <row r="77" spans="1:21" x14ac:dyDescent="0.2">
      <c r="A77" s="7" t="s">
        <v>18</v>
      </c>
    </row>
    <row r="78" spans="1:21" x14ac:dyDescent="0.2">
      <c r="A78" s="6" t="s">
        <v>19</v>
      </c>
      <c r="C78" s="1" t="b">
        <f>C61&gt;=D61</f>
        <v>1</v>
      </c>
      <c r="D78" s="1" t="b">
        <f t="shared" ref="D78:Q78" si="8">D61&gt;=E61</f>
        <v>1</v>
      </c>
      <c r="E78" s="1" t="b">
        <f t="shared" si="8"/>
        <v>1</v>
      </c>
      <c r="F78" s="1" t="b">
        <f t="shared" si="8"/>
        <v>1</v>
      </c>
      <c r="G78" s="1" t="b">
        <f t="shared" si="8"/>
        <v>1</v>
      </c>
      <c r="H78" s="1" t="b">
        <f t="shared" si="8"/>
        <v>1</v>
      </c>
      <c r="I78" s="1" t="b">
        <f t="shared" si="8"/>
        <v>1</v>
      </c>
      <c r="J78" s="1" t="b">
        <f t="shared" si="8"/>
        <v>1</v>
      </c>
      <c r="K78" s="1" t="b">
        <f t="shared" si="8"/>
        <v>1</v>
      </c>
      <c r="L78" s="1" t="b">
        <f t="shared" si="8"/>
        <v>1</v>
      </c>
      <c r="M78" s="1" t="b">
        <f t="shared" si="8"/>
        <v>1</v>
      </c>
      <c r="N78" s="1" t="b">
        <f t="shared" si="8"/>
        <v>1</v>
      </c>
      <c r="O78" s="1" t="b">
        <f t="shared" si="8"/>
        <v>1</v>
      </c>
      <c r="P78" s="1" t="b">
        <f t="shared" si="8"/>
        <v>1</v>
      </c>
      <c r="Q78" s="1" t="b">
        <f t="shared" si="8"/>
        <v>1</v>
      </c>
    </row>
    <row r="79" spans="1:21" x14ac:dyDescent="0.2">
      <c r="A79" s="6" t="s">
        <v>20</v>
      </c>
      <c r="C79" s="1" t="b">
        <f>'e8.7'!C79</f>
        <v>1</v>
      </c>
      <c r="D79" s="1" t="b">
        <f>'e8.7'!D79</f>
        <v>1</v>
      </c>
      <c r="E79" s="1" t="b">
        <f>'e8.7'!E79</f>
        <v>1</v>
      </c>
      <c r="F79" s="1" t="b">
        <f>'e8.7'!F79</f>
        <v>1</v>
      </c>
      <c r="G79" s="1" t="b">
        <f>'e8.7'!G79</f>
        <v>1</v>
      </c>
      <c r="H79" s="1" t="b">
        <f>'e8.7'!H79</f>
        <v>1</v>
      </c>
      <c r="I79" s="1" t="b">
        <f>'e8.7'!I79</f>
        <v>1</v>
      </c>
      <c r="J79" s="1" t="b">
        <f>'e8.7'!J79</f>
        <v>1</v>
      </c>
      <c r="K79" s="1" t="b">
        <f>'e8.7'!K79</f>
        <v>1</v>
      </c>
      <c r="L79" s="1" t="b">
        <f>'e8.7'!L79</f>
        <v>1</v>
      </c>
      <c r="M79" s="1" t="b">
        <f>'e8.7'!M79</f>
        <v>1</v>
      </c>
      <c r="N79" s="1" t="b">
        <f>'e8.7'!N79</f>
        <v>1</v>
      </c>
      <c r="O79" s="1" t="b">
        <f>'e8.7'!O79</f>
        <v>1</v>
      </c>
      <c r="P79" s="1" t="b">
        <f>'e8.7'!P79</f>
        <v>1</v>
      </c>
      <c r="Q79" s="1" t="b">
        <f>'e8.7'!Q79</f>
        <v>1</v>
      </c>
      <c r="R79" s="1" t="b">
        <f>'e8.7'!R79</f>
        <v>1</v>
      </c>
      <c r="S79" s="1" t="b">
        <f>'e8.7'!S79</f>
        <v>1</v>
      </c>
    </row>
    <row r="80" spans="1:21" x14ac:dyDescent="0.2">
      <c r="A80" s="6" t="s">
        <v>21</v>
      </c>
      <c r="C80" s="1" t="b">
        <f>C61&gt;='e8.6'!C61</f>
        <v>1</v>
      </c>
      <c r="D80" s="1" t="b">
        <f>D61&gt;='e8.6'!D61</f>
        <v>1</v>
      </c>
      <c r="E80" s="1" t="b">
        <f>E61&gt;='e8.6'!E61</f>
        <v>1</v>
      </c>
      <c r="F80" s="1" t="b">
        <f>F61&gt;='e8.6'!F61</f>
        <v>1</v>
      </c>
      <c r="G80" s="1" t="b">
        <f>G61&gt;='e8.6'!G61</f>
        <v>1</v>
      </c>
      <c r="H80" s="1" t="b">
        <f>H61&gt;='e8.6'!H61</f>
        <v>1</v>
      </c>
      <c r="I80" s="1" t="b">
        <f>I61&gt;='e8.6'!I61</f>
        <v>1</v>
      </c>
      <c r="J80" s="1" t="b">
        <f>J61&gt;='e8.6'!J61</f>
        <v>1</v>
      </c>
      <c r="K80" s="1" t="b">
        <f>K61&gt;='e8.6'!K61</f>
        <v>1</v>
      </c>
      <c r="L80" s="1" t="b">
        <f>L61&gt;='e8.6'!L61</f>
        <v>1</v>
      </c>
      <c r="M80" s="1" t="b">
        <f>M61&gt;='e8.6'!M61</f>
        <v>1</v>
      </c>
      <c r="N80" s="1" t="b">
        <f>N61&gt;='e8.6'!N61</f>
        <v>1</v>
      </c>
      <c r="O80" s="1" t="b">
        <f>O61&gt;='e8.6'!O61</f>
        <v>1</v>
      </c>
      <c r="P80" s="1" t="b">
        <f>P61&gt;='e8.6'!P61</f>
        <v>1</v>
      </c>
      <c r="Q80" s="1" t="b">
        <f>Q61&gt;='e8.6'!Q61</f>
        <v>1</v>
      </c>
      <c r="R80" s="1" t="b">
        <f>R61&gt;='e8.6'!R61</f>
        <v>1</v>
      </c>
      <c r="S80" s="1" t="b">
        <f>S61&gt;='e8.6'!S61</f>
        <v>1</v>
      </c>
    </row>
  </sheetData>
  <printOptions horizontalCentered="1"/>
  <pageMargins left="0.7" right="0.7" top="0.75" bottom="0.75" header="0.3" footer="0.3"/>
  <pageSetup scale="58" orientation="landscape" blackAndWhite="1" r:id="rId1"/>
  <headerFooter>
    <oddHeader xml:space="preserve">&amp;L&amp;"Arial"&amp;10  
  &amp;R&amp;"Arial"&amp;10  Exhibit 8
Sheet 8
</oddHeader>
    <oddFooter xml:space="preserve">&amp;L&amp;"Arial"&amp;10 Oliver Wyman Actuarial Consulting, Inc.
&amp;C&amp;"Arial"&amp;10 &amp;R&amp;"Arial"&amp;10 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5E42-BE01-4E5A-8E13-D3E2AA9C29AC}">
  <sheetPr>
    <tabColor rgb="FF00B050"/>
    <pageSetUpPr fitToPage="1"/>
  </sheetPr>
  <dimension ref="A1:T67"/>
  <sheetViews>
    <sheetView zoomScale="85" zoomScaleNormal="85" zoomScaleSheetLayoutView="85" workbookViewId="0">
      <selection activeCell="C55" sqref="C55"/>
    </sheetView>
  </sheetViews>
  <sheetFormatPr defaultColWidth="10.28515625" defaultRowHeight="12.75" x14ac:dyDescent="0.2"/>
  <cols>
    <col min="1" max="1" width="17.140625" style="1" customWidth="1"/>
    <col min="2" max="2" width="3" style="1" customWidth="1"/>
    <col min="3" max="14" width="8.7109375" style="1" customWidth="1"/>
    <col min="15" max="15" width="3" style="1" customWidth="1"/>
    <col min="16" max="16" width="10.28515625" style="1"/>
    <col min="17" max="17" width="3" style="1" customWidth="1"/>
    <col min="18" max="18" width="10.28515625" style="1"/>
    <col min="19" max="19" width="3" style="1" customWidth="1"/>
    <col min="20" max="20" width="4.85546875" style="1" bestFit="1" customWidth="1"/>
    <col min="21" max="16384" width="10.28515625" style="1"/>
  </cols>
  <sheetData>
    <row r="1" spans="1:20" x14ac:dyDescent="0.2">
      <c r="A1" s="1" t="e">
        <v>#VALUE!</v>
      </c>
    </row>
    <row r="2" spans="1:20" customFormat="1" ht="22.5" x14ac:dyDescent="0.45">
      <c r="A2" s="2" t="s">
        <v>33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20" customFormat="1" ht="15.75" x14ac:dyDescent="0.25">
      <c r="A3" s="4" t="s">
        <v>38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0" customFormat="1" ht="15.75" x14ac:dyDescent="0.25">
      <c r="A4" s="4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20" customFormat="1" ht="15.75" x14ac:dyDescent="0.25">
      <c r="A5" s="4" t="s">
        <v>34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20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20" x14ac:dyDescent="0.2">
      <c r="A7" s="5" t="e">
        <v>#VALUE!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10" spans="1:20" x14ac:dyDescent="0.2">
      <c r="A10" s="6" t="str">
        <f>[1]Intro!$M$9</f>
        <v>Policy</v>
      </c>
      <c r="C10" s="1" t="s">
        <v>0</v>
      </c>
    </row>
    <row r="11" spans="1:20" x14ac:dyDescent="0.2">
      <c r="A11" s="7" t="str">
        <f>[1]Intro!$M$10</f>
        <v>Period</v>
      </c>
      <c r="C11" s="8">
        <f>[1]Intro!$U$1</f>
        <v>12</v>
      </c>
      <c r="D11" s="8">
        <f>C11+[1]Intro!$U$2</f>
        <v>24</v>
      </c>
      <c r="E11" s="8">
        <f>D11+[1]Intro!$U$2</f>
        <v>36</v>
      </c>
      <c r="F11" s="8">
        <f>E11+[1]Intro!$U$2</f>
        <v>48</v>
      </c>
      <c r="G11" s="8">
        <f>F11+[1]Intro!$U$2</f>
        <v>60</v>
      </c>
      <c r="H11" s="8">
        <f>G11+[1]Intro!$U$2</f>
        <v>72</v>
      </c>
      <c r="I11" s="8">
        <f>H11+[1]Intro!$U$2</f>
        <v>84</v>
      </c>
      <c r="J11" s="8">
        <f>I11+[1]Intro!$U$2</f>
        <v>96</v>
      </c>
      <c r="K11" s="8">
        <f>J11+[1]Intro!$U$2</f>
        <v>108</v>
      </c>
      <c r="L11" s="8">
        <f>K11+[1]Intro!$U$2</f>
        <v>120</v>
      </c>
      <c r="M11" s="8">
        <f>L11+[1]Intro!$U$2</f>
        <v>132</v>
      </c>
      <c r="N11" s="8">
        <f>M11+[1]Intro!$U$2</f>
        <v>144</v>
      </c>
      <c r="P11" s="9" t="s">
        <v>32</v>
      </c>
      <c r="R11" s="7" t="s">
        <v>1</v>
      </c>
      <c r="T11" s="7" t="s">
        <v>27</v>
      </c>
    </row>
    <row r="12" spans="1:20" ht="12.75" customHeight="1" x14ac:dyDescent="0.2"/>
    <row r="13" spans="1:20" ht="12.75" customHeight="1" x14ac:dyDescent="0.2">
      <c r="A13" s="6" t="str">
        <f>[1]Intro!E30</f>
        <v>1/1/09-12/31/09</v>
      </c>
      <c r="C13" s="13" t="s">
        <v>2</v>
      </c>
      <c r="D13" s="13" t="s">
        <v>2</v>
      </c>
      <c r="E13" s="13" t="s">
        <v>2</v>
      </c>
      <c r="F13" s="13">
        <v>24</v>
      </c>
      <c r="G13" s="13">
        <v>24</v>
      </c>
      <c r="H13" s="13">
        <v>24</v>
      </c>
      <c r="I13" s="13">
        <v>24</v>
      </c>
      <c r="J13" s="13">
        <v>24</v>
      </c>
      <c r="K13" s="13">
        <v>24</v>
      </c>
      <c r="L13" s="13">
        <v>24</v>
      </c>
      <c r="M13" s="13">
        <v>24</v>
      </c>
      <c r="N13" s="12">
        <f>$P13</f>
        <v>24</v>
      </c>
      <c r="P13" s="27">
        <f>[1]e7!S28</f>
        <v>24</v>
      </c>
      <c r="R13" s="6" t="str">
        <f>[1]Intro!O30</f>
        <v>Travelers</v>
      </c>
      <c r="T13" s="28">
        <v>0</v>
      </c>
    </row>
    <row r="14" spans="1:20" ht="12.75" customHeight="1" x14ac:dyDescent="0.2">
      <c r="A14" s="6" t="str">
        <f>[1]Intro!E31</f>
        <v>1/1/10-12/31/10</v>
      </c>
      <c r="C14" s="13" t="s">
        <v>2</v>
      </c>
      <c r="D14" s="13" t="s">
        <v>2</v>
      </c>
      <c r="E14" s="13">
        <v>31</v>
      </c>
      <c r="F14" s="13">
        <v>31</v>
      </c>
      <c r="G14" s="13">
        <v>31</v>
      </c>
      <c r="H14" s="13">
        <v>31</v>
      </c>
      <c r="I14" s="13">
        <v>31</v>
      </c>
      <c r="J14" s="13">
        <v>31</v>
      </c>
      <c r="K14" s="13">
        <v>31</v>
      </c>
      <c r="L14" s="13">
        <v>31</v>
      </c>
      <c r="M14" s="12">
        <f>$P14</f>
        <v>31</v>
      </c>
      <c r="N14" s="13"/>
      <c r="P14" s="27">
        <f>[1]e7!S29</f>
        <v>31</v>
      </c>
      <c r="R14" s="6" t="str">
        <f>[1]Intro!O31</f>
        <v>Travelers</v>
      </c>
      <c r="T14" s="28">
        <v>0</v>
      </c>
    </row>
    <row r="15" spans="1:20" ht="12.75" customHeight="1" x14ac:dyDescent="0.2">
      <c r="A15" s="6" t="str">
        <f>[1]Intro!E32</f>
        <v>1/1/11-12/31/11</v>
      </c>
      <c r="C15" s="13" t="s">
        <v>2</v>
      </c>
      <c r="D15" s="13">
        <v>34</v>
      </c>
      <c r="E15" s="13">
        <v>34</v>
      </c>
      <c r="F15" s="13">
        <v>34</v>
      </c>
      <c r="G15" s="13">
        <v>34</v>
      </c>
      <c r="H15" s="13">
        <v>34</v>
      </c>
      <c r="I15" s="13">
        <v>34</v>
      </c>
      <c r="J15" s="13">
        <v>34</v>
      </c>
      <c r="K15" s="13">
        <v>34</v>
      </c>
      <c r="L15" s="12">
        <f>$P15</f>
        <v>34</v>
      </c>
      <c r="M15" s="13"/>
      <c r="N15" s="13"/>
      <c r="P15" s="27">
        <f>[1]e7!S30</f>
        <v>34</v>
      </c>
      <c r="R15" s="6" t="str">
        <f>[1]Intro!O32</f>
        <v>Travelers</v>
      </c>
      <c r="T15" s="28">
        <v>0</v>
      </c>
    </row>
    <row r="16" spans="1:20" ht="12.75" customHeight="1" x14ac:dyDescent="0.2">
      <c r="A16" s="6" t="str">
        <f>[1]Intro!E33</f>
        <v>1/1/12-12/31/12</v>
      </c>
      <c r="C16" s="13">
        <v>28</v>
      </c>
      <c r="D16" s="13">
        <v>31</v>
      </c>
      <c r="E16" s="13">
        <v>30</v>
      </c>
      <c r="F16" s="13">
        <v>30</v>
      </c>
      <c r="G16" s="13">
        <v>30</v>
      </c>
      <c r="H16" s="13">
        <v>30</v>
      </c>
      <c r="I16" s="13">
        <v>30</v>
      </c>
      <c r="J16" s="13">
        <v>30</v>
      </c>
      <c r="K16" s="12">
        <f>$P16</f>
        <v>30</v>
      </c>
      <c r="L16" s="13"/>
      <c r="M16" s="13"/>
      <c r="N16" s="13"/>
      <c r="P16" s="27">
        <f>[1]e7!S31</f>
        <v>30</v>
      </c>
      <c r="R16" s="6" t="str">
        <f>[1]Intro!O33</f>
        <v>Hartford</v>
      </c>
      <c r="T16" s="28">
        <v>0</v>
      </c>
    </row>
    <row r="17" spans="1:20" ht="12.75" customHeight="1" x14ac:dyDescent="0.2">
      <c r="A17" s="6" t="str">
        <f>[1]Intro!E34</f>
        <v>1/1/13-12/31/13</v>
      </c>
      <c r="C17" s="13">
        <v>31</v>
      </c>
      <c r="D17" s="13">
        <v>34</v>
      </c>
      <c r="E17" s="13">
        <v>34</v>
      </c>
      <c r="F17" s="13">
        <v>34</v>
      </c>
      <c r="G17" s="13">
        <v>34</v>
      </c>
      <c r="H17" s="13">
        <v>34</v>
      </c>
      <c r="I17" s="13">
        <v>34</v>
      </c>
      <c r="J17" s="12">
        <f>$P17</f>
        <v>34</v>
      </c>
      <c r="K17" s="13"/>
      <c r="L17" s="13"/>
      <c r="M17" s="13"/>
      <c r="N17" s="13"/>
      <c r="P17" s="27">
        <f>[1]e7!S32</f>
        <v>34</v>
      </c>
      <c r="R17" s="6" t="str">
        <f>[1]Intro!O34</f>
        <v>Hartford</v>
      </c>
      <c r="T17" s="28">
        <v>0</v>
      </c>
    </row>
    <row r="18" spans="1:20" ht="12.75" customHeight="1" x14ac:dyDescent="0.2">
      <c r="A18" s="6" t="str">
        <f>[1]Intro!E35</f>
        <v>1/1/14-12/31/14</v>
      </c>
      <c r="C18" s="13">
        <v>44</v>
      </c>
      <c r="D18" s="13">
        <v>46</v>
      </c>
      <c r="E18" s="13">
        <v>46</v>
      </c>
      <c r="F18" s="13">
        <v>46</v>
      </c>
      <c r="G18" s="13">
        <v>46</v>
      </c>
      <c r="H18" s="13">
        <v>46</v>
      </c>
      <c r="I18" s="12">
        <f>$P18</f>
        <v>47</v>
      </c>
      <c r="J18" s="13"/>
      <c r="K18" s="13"/>
      <c r="L18" s="13"/>
      <c r="M18" s="13"/>
      <c r="N18" s="13"/>
      <c r="P18" s="27">
        <f>[1]e7!S33</f>
        <v>47</v>
      </c>
      <c r="R18" s="6" t="str">
        <f>[1]Intro!O35</f>
        <v>Hartford</v>
      </c>
      <c r="T18" s="28">
        <v>1</v>
      </c>
    </row>
    <row r="19" spans="1:20" ht="12.75" customHeight="1" x14ac:dyDescent="0.2">
      <c r="A19" s="6" t="str">
        <f>[1]Intro!E36</f>
        <v>1/1/15-12/31/15</v>
      </c>
      <c r="C19" s="13">
        <v>42</v>
      </c>
      <c r="D19" s="13">
        <v>42</v>
      </c>
      <c r="E19" s="13">
        <v>43</v>
      </c>
      <c r="F19" s="13">
        <v>43</v>
      </c>
      <c r="G19" s="13">
        <v>43</v>
      </c>
      <c r="H19" s="12">
        <f>$P19</f>
        <v>43</v>
      </c>
      <c r="I19" s="13"/>
      <c r="J19" s="13"/>
      <c r="K19" s="13"/>
      <c r="L19" s="13"/>
      <c r="M19" s="13"/>
      <c r="N19" s="13"/>
      <c r="P19" s="27">
        <f>[1]e7!S34</f>
        <v>43</v>
      </c>
      <c r="R19" s="6" t="str">
        <f>[1]Intro!O36</f>
        <v>Corvel</v>
      </c>
      <c r="T19" s="28">
        <v>0</v>
      </c>
    </row>
    <row r="20" spans="1:20" ht="12.75" customHeight="1" x14ac:dyDescent="0.2">
      <c r="A20" s="6" t="str">
        <f>[1]Intro!E37</f>
        <v>1/1/16-12/31/16</v>
      </c>
      <c r="C20" s="13">
        <v>37</v>
      </c>
      <c r="D20" s="13">
        <v>39</v>
      </c>
      <c r="E20" s="13">
        <v>39</v>
      </c>
      <c r="F20" s="13">
        <v>38</v>
      </c>
      <c r="G20" s="12">
        <f>$P20</f>
        <v>38</v>
      </c>
      <c r="H20" s="13"/>
      <c r="I20" s="13"/>
      <c r="J20" s="13"/>
      <c r="K20" s="13"/>
      <c r="L20" s="13"/>
      <c r="M20" s="13"/>
      <c r="N20" s="13"/>
      <c r="P20" s="27">
        <f>[1]e7!S35</f>
        <v>38</v>
      </c>
      <c r="R20" s="6" t="str">
        <f>[1]Intro!O37</f>
        <v>Corvel</v>
      </c>
      <c r="T20" s="28">
        <v>0</v>
      </c>
    </row>
    <row r="21" spans="1:20" ht="12.75" customHeight="1" x14ac:dyDescent="0.2">
      <c r="A21" s="6" t="str">
        <f>[1]Intro!E38</f>
        <v>1/1/17-12/31/17</v>
      </c>
      <c r="C21" s="13">
        <v>39</v>
      </c>
      <c r="D21" s="13">
        <v>34</v>
      </c>
      <c r="E21" s="13">
        <v>35</v>
      </c>
      <c r="F21" s="12">
        <f>$P21</f>
        <v>35</v>
      </c>
      <c r="G21" s="13"/>
      <c r="H21" s="13"/>
      <c r="I21" s="13"/>
      <c r="J21" s="13"/>
      <c r="K21" s="13"/>
      <c r="L21" s="13"/>
      <c r="M21" s="13"/>
      <c r="N21" s="13"/>
      <c r="P21" s="27">
        <f>[1]e7!S36</f>
        <v>35</v>
      </c>
      <c r="R21" s="6" t="str">
        <f>[1]Intro!O38</f>
        <v>Corvel</v>
      </c>
      <c r="T21" s="28">
        <v>0</v>
      </c>
    </row>
    <row r="22" spans="1:20" ht="12.75" customHeight="1" x14ac:dyDescent="0.2">
      <c r="A22" s="6" t="str">
        <f>[1]Intro!E39</f>
        <v>1/1/18-12/31/18</v>
      </c>
      <c r="C22" s="13">
        <v>46</v>
      </c>
      <c r="D22" s="13">
        <v>46</v>
      </c>
      <c r="E22" s="12">
        <f>$P22</f>
        <v>46</v>
      </c>
      <c r="F22" s="13"/>
      <c r="G22" s="13"/>
      <c r="H22" s="13"/>
      <c r="I22" s="13"/>
      <c r="J22" s="13"/>
      <c r="K22" s="13"/>
      <c r="L22" s="13"/>
      <c r="M22" s="13"/>
      <c r="N22" s="13"/>
      <c r="P22" s="27">
        <f>[1]e7!S37</f>
        <v>46</v>
      </c>
      <c r="R22" s="6" t="str">
        <f>[1]Intro!O39</f>
        <v>Corvel</v>
      </c>
      <c r="T22" s="28">
        <v>0</v>
      </c>
    </row>
    <row r="23" spans="1:20" ht="12.75" customHeight="1" x14ac:dyDescent="0.2">
      <c r="A23" s="6" t="str">
        <f>[1]Intro!E40</f>
        <v>1/1/19-12/31/19</v>
      </c>
      <c r="C23" s="13">
        <v>119</v>
      </c>
      <c r="D23" s="12">
        <f>$P23</f>
        <v>125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P23" s="27">
        <f>[1]e7!S38</f>
        <v>125</v>
      </c>
      <c r="R23" s="6" t="str">
        <f>[1]Intro!O40</f>
        <v>Corvel</v>
      </c>
      <c r="T23" s="28">
        <v>6</v>
      </c>
    </row>
    <row r="24" spans="1:20" ht="12.75" customHeight="1" x14ac:dyDescent="0.2">
      <c r="A24" s="6" t="str">
        <f>[1]Intro!E41</f>
        <v>1/1/20-12/31/20</v>
      </c>
      <c r="C24" s="12">
        <f>$P24</f>
        <v>46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P24" s="27">
        <f>[1]e7!S39</f>
        <v>46</v>
      </c>
      <c r="R24" s="6" t="str">
        <f>[1]Intro!O41</f>
        <v>Corvel</v>
      </c>
      <c r="T24" s="28"/>
    </row>
    <row r="25" spans="1:20" x14ac:dyDescent="0.2">
      <c r="A25" s="6"/>
    </row>
    <row r="26" spans="1:20" x14ac:dyDescent="0.2">
      <c r="A26" s="6" t="str">
        <f>[1]Intro!$M$9</f>
        <v>Policy</v>
      </c>
      <c r="C26" s="1" t="s">
        <v>3</v>
      </c>
    </row>
    <row r="27" spans="1:20" x14ac:dyDescent="0.2">
      <c r="A27" s="7" t="str">
        <f>[1]Intro!$M$10</f>
        <v>Period</v>
      </c>
      <c r="C27" s="8" t="str">
        <f t="shared" ref="C27:N27" si="0">C11&amp;" - "&amp;IF(ISBLANK(D11), "ULT", D11)</f>
        <v>12 - 24</v>
      </c>
      <c r="D27" s="8" t="str">
        <f t="shared" si="0"/>
        <v>24 - 36</v>
      </c>
      <c r="E27" s="8" t="str">
        <f t="shared" si="0"/>
        <v>36 - 48</v>
      </c>
      <c r="F27" s="8" t="str">
        <f t="shared" si="0"/>
        <v>48 - 60</v>
      </c>
      <c r="G27" s="8" t="str">
        <f t="shared" si="0"/>
        <v>60 - 72</v>
      </c>
      <c r="H27" s="8" t="str">
        <f t="shared" si="0"/>
        <v>72 - 84</v>
      </c>
      <c r="I27" s="8" t="str">
        <f t="shared" si="0"/>
        <v>84 - 96</v>
      </c>
      <c r="J27" s="8" t="str">
        <f t="shared" si="0"/>
        <v>96 - 108</v>
      </c>
      <c r="K27" s="8" t="str">
        <f t="shared" si="0"/>
        <v>108 - 120</v>
      </c>
      <c r="L27" s="8" t="str">
        <f t="shared" si="0"/>
        <v>120 - 132</v>
      </c>
      <c r="M27" s="8" t="str">
        <f t="shared" si="0"/>
        <v>132 - 144</v>
      </c>
      <c r="N27" s="8" t="str">
        <f t="shared" si="0"/>
        <v>144 - ULT</v>
      </c>
    </row>
    <row r="28" spans="1:20" x14ac:dyDescent="0.2">
      <c r="A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20" x14ac:dyDescent="0.2">
      <c r="A29" s="6" t="str">
        <f t="shared" ref="A29:A39" si="1">A13</f>
        <v>1/1/09-12/31/09</v>
      </c>
      <c r="C29" s="15" t="str">
        <f>IFERROR(IF(OR(D13="", ISBLANK(D13)), "", D13/C13), "")</f>
        <v/>
      </c>
      <c r="D29" s="15" t="str">
        <f t="shared" ref="D29:N29" si="2">IFERROR(IF(OR(E13="", ISBLANK(E13)), "", E13/D13), "")</f>
        <v/>
      </c>
      <c r="E29" s="15" t="str">
        <f t="shared" si="2"/>
        <v/>
      </c>
      <c r="F29" s="15">
        <f t="shared" si="2"/>
        <v>1</v>
      </c>
      <c r="G29" s="15">
        <f t="shared" si="2"/>
        <v>1</v>
      </c>
      <c r="H29" s="15">
        <f t="shared" si="2"/>
        <v>1</v>
      </c>
      <c r="I29" s="15">
        <f t="shared" si="2"/>
        <v>1</v>
      </c>
      <c r="J29" s="15">
        <f t="shared" si="2"/>
        <v>1</v>
      </c>
      <c r="K29" s="15">
        <f t="shared" si="2"/>
        <v>1</v>
      </c>
      <c r="L29" s="15">
        <f t="shared" si="2"/>
        <v>1</v>
      </c>
      <c r="M29" s="15">
        <f t="shared" si="2"/>
        <v>1</v>
      </c>
      <c r="N29" s="15" t="str">
        <f t="shared" si="2"/>
        <v/>
      </c>
    </row>
    <row r="30" spans="1:20" x14ac:dyDescent="0.2">
      <c r="A30" s="6" t="str">
        <f t="shared" si="1"/>
        <v>1/1/10-12/31/10</v>
      </c>
      <c r="C30" s="15" t="str">
        <f t="shared" ref="C30:N39" si="3">IFERROR(IF(OR(D14="", ISBLANK(D14)), "", D14/C14), "")</f>
        <v/>
      </c>
      <c r="D30" s="15" t="str">
        <f t="shared" si="3"/>
        <v/>
      </c>
      <c r="E30" s="15">
        <f t="shared" si="3"/>
        <v>1</v>
      </c>
      <c r="F30" s="15">
        <f t="shared" si="3"/>
        <v>1</v>
      </c>
      <c r="G30" s="15">
        <f t="shared" si="3"/>
        <v>1</v>
      </c>
      <c r="H30" s="15">
        <f t="shared" si="3"/>
        <v>1</v>
      </c>
      <c r="I30" s="15">
        <f t="shared" si="3"/>
        <v>1</v>
      </c>
      <c r="J30" s="15">
        <f t="shared" si="3"/>
        <v>1</v>
      </c>
      <c r="K30" s="15">
        <f t="shared" si="3"/>
        <v>1</v>
      </c>
      <c r="L30" s="15">
        <f t="shared" si="3"/>
        <v>1</v>
      </c>
      <c r="M30" s="15" t="str">
        <f t="shared" si="3"/>
        <v/>
      </c>
      <c r="N30" s="15" t="str">
        <f t="shared" si="3"/>
        <v/>
      </c>
    </row>
    <row r="31" spans="1:20" x14ac:dyDescent="0.2">
      <c r="A31" s="6" t="str">
        <f t="shared" si="1"/>
        <v>1/1/11-12/31/11</v>
      </c>
      <c r="C31" s="15" t="str">
        <f t="shared" si="3"/>
        <v/>
      </c>
      <c r="D31" s="15">
        <f t="shared" si="3"/>
        <v>1</v>
      </c>
      <c r="E31" s="15">
        <f t="shared" si="3"/>
        <v>1</v>
      </c>
      <c r="F31" s="15">
        <f t="shared" si="3"/>
        <v>1</v>
      </c>
      <c r="G31" s="15">
        <f t="shared" si="3"/>
        <v>1</v>
      </c>
      <c r="H31" s="15">
        <f t="shared" si="3"/>
        <v>1</v>
      </c>
      <c r="I31" s="15">
        <f t="shared" si="3"/>
        <v>1</v>
      </c>
      <c r="J31" s="15">
        <f t="shared" si="3"/>
        <v>1</v>
      </c>
      <c r="K31" s="15">
        <f t="shared" si="3"/>
        <v>1</v>
      </c>
      <c r="L31" s="15" t="str">
        <f t="shared" si="3"/>
        <v/>
      </c>
      <c r="M31" s="15" t="str">
        <f t="shared" si="3"/>
        <v/>
      </c>
      <c r="N31" s="15" t="str">
        <f t="shared" si="3"/>
        <v/>
      </c>
    </row>
    <row r="32" spans="1:20" x14ac:dyDescent="0.2">
      <c r="A32" s="6" t="str">
        <f t="shared" si="1"/>
        <v>1/1/12-12/31/12</v>
      </c>
      <c r="C32" s="15">
        <f t="shared" si="3"/>
        <v>1.1071428571428572</v>
      </c>
      <c r="D32" s="15">
        <f t="shared" si="3"/>
        <v>0.967741935483871</v>
      </c>
      <c r="E32" s="15">
        <f t="shared" si="3"/>
        <v>1</v>
      </c>
      <c r="F32" s="15">
        <f t="shared" si="3"/>
        <v>1</v>
      </c>
      <c r="G32" s="15">
        <f t="shared" si="3"/>
        <v>1</v>
      </c>
      <c r="H32" s="15">
        <f t="shared" si="3"/>
        <v>1</v>
      </c>
      <c r="I32" s="15">
        <f t="shared" si="3"/>
        <v>1</v>
      </c>
      <c r="J32" s="15">
        <f t="shared" si="3"/>
        <v>1</v>
      </c>
      <c r="K32" s="15" t="str">
        <f t="shared" si="3"/>
        <v/>
      </c>
      <c r="L32" s="15" t="str">
        <f t="shared" si="3"/>
        <v/>
      </c>
      <c r="M32" s="15" t="str">
        <f t="shared" si="3"/>
        <v/>
      </c>
      <c r="N32" s="15" t="str">
        <f t="shared" si="3"/>
        <v/>
      </c>
    </row>
    <row r="33" spans="1:14" x14ac:dyDescent="0.2">
      <c r="A33" s="6" t="str">
        <f t="shared" si="1"/>
        <v>1/1/13-12/31/13</v>
      </c>
      <c r="C33" s="15">
        <f t="shared" si="3"/>
        <v>1.096774193548387</v>
      </c>
      <c r="D33" s="15">
        <f t="shared" si="3"/>
        <v>1</v>
      </c>
      <c r="E33" s="15">
        <f t="shared" si="3"/>
        <v>1</v>
      </c>
      <c r="F33" s="15">
        <f t="shared" si="3"/>
        <v>1</v>
      </c>
      <c r="G33" s="15">
        <f t="shared" si="3"/>
        <v>1</v>
      </c>
      <c r="H33" s="15">
        <f t="shared" si="3"/>
        <v>1</v>
      </c>
      <c r="I33" s="15">
        <f t="shared" si="3"/>
        <v>1</v>
      </c>
      <c r="J33" s="15" t="str">
        <f t="shared" si="3"/>
        <v/>
      </c>
      <c r="K33" s="15" t="str">
        <f t="shared" si="3"/>
        <v/>
      </c>
      <c r="L33" s="15" t="str">
        <f t="shared" si="3"/>
        <v/>
      </c>
      <c r="M33" s="15" t="str">
        <f t="shared" si="3"/>
        <v/>
      </c>
      <c r="N33" s="15" t="str">
        <f t="shared" si="3"/>
        <v/>
      </c>
    </row>
    <row r="34" spans="1:14" x14ac:dyDescent="0.2">
      <c r="A34" s="6" t="str">
        <f t="shared" si="1"/>
        <v>1/1/14-12/31/14</v>
      </c>
      <c r="C34" s="15">
        <f t="shared" si="3"/>
        <v>1.0454545454545454</v>
      </c>
      <c r="D34" s="15">
        <f t="shared" si="3"/>
        <v>1</v>
      </c>
      <c r="E34" s="15">
        <f t="shared" si="3"/>
        <v>1</v>
      </c>
      <c r="F34" s="15">
        <f t="shared" si="3"/>
        <v>1</v>
      </c>
      <c r="G34" s="15">
        <f t="shared" si="3"/>
        <v>1</v>
      </c>
      <c r="H34" s="15">
        <f t="shared" si="3"/>
        <v>1.0217391304347827</v>
      </c>
      <c r="I34" s="15" t="str">
        <f t="shared" si="3"/>
        <v/>
      </c>
      <c r="J34" s="15" t="str">
        <f t="shared" si="3"/>
        <v/>
      </c>
      <c r="K34" s="15" t="str">
        <f t="shared" si="3"/>
        <v/>
      </c>
      <c r="L34" s="15" t="str">
        <f t="shared" si="3"/>
        <v/>
      </c>
      <c r="M34" s="15" t="str">
        <f t="shared" si="3"/>
        <v/>
      </c>
      <c r="N34" s="15" t="str">
        <f t="shared" si="3"/>
        <v/>
      </c>
    </row>
    <row r="35" spans="1:14" x14ac:dyDescent="0.2">
      <c r="A35" s="6" t="str">
        <f t="shared" si="1"/>
        <v>1/1/15-12/31/15</v>
      </c>
      <c r="C35" s="15">
        <f t="shared" si="3"/>
        <v>1</v>
      </c>
      <c r="D35" s="15">
        <f t="shared" si="3"/>
        <v>1.0238095238095237</v>
      </c>
      <c r="E35" s="15">
        <f t="shared" si="3"/>
        <v>1</v>
      </c>
      <c r="F35" s="15">
        <f t="shared" si="3"/>
        <v>1</v>
      </c>
      <c r="G35" s="15">
        <f t="shared" si="3"/>
        <v>1</v>
      </c>
      <c r="H35" s="15" t="str">
        <f t="shared" si="3"/>
        <v/>
      </c>
      <c r="I35" s="15" t="str">
        <f t="shared" si="3"/>
        <v/>
      </c>
      <c r="J35" s="15" t="str">
        <f t="shared" si="3"/>
        <v/>
      </c>
      <c r="K35" s="15" t="str">
        <f t="shared" si="3"/>
        <v/>
      </c>
      <c r="L35" s="15" t="str">
        <f t="shared" si="3"/>
        <v/>
      </c>
      <c r="M35" s="15" t="str">
        <f t="shared" si="3"/>
        <v/>
      </c>
      <c r="N35" s="15" t="str">
        <f t="shared" si="3"/>
        <v/>
      </c>
    </row>
    <row r="36" spans="1:14" x14ac:dyDescent="0.2">
      <c r="A36" s="6" t="str">
        <f t="shared" si="1"/>
        <v>1/1/16-12/31/16</v>
      </c>
      <c r="C36" s="15">
        <f t="shared" si="3"/>
        <v>1.0540540540540539</v>
      </c>
      <c r="D36" s="15">
        <f t="shared" si="3"/>
        <v>1</v>
      </c>
      <c r="E36" s="15">
        <f t="shared" si="3"/>
        <v>0.97435897435897434</v>
      </c>
      <c r="F36" s="15">
        <f t="shared" si="3"/>
        <v>1</v>
      </c>
      <c r="G36" s="15" t="str">
        <f t="shared" si="3"/>
        <v/>
      </c>
      <c r="H36" s="15" t="str">
        <f t="shared" si="3"/>
        <v/>
      </c>
      <c r="I36" s="15" t="str">
        <f t="shared" si="3"/>
        <v/>
      </c>
      <c r="J36" s="15" t="str">
        <f t="shared" si="3"/>
        <v/>
      </c>
      <c r="K36" s="15" t="str">
        <f t="shared" si="3"/>
        <v/>
      </c>
      <c r="L36" s="15" t="str">
        <f t="shared" si="3"/>
        <v/>
      </c>
      <c r="M36" s="15" t="str">
        <f t="shared" si="3"/>
        <v/>
      </c>
      <c r="N36" s="15" t="str">
        <f t="shared" si="3"/>
        <v/>
      </c>
    </row>
    <row r="37" spans="1:14" x14ac:dyDescent="0.2">
      <c r="A37" s="6" t="str">
        <f t="shared" si="1"/>
        <v>1/1/17-12/31/17</v>
      </c>
      <c r="C37" s="15">
        <f t="shared" si="3"/>
        <v>0.87179487179487181</v>
      </c>
      <c r="D37" s="15">
        <f t="shared" si="3"/>
        <v>1.0294117647058822</v>
      </c>
      <c r="E37" s="15">
        <f t="shared" si="3"/>
        <v>1</v>
      </c>
      <c r="F37" s="15" t="str">
        <f t="shared" si="3"/>
        <v/>
      </c>
      <c r="G37" s="15" t="str">
        <f t="shared" si="3"/>
        <v/>
      </c>
      <c r="H37" s="15" t="str">
        <f t="shared" si="3"/>
        <v/>
      </c>
      <c r="I37" s="15" t="str">
        <f t="shared" si="3"/>
        <v/>
      </c>
      <c r="J37" s="15" t="str">
        <f t="shared" si="3"/>
        <v/>
      </c>
      <c r="K37" s="15" t="str">
        <f t="shared" si="3"/>
        <v/>
      </c>
      <c r="L37" s="15" t="str">
        <f t="shared" si="3"/>
        <v/>
      </c>
      <c r="M37" s="15" t="str">
        <f t="shared" si="3"/>
        <v/>
      </c>
      <c r="N37" s="15" t="str">
        <f t="shared" si="3"/>
        <v/>
      </c>
    </row>
    <row r="38" spans="1:14" x14ac:dyDescent="0.2">
      <c r="A38" s="6" t="str">
        <f t="shared" si="1"/>
        <v>1/1/18-12/31/18</v>
      </c>
      <c r="C38" s="15">
        <f t="shared" si="3"/>
        <v>1</v>
      </c>
      <c r="D38" s="15">
        <f t="shared" si="3"/>
        <v>1</v>
      </c>
      <c r="E38" s="15" t="str">
        <f t="shared" si="3"/>
        <v/>
      </c>
      <c r="F38" s="15" t="str">
        <f t="shared" si="3"/>
        <v/>
      </c>
      <c r="G38" s="15" t="str">
        <f t="shared" si="3"/>
        <v/>
      </c>
      <c r="H38" s="15" t="str">
        <f t="shared" si="3"/>
        <v/>
      </c>
      <c r="I38" s="15" t="str">
        <f t="shared" si="3"/>
        <v/>
      </c>
      <c r="J38" s="15" t="str">
        <f t="shared" si="3"/>
        <v/>
      </c>
      <c r="K38" s="15" t="str">
        <f t="shared" si="3"/>
        <v/>
      </c>
      <c r="L38" s="15" t="str">
        <f t="shared" si="3"/>
        <v/>
      </c>
      <c r="M38" s="15" t="str">
        <f t="shared" si="3"/>
        <v/>
      </c>
      <c r="N38" s="15" t="str">
        <f t="shared" si="3"/>
        <v/>
      </c>
    </row>
    <row r="39" spans="1:14" x14ac:dyDescent="0.2">
      <c r="A39" s="6" t="str">
        <f t="shared" si="1"/>
        <v>1/1/19-12/31/19</v>
      </c>
      <c r="C39" s="15">
        <f t="shared" si="3"/>
        <v>1.0504201680672269</v>
      </c>
      <c r="D39" s="15" t="str">
        <f t="shared" si="3"/>
        <v/>
      </c>
      <c r="E39" s="15" t="str">
        <f t="shared" si="3"/>
        <v/>
      </c>
      <c r="F39" s="15" t="str">
        <f t="shared" si="3"/>
        <v/>
      </c>
      <c r="G39" s="15" t="str">
        <f t="shared" si="3"/>
        <v/>
      </c>
      <c r="H39" s="15" t="str">
        <f t="shared" si="3"/>
        <v/>
      </c>
      <c r="I39" s="15" t="str">
        <f t="shared" si="3"/>
        <v/>
      </c>
      <c r="J39" s="15" t="str">
        <f t="shared" si="3"/>
        <v/>
      </c>
      <c r="K39" s="15" t="str">
        <f t="shared" si="3"/>
        <v/>
      </c>
      <c r="L39" s="15" t="str">
        <f t="shared" si="3"/>
        <v/>
      </c>
      <c r="M39" s="15" t="str">
        <f t="shared" si="3"/>
        <v/>
      </c>
      <c r="N39" s="15" t="str">
        <f t="shared" si="3"/>
        <v/>
      </c>
    </row>
    <row r="42" spans="1:14" x14ac:dyDescent="0.2">
      <c r="A42" s="6" t="s">
        <v>4</v>
      </c>
      <c r="C42" s="15">
        <v>1.0250315031421022</v>
      </c>
      <c r="D42" s="15">
        <v>1.002994746285611</v>
      </c>
      <c r="E42" s="15">
        <v>0.99633699633699635</v>
      </c>
      <c r="F42" s="15">
        <v>1</v>
      </c>
      <c r="G42" s="15">
        <v>1</v>
      </c>
      <c r="H42" s="15">
        <v>1</v>
      </c>
      <c r="I42" s="15">
        <v>1</v>
      </c>
      <c r="J42" s="15">
        <v>1</v>
      </c>
      <c r="K42" s="15">
        <v>1</v>
      </c>
      <c r="L42" s="15">
        <v>1</v>
      </c>
      <c r="M42" s="15" t="s">
        <v>2</v>
      </c>
      <c r="N42" s="15" t="s">
        <v>2</v>
      </c>
    </row>
    <row r="43" spans="1:14" x14ac:dyDescent="0.2">
      <c r="A43" s="6" t="s">
        <v>5</v>
      </c>
      <c r="C43" s="15">
        <v>1.0187265917602997</v>
      </c>
      <c r="D43" s="15">
        <v>1.0038461538461538</v>
      </c>
      <c r="E43" s="15">
        <v>0.99610894941634243</v>
      </c>
      <c r="F43" s="15">
        <v>1</v>
      </c>
      <c r="G43" s="15">
        <v>1</v>
      </c>
      <c r="H43" s="15">
        <v>1</v>
      </c>
      <c r="I43" s="15">
        <v>1</v>
      </c>
      <c r="J43" s="15">
        <v>1</v>
      </c>
      <c r="K43" s="15">
        <v>1</v>
      </c>
      <c r="L43" s="15">
        <v>1</v>
      </c>
      <c r="M43" s="15" t="s">
        <v>2</v>
      </c>
      <c r="N43" s="15" t="s">
        <v>2</v>
      </c>
    </row>
    <row r="44" spans="1:14" x14ac:dyDescent="0.2">
      <c r="A44" s="6" t="s">
        <v>6</v>
      </c>
      <c r="C44" s="15">
        <v>0.98170731707317072</v>
      </c>
      <c r="D44" s="15">
        <v>1.0124223602484472</v>
      </c>
      <c r="E44" s="15">
        <v>0.99382716049382713</v>
      </c>
      <c r="F44" s="15">
        <v>1</v>
      </c>
      <c r="G44" s="15">
        <v>1</v>
      </c>
      <c r="H44" s="15">
        <v>1</v>
      </c>
      <c r="I44" s="15">
        <v>1</v>
      </c>
      <c r="J44" s="15" t="s">
        <v>2</v>
      </c>
      <c r="K44" s="15" t="s">
        <v>2</v>
      </c>
      <c r="L44" s="15" t="s">
        <v>2</v>
      </c>
      <c r="M44" s="15" t="s">
        <v>2</v>
      </c>
      <c r="N44" s="15" t="s">
        <v>2</v>
      </c>
    </row>
    <row r="45" spans="1:14" x14ac:dyDescent="0.2">
      <c r="A45" s="6" t="s">
        <v>7</v>
      </c>
      <c r="C45" s="15">
        <v>0.97540983606557374</v>
      </c>
      <c r="D45" s="15">
        <v>1.017391304347826</v>
      </c>
      <c r="E45" s="15">
        <v>0.9921875</v>
      </c>
      <c r="F45" s="15">
        <v>1</v>
      </c>
      <c r="G45" s="15">
        <v>1</v>
      </c>
      <c r="H45" s="15">
        <v>1</v>
      </c>
      <c r="I45" s="15">
        <v>1</v>
      </c>
      <c r="J45" s="15">
        <v>1</v>
      </c>
      <c r="K45" s="15" t="s">
        <v>2</v>
      </c>
      <c r="L45" s="15" t="s">
        <v>2</v>
      </c>
      <c r="M45" s="15" t="s">
        <v>2</v>
      </c>
      <c r="N45" s="15" t="s">
        <v>2</v>
      </c>
    </row>
    <row r="47" spans="1:14" x14ac:dyDescent="0.2">
      <c r="A47" s="6" t="s">
        <v>9</v>
      </c>
      <c r="C47" s="15">
        <f>IF(ISBLANK(D61), C61, C61/D61)</f>
        <v>1.0199999999999998</v>
      </c>
      <c r="D47" s="15">
        <f t="shared" ref="D47:N47" si="4">IF(ISBLANK(E61), D61, D61/E61)</f>
        <v>1.01</v>
      </c>
      <c r="E47" s="15">
        <f t="shared" si="4"/>
        <v>1.0049999999999999</v>
      </c>
      <c r="F47" s="15">
        <f t="shared" si="4"/>
        <v>1</v>
      </c>
      <c r="G47" s="15">
        <f t="shared" si="4"/>
        <v>1</v>
      </c>
      <c r="H47" s="15">
        <f t="shared" si="4"/>
        <v>1</v>
      </c>
      <c r="I47" s="15">
        <f t="shared" si="4"/>
        <v>1</v>
      </c>
      <c r="J47" s="15">
        <f t="shared" si="4"/>
        <v>1</v>
      </c>
      <c r="K47" s="15">
        <f t="shared" si="4"/>
        <v>1</v>
      </c>
      <c r="L47" s="15">
        <f t="shared" si="4"/>
        <v>1</v>
      </c>
      <c r="M47" s="15">
        <f t="shared" si="4"/>
        <v>1</v>
      </c>
      <c r="N47" s="15">
        <f t="shared" si="4"/>
        <v>1</v>
      </c>
    </row>
    <row r="49" spans="1:16" x14ac:dyDescent="0.2">
      <c r="A49" s="6" t="s">
        <v>10</v>
      </c>
      <c r="C49" s="8" t="str">
        <f>C27</f>
        <v>12 - 24</v>
      </c>
      <c r="D49" s="8" t="str">
        <f t="shared" ref="D49:N49" si="5">D27</f>
        <v>24 - 36</v>
      </c>
      <c r="E49" s="8" t="str">
        <f t="shared" si="5"/>
        <v>36 - 48</v>
      </c>
      <c r="F49" s="8" t="str">
        <f t="shared" si="5"/>
        <v>48 - 60</v>
      </c>
      <c r="G49" s="8" t="str">
        <f t="shared" si="5"/>
        <v>60 - 72</v>
      </c>
      <c r="H49" s="8" t="str">
        <f t="shared" si="5"/>
        <v>72 - 84</v>
      </c>
      <c r="I49" s="8" t="str">
        <f t="shared" si="5"/>
        <v>84 - 96</v>
      </c>
      <c r="J49" s="8" t="str">
        <f t="shared" si="5"/>
        <v>96 - 108</v>
      </c>
      <c r="K49" s="8" t="str">
        <f t="shared" si="5"/>
        <v>108 - 120</v>
      </c>
      <c r="L49" s="8" t="str">
        <f t="shared" si="5"/>
        <v>120 - 132</v>
      </c>
      <c r="M49" s="8" t="str">
        <f t="shared" si="5"/>
        <v>132 - 144</v>
      </c>
      <c r="N49" s="8" t="str">
        <f t="shared" si="5"/>
        <v>144 - ULT</v>
      </c>
    </row>
    <row r="50" spans="1:16" x14ac:dyDescent="0.2">
      <c r="A50" s="6" t="s">
        <v>11</v>
      </c>
      <c r="C50" s="15">
        <v>1.05</v>
      </c>
      <c r="D50" s="15">
        <v>1.01</v>
      </c>
      <c r="E50" s="15">
        <v>1.0049999999999999</v>
      </c>
      <c r="F50" s="15">
        <f t="shared" ref="F50:N50" si="6">F47</f>
        <v>1</v>
      </c>
      <c r="G50" s="15">
        <f t="shared" si="6"/>
        <v>1</v>
      </c>
      <c r="H50" s="15">
        <f t="shared" si="6"/>
        <v>1</v>
      </c>
      <c r="I50" s="15">
        <f t="shared" si="6"/>
        <v>1</v>
      </c>
      <c r="J50" s="15">
        <f t="shared" si="6"/>
        <v>1</v>
      </c>
      <c r="K50" s="15">
        <f t="shared" si="6"/>
        <v>1</v>
      </c>
      <c r="L50" s="15">
        <f t="shared" si="6"/>
        <v>1</v>
      </c>
      <c r="M50" s="15">
        <f t="shared" si="6"/>
        <v>1</v>
      </c>
      <c r="N50" s="15">
        <f t="shared" si="6"/>
        <v>1</v>
      </c>
    </row>
    <row r="51" spans="1:16" x14ac:dyDescent="0.2">
      <c r="A51" s="6" t="s">
        <v>12</v>
      </c>
      <c r="C51" s="15">
        <f>PRODUCT(C50:$N$50)</f>
        <v>1.0658025</v>
      </c>
      <c r="D51" s="15">
        <f>PRODUCT(D50:$N$50)</f>
        <v>1.01505</v>
      </c>
      <c r="E51" s="15">
        <f>PRODUCT(E50:$N$50)</f>
        <v>1.0049999999999999</v>
      </c>
      <c r="F51" s="15">
        <f>PRODUCT(F50:$N$50)</f>
        <v>1</v>
      </c>
      <c r="G51" s="15">
        <f>PRODUCT(G50:$N$50)</f>
        <v>1</v>
      </c>
      <c r="H51" s="15">
        <f>PRODUCT(H50:$N$50)</f>
        <v>1</v>
      </c>
      <c r="I51" s="15">
        <f>PRODUCT(I50:$N$50)</f>
        <v>1</v>
      </c>
      <c r="J51" s="15">
        <f>PRODUCT(J50:$N$50)</f>
        <v>1</v>
      </c>
      <c r="K51" s="15">
        <f>PRODUCT(K50:$N$50)</f>
        <v>1</v>
      </c>
      <c r="L51" s="15">
        <f>PRODUCT(L50:$N$50)</f>
        <v>1</v>
      </c>
      <c r="M51" s="15">
        <f>PRODUCT(M50:$N$50)</f>
        <v>1</v>
      </c>
      <c r="N51" s="15">
        <f>PRODUCT(N50:$N$50)</f>
        <v>1</v>
      </c>
    </row>
    <row r="54" spans="1:16" ht="12" customHeight="1" x14ac:dyDescent="0.2">
      <c r="A54" s="16" t="s">
        <v>13</v>
      </c>
    </row>
    <row r="55" spans="1:16" ht="12" customHeight="1" x14ac:dyDescent="0.2">
      <c r="A55" s="17" t="s">
        <v>14</v>
      </c>
    </row>
    <row r="56" spans="1:16" ht="12" customHeight="1" x14ac:dyDescent="0.2">
      <c r="A56" s="19" t="s">
        <v>37</v>
      </c>
    </row>
    <row r="57" spans="1:16" x14ac:dyDescent="0.2">
      <c r="A57" s="19" t="s">
        <v>35</v>
      </c>
    </row>
    <row r="58" spans="1:16" x14ac:dyDescent="0.2">
      <c r="A58" s="19"/>
    </row>
    <row r="60" spans="1:16" x14ac:dyDescent="0.2">
      <c r="A60" s="6" t="s">
        <v>16</v>
      </c>
      <c r="C60" s="7">
        <f t="shared" ref="C60:N60" si="7">C11</f>
        <v>12</v>
      </c>
      <c r="D60" s="7">
        <f t="shared" si="7"/>
        <v>24</v>
      </c>
      <c r="E60" s="7">
        <f t="shared" si="7"/>
        <v>36</v>
      </c>
      <c r="F60" s="7">
        <f t="shared" si="7"/>
        <v>48</v>
      </c>
      <c r="G60" s="7">
        <f t="shared" si="7"/>
        <v>60</v>
      </c>
      <c r="H60" s="7">
        <f t="shared" si="7"/>
        <v>72</v>
      </c>
      <c r="I60" s="7">
        <f t="shared" si="7"/>
        <v>84</v>
      </c>
      <c r="J60" s="7">
        <f t="shared" si="7"/>
        <v>96</v>
      </c>
      <c r="K60" s="7">
        <f t="shared" si="7"/>
        <v>108</v>
      </c>
      <c r="L60" s="7">
        <f t="shared" si="7"/>
        <v>120</v>
      </c>
      <c r="M60" s="7">
        <f t="shared" si="7"/>
        <v>132</v>
      </c>
      <c r="N60" s="7">
        <f t="shared" si="7"/>
        <v>144</v>
      </c>
    </row>
    <row r="61" spans="1:16" x14ac:dyDescent="0.2">
      <c r="A61" s="6" t="s">
        <v>9</v>
      </c>
      <c r="C61" s="21">
        <v>1.0353509999999999</v>
      </c>
      <c r="D61" s="21">
        <v>1.01505</v>
      </c>
      <c r="E61" s="21">
        <v>1.0049999999999999</v>
      </c>
      <c r="F61" s="21">
        <v>1</v>
      </c>
      <c r="G61" s="21">
        <v>1</v>
      </c>
      <c r="H61" s="21">
        <v>1</v>
      </c>
      <c r="I61" s="21">
        <v>1</v>
      </c>
      <c r="J61" s="21">
        <v>1</v>
      </c>
      <c r="K61" s="21">
        <v>1</v>
      </c>
      <c r="L61" s="21">
        <v>1</v>
      </c>
      <c r="M61" s="21">
        <v>1</v>
      </c>
      <c r="N61" s="21">
        <v>1</v>
      </c>
      <c r="P61" s="6"/>
    </row>
    <row r="62" spans="1:16" x14ac:dyDescent="0.2">
      <c r="C62" s="1" t="b">
        <v>1</v>
      </c>
      <c r="D62" s="1" t="b">
        <v>1</v>
      </c>
      <c r="E62" s="1" t="b">
        <v>1</v>
      </c>
      <c r="F62" s="1" t="b">
        <v>1</v>
      </c>
      <c r="G62" s="1" t="b">
        <v>1</v>
      </c>
      <c r="H62" s="1" t="b">
        <v>1</v>
      </c>
      <c r="I62" s="1" t="b">
        <v>1</v>
      </c>
      <c r="J62" s="1" t="b">
        <v>1</v>
      </c>
      <c r="K62" s="1" t="b">
        <v>1</v>
      </c>
      <c r="L62" s="1" t="b">
        <v>1</v>
      </c>
      <c r="M62" s="1" t="b">
        <v>1</v>
      </c>
    </row>
    <row r="64" spans="1:16" x14ac:dyDescent="0.2">
      <c r="A64" s="7" t="s">
        <v>18</v>
      </c>
    </row>
    <row r="65" spans="1:13" x14ac:dyDescent="0.2">
      <c r="A65" s="6" t="s">
        <v>19</v>
      </c>
      <c r="C65" s="1" t="b">
        <f t="shared" ref="C65:M65" si="8">C50&gt;=D50</f>
        <v>1</v>
      </c>
      <c r="D65" s="1" t="b">
        <f t="shared" si="8"/>
        <v>1</v>
      </c>
      <c r="E65" s="1" t="b">
        <f t="shared" si="8"/>
        <v>1</v>
      </c>
      <c r="F65" s="1" t="b">
        <f t="shared" si="8"/>
        <v>1</v>
      </c>
      <c r="G65" s="1" t="b">
        <f t="shared" si="8"/>
        <v>1</v>
      </c>
      <c r="H65" s="1" t="b">
        <f t="shared" si="8"/>
        <v>1</v>
      </c>
      <c r="I65" s="1" t="b">
        <f t="shared" si="8"/>
        <v>1</v>
      </c>
      <c r="J65" s="1" t="b">
        <f t="shared" si="8"/>
        <v>1</v>
      </c>
      <c r="K65" s="1" t="b">
        <f t="shared" si="8"/>
        <v>1</v>
      </c>
      <c r="L65" s="1" t="b">
        <f t="shared" si="8"/>
        <v>1</v>
      </c>
      <c r="M65" s="1" t="b">
        <f t="shared" si="8"/>
        <v>1</v>
      </c>
    </row>
    <row r="66" spans="1:13" x14ac:dyDescent="0.2">
      <c r="A66" s="6"/>
    </row>
    <row r="67" spans="1:13" x14ac:dyDescent="0.2">
      <c r="A67" s="6"/>
    </row>
  </sheetData>
  <printOptions horizontalCentered="1"/>
  <pageMargins left="0.7" right="0.7" top="0.75" bottom="0.75" header="0.3" footer="0.3"/>
  <pageSetup scale="76" orientation="portrait" blackAndWhite="1" r:id="rId1"/>
  <headerFooter>
    <oddHeader xml:space="preserve">&amp;L&amp;"Arial"&amp;10  
  &amp;R&amp;"Arial"&amp;10  Exhibit 8
Sheet 9
</oddHeader>
    <oddFooter xml:space="preserve">&amp;L&amp;"Arial"&amp;10 Oliver Wyman Actuarial Consulting, Inc.
&amp;C&amp;"Arial"&amp;10 &amp;R&amp;"Arial"&amp;10 </oddFooter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5504-ACBF-4997-A833-FB25F76917F9}">
  <sheetPr>
    <tabColor rgb="FF92D050"/>
    <pageSetUpPr fitToPage="1"/>
  </sheetPr>
  <dimension ref="A1:T46"/>
  <sheetViews>
    <sheetView zoomScale="85" zoomScaleNormal="85" workbookViewId="0">
      <selection activeCell="C55" sqref="C55"/>
    </sheetView>
  </sheetViews>
  <sheetFormatPr defaultColWidth="10.28515625" defaultRowHeight="12.75" x14ac:dyDescent="0.2"/>
  <cols>
    <col min="1" max="1" width="17.140625" style="1" customWidth="1"/>
    <col min="2" max="2" width="3" style="1" customWidth="1"/>
    <col min="3" max="14" width="8.7109375" style="1" customWidth="1"/>
    <col min="15" max="15" width="3" style="1" customWidth="1"/>
    <col min="16" max="16" width="10.28515625" style="1"/>
    <col min="17" max="17" width="3" style="1" customWidth="1"/>
    <col min="18" max="18" width="10.28515625" style="1"/>
    <col min="19" max="19" width="3" style="1" customWidth="1"/>
    <col min="20" max="20" width="8.7109375" style="1" bestFit="1" customWidth="1"/>
    <col min="21" max="16384" width="10.28515625" style="1"/>
  </cols>
  <sheetData>
    <row r="1" spans="1:20" x14ac:dyDescent="0.2">
      <c r="A1" s="1" t="e">
        <v>#VALUE!</v>
      </c>
    </row>
    <row r="2" spans="1:20" customFormat="1" ht="22.5" x14ac:dyDescent="0.45">
      <c r="A2" s="2" t="s">
        <v>33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20" customFormat="1" ht="15.75" x14ac:dyDescent="0.25">
      <c r="A3" s="4" t="s">
        <v>38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0" customFormat="1" ht="15.75" x14ac:dyDescent="0.25">
      <c r="A4" s="4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20" customFormat="1" ht="15.75" x14ac:dyDescent="0.25">
      <c r="A5" s="4" t="s">
        <v>34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20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20" x14ac:dyDescent="0.2">
      <c r="A7" s="5" t="e">
        <v>#VALUE!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10" spans="1:20" x14ac:dyDescent="0.2">
      <c r="A10" s="6" t="str">
        <f>[1]Intro!$M$9</f>
        <v>Policy</v>
      </c>
      <c r="C10" s="1" t="s">
        <v>0</v>
      </c>
    </row>
    <row r="11" spans="1:20" x14ac:dyDescent="0.2">
      <c r="A11" s="7" t="str">
        <f>[1]Intro!$M$10</f>
        <v>Period</v>
      </c>
      <c r="C11" s="8">
        <f>[1]Intro!$U$1</f>
        <v>12</v>
      </c>
      <c r="D11" s="8">
        <f>C11+[1]Intro!$U$2</f>
        <v>24</v>
      </c>
      <c r="E11" s="8">
        <f>D11+[1]Intro!$U$2</f>
        <v>36</v>
      </c>
      <c r="F11" s="8">
        <f>E11+[1]Intro!$U$2</f>
        <v>48</v>
      </c>
      <c r="G11" s="8">
        <f>F11+[1]Intro!$U$2</f>
        <v>60</v>
      </c>
      <c r="H11" s="8">
        <f>G11+[1]Intro!$U$2</f>
        <v>72</v>
      </c>
      <c r="I11" s="8">
        <f>H11+[1]Intro!$U$2</f>
        <v>84</v>
      </c>
      <c r="J11" s="8">
        <f>I11+[1]Intro!$U$2</f>
        <v>96</v>
      </c>
      <c r="K11" s="8">
        <f>J11+[1]Intro!$U$2</f>
        <v>108</v>
      </c>
      <c r="L11" s="8">
        <f>K11+[1]Intro!$U$2</f>
        <v>120</v>
      </c>
      <c r="M11" s="8">
        <f>L11+[1]Intro!$U$2</f>
        <v>132</v>
      </c>
      <c r="N11" s="8">
        <f>M11+[1]Intro!$U$2</f>
        <v>144</v>
      </c>
      <c r="P11" s="9" t="s">
        <v>32</v>
      </c>
      <c r="R11" s="7" t="s">
        <v>1</v>
      </c>
      <c r="T11" s="7" t="s">
        <v>27</v>
      </c>
    </row>
    <row r="12" spans="1:20" ht="12.75" customHeight="1" x14ac:dyDescent="0.2"/>
    <row r="13" spans="1:20" ht="12.75" customHeight="1" x14ac:dyDescent="0.2">
      <c r="A13" s="6" t="str">
        <f>[1]Intro!E30</f>
        <v>1/1/09-12/31/09</v>
      </c>
      <c r="C13" s="13" t="s">
        <v>2</v>
      </c>
      <c r="D13" s="13" t="s">
        <v>2</v>
      </c>
      <c r="E13" s="13" t="s">
        <v>2</v>
      </c>
      <c r="F13" s="13">
        <v>1</v>
      </c>
      <c r="G13" s="13">
        <v>1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2">
        <f>$P13</f>
        <v>0</v>
      </c>
      <c r="P13" s="27">
        <f>[1]e7!W28</f>
        <v>0</v>
      </c>
      <c r="R13" s="6" t="str">
        <f>[1]Intro!O30</f>
        <v>Travelers</v>
      </c>
      <c r="T13" s="28">
        <v>0</v>
      </c>
    </row>
    <row r="14" spans="1:20" ht="12.75" customHeight="1" x14ac:dyDescent="0.2">
      <c r="A14" s="6" t="str">
        <f>[1]Intro!E31</f>
        <v>1/1/10-12/31/10</v>
      </c>
      <c r="C14" s="13" t="s">
        <v>2</v>
      </c>
      <c r="D14" s="13" t="s">
        <v>2</v>
      </c>
      <c r="E14" s="13">
        <v>4</v>
      </c>
      <c r="F14" s="13">
        <v>2</v>
      </c>
      <c r="G14" s="13">
        <v>2</v>
      </c>
      <c r="H14" s="13">
        <v>1</v>
      </c>
      <c r="I14" s="13">
        <v>1</v>
      </c>
      <c r="J14" s="13">
        <v>1</v>
      </c>
      <c r="K14" s="13">
        <v>1</v>
      </c>
      <c r="L14" s="13">
        <v>1</v>
      </c>
      <c r="M14" s="12">
        <f>$P14</f>
        <v>1</v>
      </c>
      <c r="N14" s="13"/>
      <c r="P14" s="27">
        <f>[1]e7!W29</f>
        <v>1</v>
      </c>
      <c r="R14" s="6" t="str">
        <f>[1]Intro!O31</f>
        <v>Travelers</v>
      </c>
      <c r="T14" s="28">
        <v>0</v>
      </c>
    </row>
    <row r="15" spans="1:20" ht="12.75" customHeight="1" x14ac:dyDescent="0.2">
      <c r="A15" s="6" t="str">
        <f>[1]Intro!E32</f>
        <v>1/1/11-12/31/11</v>
      </c>
      <c r="C15" s="13" t="s">
        <v>2</v>
      </c>
      <c r="D15" s="13">
        <v>9</v>
      </c>
      <c r="E15" s="13">
        <v>4</v>
      </c>
      <c r="F15" s="13">
        <v>3</v>
      </c>
      <c r="G15" s="13">
        <v>3</v>
      </c>
      <c r="H15" s="13">
        <v>1</v>
      </c>
      <c r="I15" s="13">
        <v>1</v>
      </c>
      <c r="J15" s="13">
        <v>1</v>
      </c>
      <c r="K15" s="13">
        <v>1</v>
      </c>
      <c r="L15" s="12">
        <f>$P15</f>
        <v>1</v>
      </c>
      <c r="M15" s="13"/>
      <c r="N15" s="13"/>
      <c r="P15" s="27">
        <f>[1]e7!W30</f>
        <v>1</v>
      </c>
      <c r="R15" s="6" t="str">
        <f>[1]Intro!O32</f>
        <v>Travelers</v>
      </c>
      <c r="T15" s="28">
        <v>0</v>
      </c>
    </row>
    <row r="16" spans="1:20" ht="12.75" customHeight="1" x14ac:dyDescent="0.2">
      <c r="A16" s="6" t="str">
        <f>[1]Intro!E33</f>
        <v>1/1/12-12/31/12</v>
      </c>
      <c r="C16" s="13">
        <v>15</v>
      </c>
      <c r="D16" s="13">
        <v>7</v>
      </c>
      <c r="E16" s="13">
        <v>3</v>
      </c>
      <c r="F16" s="13">
        <v>1</v>
      </c>
      <c r="G16" s="13">
        <v>0</v>
      </c>
      <c r="H16" s="13">
        <v>0</v>
      </c>
      <c r="I16" s="13">
        <v>0</v>
      </c>
      <c r="J16" s="13">
        <v>0</v>
      </c>
      <c r="K16" s="12">
        <f>$P16</f>
        <v>0</v>
      </c>
      <c r="L16" s="13"/>
      <c r="M16" s="13"/>
      <c r="N16" s="13"/>
      <c r="P16" s="27">
        <f>[1]e7!W31</f>
        <v>0</v>
      </c>
      <c r="R16" s="6" t="str">
        <f>[1]Intro!O33</f>
        <v>Hartford</v>
      </c>
      <c r="T16" s="28">
        <v>0</v>
      </c>
    </row>
    <row r="17" spans="1:20" ht="12.75" customHeight="1" x14ac:dyDescent="0.2">
      <c r="A17" s="6" t="str">
        <f>[1]Intro!E34</f>
        <v>1/1/13-12/31/13</v>
      </c>
      <c r="C17" s="13">
        <v>15</v>
      </c>
      <c r="D17" s="13">
        <v>8</v>
      </c>
      <c r="E17" s="13">
        <v>4</v>
      </c>
      <c r="F17" s="13">
        <v>2</v>
      </c>
      <c r="G17" s="13">
        <v>3</v>
      </c>
      <c r="H17" s="13">
        <v>1</v>
      </c>
      <c r="I17" s="13">
        <v>1</v>
      </c>
      <c r="J17" s="12">
        <f>$P17</f>
        <v>1</v>
      </c>
      <c r="K17" s="13"/>
      <c r="L17" s="13"/>
      <c r="M17" s="13"/>
      <c r="N17" s="13"/>
      <c r="P17" s="27">
        <f>[1]e7!W32</f>
        <v>1</v>
      </c>
      <c r="R17" s="6" t="str">
        <f>[1]Intro!O34</f>
        <v>Hartford</v>
      </c>
      <c r="T17" s="28">
        <v>0</v>
      </c>
    </row>
    <row r="18" spans="1:20" ht="12.75" customHeight="1" x14ac:dyDescent="0.2">
      <c r="A18" s="6" t="str">
        <f>[1]Intro!E35</f>
        <v>1/1/14-12/31/14</v>
      </c>
      <c r="C18" s="13">
        <v>20</v>
      </c>
      <c r="D18" s="13">
        <v>14</v>
      </c>
      <c r="E18" s="13">
        <v>8</v>
      </c>
      <c r="F18" s="13">
        <v>6</v>
      </c>
      <c r="G18" s="13">
        <v>4</v>
      </c>
      <c r="H18" s="13">
        <v>2</v>
      </c>
      <c r="I18" s="12">
        <f>$P18</f>
        <v>2</v>
      </c>
      <c r="J18" s="13"/>
      <c r="K18" s="13"/>
      <c r="L18" s="13"/>
      <c r="M18" s="13"/>
      <c r="N18" s="13"/>
      <c r="P18" s="27">
        <f>[1]e7!W33</f>
        <v>2</v>
      </c>
      <c r="R18" s="6" t="str">
        <f>[1]Intro!O35</f>
        <v>Hartford</v>
      </c>
      <c r="T18" s="28">
        <v>0</v>
      </c>
    </row>
    <row r="19" spans="1:20" ht="12.75" customHeight="1" x14ac:dyDescent="0.2">
      <c r="A19" s="6" t="str">
        <f>[1]Intro!E36</f>
        <v>1/1/15-12/31/15</v>
      </c>
      <c r="C19" s="13">
        <v>30</v>
      </c>
      <c r="D19" s="13">
        <v>9</v>
      </c>
      <c r="E19" s="13">
        <v>6</v>
      </c>
      <c r="F19" s="13">
        <v>2</v>
      </c>
      <c r="G19" s="13">
        <v>0</v>
      </c>
      <c r="H19" s="12">
        <f>$P19</f>
        <v>0</v>
      </c>
      <c r="I19" s="13"/>
      <c r="J19" s="13"/>
      <c r="K19" s="13"/>
      <c r="L19" s="13"/>
      <c r="M19" s="13"/>
      <c r="N19" s="13"/>
      <c r="P19" s="27">
        <f>[1]e7!W34</f>
        <v>0</v>
      </c>
      <c r="R19" s="6" t="str">
        <f>[1]Intro!O36</f>
        <v>Corvel</v>
      </c>
      <c r="T19" s="28">
        <v>0</v>
      </c>
    </row>
    <row r="20" spans="1:20" ht="12.75" customHeight="1" x14ac:dyDescent="0.2">
      <c r="A20" s="6" t="str">
        <f>[1]Intro!E37</f>
        <v>1/1/16-12/31/16</v>
      </c>
      <c r="C20" s="13">
        <v>25</v>
      </c>
      <c r="D20" s="13">
        <v>16</v>
      </c>
      <c r="E20" s="13">
        <v>9</v>
      </c>
      <c r="F20" s="13">
        <v>5</v>
      </c>
      <c r="G20" s="12">
        <f>$P20</f>
        <v>4</v>
      </c>
      <c r="H20" s="13"/>
      <c r="I20" s="13"/>
      <c r="J20" s="13"/>
      <c r="K20" s="13"/>
      <c r="L20" s="13"/>
      <c r="M20" s="13"/>
      <c r="N20" s="13"/>
      <c r="P20" s="27">
        <f>[1]e7!W35</f>
        <v>4</v>
      </c>
      <c r="R20" s="6" t="str">
        <f>[1]Intro!O37</f>
        <v>Corvel</v>
      </c>
      <c r="T20" s="28">
        <v>-1</v>
      </c>
    </row>
    <row r="21" spans="1:20" ht="12.75" customHeight="1" x14ac:dyDescent="0.2">
      <c r="A21" s="6" t="str">
        <f>[1]Intro!E38</f>
        <v>1/1/17-12/31/17</v>
      </c>
      <c r="C21" s="13">
        <v>30</v>
      </c>
      <c r="D21" s="13">
        <v>11</v>
      </c>
      <c r="E21" s="13">
        <v>8</v>
      </c>
      <c r="F21" s="12">
        <f>$P21</f>
        <v>7</v>
      </c>
      <c r="G21" s="13"/>
      <c r="H21" s="13"/>
      <c r="I21" s="13"/>
      <c r="J21" s="13"/>
      <c r="K21" s="13"/>
      <c r="L21" s="13"/>
      <c r="M21" s="13"/>
      <c r="N21" s="13"/>
      <c r="P21" s="27">
        <f>[1]e7!W36</f>
        <v>7</v>
      </c>
      <c r="R21" s="6" t="str">
        <f>[1]Intro!O38</f>
        <v>Corvel</v>
      </c>
      <c r="T21" s="28">
        <v>-1</v>
      </c>
    </row>
    <row r="22" spans="1:20" ht="12.75" customHeight="1" x14ac:dyDescent="0.2">
      <c r="A22" s="6" t="str">
        <f>[1]Intro!E39</f>
        <v>1/1/18-12/31/18</v>
      </c>
      <c r="C22" s="13">
        <v>35</v>
      </c>
      <c r="D22" s="13">
        <v>10</v>
      </c>
      <c r="E22" s="12">
        <f>$P22</f>
        <v>6</v>
      </c>
      <c r="F22" s="13"/>
      <c r="G22" s="13"/>
      <c r="H22" s="13"/>
      <c r="I22" s="13"/>
      <c r="J22" s="13"/>
      <c r="K22" s="13"/>
      <c r="L22" s="13"/>
      <c r="M22" s="13"/>
      <c r="N22" s="13"/>
      <c r="P22" s="27">
        <f>[1]e7!W37</f>
        <v>6</v>
      </c>
      <c r="R22" s="6" t="str">
        <f>[1]Intro!O39</f>
        <v>Corvel</v>
      </c>
      <c r="T22" s="28">
        <v>-4</v>
      </c>
    </row>
    <row r="23" spans="1:20" ht="12.75" customHeight="1" x14ac:dyDescent="0.2">
      <c r="A23" s="6" t="str">
        <f>[1]Intro!E40</f>
        <v>1/1/19-12/31/19</v>
      </c>
      <c r="C23" s="13">
        <v>68</v>
      </c>
      <c r="D23" s="12">
        <f>$P23</f>
        <v>38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P23" s="27">
        <f>[1]e7!W38</f>
        <v>38</v>
      </c>
      <c r="R23" s="6" t="str">
        <f>[1]Intro!O40</f>
        <v>Corvel</v>
      </c>
      <c r="T23" s="28">
        <v>-30</v>
      </c>
    </row>
    <row r="24" spans="1:20" ht="12.75" customHeight="1" x14ac:dyDescent="0.2">
      <c r="A24" s="6" t="str">
        <f>[1]Intro!E41</f>
        <v>1/1/20-12/31/20</v>
      </c>
      <c r="C24" s="12">
        <f>$P24</f>
        <v>30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P24" s="27">
        <f>[1]e7!W39</f>
        <v>30</v>
      </c>
      <c r="R24" s="6" t="str">
        <f>[1]Intro!O41</f>
        <v>Corvel</v>
      </c>
      <c r="T24" s="28"/>
    </row>
    <row r="25" spans="1:20" ht="12.75" customHeight="1" x14ac:dyDescent="0.2">
      <c r="A25" s="6"/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P25" s="12"/>
      <c r="R25" s="6"/>
    </row>
    <row r="26" spans="1:20" x14ac:dyDescent="0.2">
      <c r="A26" s="5" t="s">
        <v>28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8" spans="1:20" x14ac:dyDescent="0.2">
      <c r="A28" s="6" t="str">
        <f>[1]Intro!$M$9</f>
        <v>Policy</v>
      </c>
      <c r="C28" s="1" t="s">
        <v>0</v>
      </c>
      <c r="P28" s="6" t="s">
        <v>29</v>
      </c>
    </row>
    <row r="29" spans="1:20" x14ac:dyDescent="0.2">
      <c r="A29" s="7" t="str">
        <f>[1]Intro!$M$10</f>
        <v>Period</v>
      </c>
      <c r="C29" s="8">
        <f t="shared" ref="C29:N29" si="0">C11</f>
        <v>12</v>
      </c>
      <c r="D29" s="8">
        <f t="shared" si="0"/>
        <v>24</v>
      </c>
      <c r="E29" s="8">
        <f t="shared" si="0"/>
        <v>36</v>
      </c>
      <c r="F29" s="8">
        <f t="shared" si="0"/>
        <v>48</v>
      </c>
      <c r="G29" s="8">
        <f t="shared" si="0"/>
        <v>60</v>
      </c>
      <c r="H29" s="8">
        <f t="shared" si="0"/>
        <v>72</v>
      </c>
      <c r="I29" s="8">
        <f t="shared" si="0"/>
        <v>84</v>
      </c>
      <c r="J29" s="8">
        <f t="shared" si="0"/>
        <v>96</v>
      </c>
      <c r="K29" s="8">
        <f t="shared" si="0"/>
        <v>108</v>
      </c>
      <c r="L29" s="8">
        <f t="shared" si="0"/>
        <v>120</v>
      </c>
      <c r="M29" s="8">
        <f t="shared" si="0"/>
        <v>132</v>
      </c>
      <c r="N29" s="8">
        <f t="shared" si="0"/>
        <v>144</v>
      </c>
      <c r="P29" s="29" t="s">
        <v>30</v>
      </c>
    </row>
    <row r="30" spans="1:20" x14ac:dyDescent="0.2">
      <c r="A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20" x14ac:dyDescent="0.2">
      <c r="A31" s="6" t="str">
        <f t="shared" ref="A31:A39" si="1">A13</f>
        <v>1/1/09-12/31/09</v>
      </c>
      <c r="C31" s="15" t="str">
        <f>IF(OR(ISBLANK('e8.9'!C13), 'e8.9'!C13 = ""), "", 'e8.9'!C13 / $P31)</f>
        <v/>
      </c>
      <c r="D31" s="15" t="str">
        <f>IF(OR(ISBLANK('e8.9'!D13), 'e8.9'!D13 = ""), "", 'e8.9'!D13 / $P31)</f>
        <v/>
      </c>
      <c r="E31" s="15" t="str">
        <f>IF(OR(ISBLANK('e8.9'!E13), 'e8.9'!E13 = ""), "", 'e8.9'!E13 / $P31)</f>
        <v/>
      </c>
      <c r="F31" s="15">
        <f>IF(OR(ISBLANK('e8.9'!F13), 'e8.9'!F13 = ""), "", 'e8.9'!F13 / $P31)</f>
        <v>0.22630771133059627</v>
      </c>
      <c r="G31" s="15">
        <f>IF(OR(ISBLANK('e8.9'!G13), 'e8.9'!G13 = ""), "", 'e8.9'!G13 / $P31)</f>
        <v>0.22630771133059627</v>
      </c>
      <c r="H31" s="15">
        <f>IF(OR(ISBLANK('e8.9'!H13), 'e8.9'!H13 = ""), "", 'e8.9'!H13 / $P31)</f>
        <v>0.22630771133059627</v>
      </c>
      <c r="I31" s="15">
        <f>IF(OR(ISBLANK('e8.9'!I13), 'e8.9'!I13 = ""), "", 'e8.9'!I13 / $P31)</f>
        <v>0.22630771133059627</v>
      </c>
      <c r="J31" s="15">
        <f>IF(OR(ISBLANK('e8.9'!J13), 'e8.9'!J13 = ""), "", 'e8.9'!J13 / $P31)</f>
        <v>0.22630771133059627</v>
      </c>
      <c r="K31" s="15">
        <f>IF(OR(ISBLANK('e8.9'!K13), 'e8.9'!K13 = ""), "", 'e8.9'!K13 / $P31)</f>
        <v>0.22630771133059627</v>
      </c>
      <c r="L31" s="15">
        <f>IF(OR(ISBLANK('e8.9'!L13), 'e8.9'!L13 = ""), "", 'e8.9'!L13 / $P31)</f>
        <v>0.22630771133059627</v>
      </c>
      <c r="M31" s="15">
        <f>IF(OR(ISBLANK('e8.9'!M13), 'e8.9'!M13 = ""), "", 'e8.9'!M13 / $P31)</f>
        <v>0.22630771133059627</v>
      </c>
      <c r="N31" s="15">
        <f>IF(OR(ISBLANK('e8.9'!N13), 'e8.9'!N13 = ""), "", 'e8.9'!N13 / $P31)</f>
        <v>0.22630771133059627</v>
      </c>
      <c r="P31" s="27">
        <f>[1]Intro!K30/1000</f>
        <v>106.050297</v>
      </c>
    </row>
    <row r="32" spans="1:20" x14ac:dyDescent="0.2">
      <c r="A32" s="6" t="str">
        <f t="shared" si="1"/>
        <v>1/1/10-12/31/10</v>
      </c>
      <c r="C32" s="15" t="str">
        <f>IF(OR(ISBLANK('e8.9'!C14), 'e8.9'!C14 = ""), "", 'e8.9'!C14 / $P32)</f>
        <v/>
      </c>
      <c r="D32" s="15" t="str">
        <f>IF(OR(ISBLANK('e8.9'!D14), 'e8.9'!D14 = ""), "", 'e8.9'!D14 / $P32)</f>
        <v/>
      </c>
      <c r="E32" s="15">
        <f>IF(OR(ISBLANK('e8.9'!E14), 'e8.9'!E14 = ""), "", 'e8.9'!E14 / $P32)</f>
        <v>0.27997870897391819</v>
      </c>
      <c r="F32" s="15">
        <f>IF(OR(ISBLANK('e8.9'!F14), 'e8.9'!F14 = ""), "", 'e8.9'!F14 / $P32)</f>
        <v>0.27997870897391819</v>
      </c>
      <c r="G32" s="15">
        <f>IF(OR(ISBLANK('e8.9'!G14), 'e8.9'!G14 = ""), "", 'e8.9'!G14 / $P32)</f>
        <v>0.27997870897391819</v>
      </c>
      <c r="H32" s="15">
        <f>IF(OR(ISBLANK('e8.9'!H14), 'e8.9'!H14 = ""), "", 'e8.9'!H14 / $P32)</f>
        <v>0.27997870897391819</v>
      </c>
      <c r="I32" s="15">
        <f>IF(OR(ISBLANK('e8.9'!I14), 'e8.9'!I14 = ""), "", 'e8.9'!I14 / $P32)</f>
        <v>0.27997870897391819</v>
      </c>
      <c r="J32" s="15">
        <f>IF(OR(ISBLANK('e8.9'!J14), 'e8.9'!J14 = ""), "", 'e8.9'!J14 / $P32)</f>
        <v>0.27997870897391819</v>
      </c>
      <c r="K32" s="15">
        <f>IF(OR(ISBLANK('e8.9'!K14), 'e8.9'!K14 = ""), "", 'e8.9'!K14 / $P32)</f>
        <v>0.27997870897391819</v>
      </c>
      <c r="L32" s="15">
        <f>IF(OR(ISBLANK('e8.9'!L14), 'e8.9'!L14 = ""), "", 'e8.9'!L14 / $P32)</f>
        <v>0.27997870897391819</v>
      </c>
      <c r="M32" s="15">
        <f>IF(OR(ISBLANK('e8.9'!M14), 'e8.9'!M14 = ""), "", 'e8.9'!M14 / $P32)</f>
        <v>0.27997870897391819</v>
      </c>
      <c r="N32" s="15" t="str">
        <f>IF(OR(ISBLANK('e8.9'!N14), 'e8.9'!N14 = ""), "", 'e8.9'!N14 / $P32)</f>
        <v/>
      </c>
      <c r="P32" s="27">
        <f>[1]Intro!K31/1000</f>
        <v>110.722705</v>
      </c>
    </row>
    <row r="33" spans="1:16" x14ac:dyDescent="0.2">
      <c r="A33" s="6" t="str">
        <f t="shared" si="1"/>
        <v>1/1/11-12/31/11</v>
      </c>
      <c r="C33" s="15" t="str">
        <f>IF(OR(ISBLANK('e8.9'!C15), 'e8.9'!C15 = ""), "", 'e8.9'!C15 / $P33)</f>
        <v/>
      </c>
      <c r="D33" s="15">
        <f>IF(OR(ISBLANK('e8.9'!D15), 'e8.9'!D15 = ""), "", 'e8.9'!D15 / $P33)</f>
        <v>0.26516488919882331</v>
      </c>
      <c r="E33" s="15">
        <f>IF(OR(ISBLANK('e8.9'!E15), 'e8.9'!E15 = ""), "", 'e8.9'!E15 / $P33)</f>
        <v>0.26516488919882331</v>
      </c>
      <c r="F33" s="15">
        <f>IF(OR(ISBLANK('e8.9'!F15), 'e8.9'!F15 = ""), "", 'e8.9'!F15 / $P33)</f>
        <v>0.26516488919882331</v>
      </c>
      <c r="G33" s="15">
        <f>IF(OR(ISBLANK('e8.9'!G15), 'e8.9'!G15 = ""), "", 'e8.9'!G15 / $P33)</f>
        <v>0.26516488919882331</v>
      </c>
      <c r="H33" s="15">
        <f>IF(OR(ISBLANK('e8.9'!H15), 'e8.9'!H15 = ""), "", 'e8.9'!H15 / $P33)</f>
        <v>0.26516488919882331</v>
      </c>
      <c r="I33" s="15">
        <f>IF(OR(ISBLANK('e8.9'!I15), 'e8.9'!I15 = ""), "", 'e8.9'!I15 / $P33)</f>
        <v>0.26516488919882331</v>
      </c>
      <c r="J33" s="15">
        <f>IF(OR(ISBLANK('e8.9'!J15), 'e8.9'!J15 = ""), "", 'e8.9'!J15 / $P33)</f>
        <v>0.26516488919882331</v>
      </c>
      <c r="K33" s="15">
        <f>IF(OR(ISBLANK('e8.9'!K15), 'e8.9'!K15 = ""), "", 'e8.9'!K15 / $P33)</f>
        <v>0.26516488919882331</v>
      </c>
      <c r="L33" s="15">
        <f>IF(OR(ISBLANK('e8.9'!L15), 'e8.9'!L15 = ""), "", 'e8.9'!L15 / $P33)</f>
        <v>0.26516488919882331</v>
      </c>
      <c r="M33" s="15" t="str">
        <f>IF(OR(ISBLANK('e8.9'!M15), 'e8.9'!M15 = ""), "", 'e8.9'!M15 / $P33)</f>
        <v/>
      </c>
      <c r="N33" s="15" t="str">
        <f>IF(OR(ISBLANK('e8.9'!N15), 'e8.9'!N15 = ""), "", 'e8.9'!N15 / $P33)</f>
        <v/>
      </c>
      <c r="P33" s="27">
        <f>[1]Intro!K32/1000</f>
        <v>128.222104</v>
      </c>
    </row>
    <row r="34" spans="1:16" x14ac:dyDescent="0.2">
      <c r="A34" s="6" t="str">
        <f t="shared" si="1"/>
        <v>1/1/12-12/31/12</v>
      </c>
      <c r="C34" s="15">
        <f>IF(OR(ISBLANK('e8.9'!C16), 'e8.9'!C16 = ""), "", 'e8.9'!C16 / $P34)</f>
        <v>0.19551110142058784</v>
      </c>
      <c r="D34" s="15">
        <f>IF(OR(ISBLANK('e8.9'!D16), 'e8.9'!D16 = ""), "", 'e8.9'!D16 / $P34)</f>
        <v>0.21645871942993652</v>
      </c>
      <c r="E34" s="15">
        <f>IF(OR(ISBLANK('e8.9'!E16), 'e8.9'!E16 = ""), "", 'e8.9'!E16 / $P34)</f>
        <v>0.20947618009348695</v>
      </c>
      <c r="F34" s="15">
        <f>IF(OR(ISBLANK('e8.9'!F16), 'e8.9'!F16 = ""), "", 'e8.9'!F16 / $P34)</f>
        <v>0.20947618009348695</v>
      </c>
      <c r="G34" s="15">
        <f>IF(OR(ISBLANK('e8.9'!G16), 'e8.9'!G16 = ""), "", 'e8.9'!G16 / $P34)</f>
        <v>0.20947618009348695</v>
      </c>
      <c r="H34" s="15">
        <f>IF(OR(ISBLANK('e8.9'!H16), 'e8.9'!H16 = ""), "", 'e8.9'!H16 / $P34)</f>
        <v>0.20947618009348695</v>
      </c>
      <c r="I34" s="15">
        <f>IF(OR(ISBLANK('e8.9'!I16), 'e8.9'!I16 = ""), "", 'e8.9'!I16 / $P34)</f>
        <v>0.20947618009348695</v>
      </c>
      <c r="J34" s="15">
        <f>IF(OR(ISBLANK('e8.9'!J16), 'e8.9'!J16 = ""), "", 'e8.9'!J16 / $P34)</f>
        <v>0.20947618009348695</v>
      </c>
      <c r="K34" s="15">
        <f>IF(OR(ISBLANK('e8.9'!K16), 'e8.9'!K16 = ""), "", 'e8.9'!K16 / $P34)</f>
        <v>0.20947618009348695</v>
      </c>
      <c r="L34" s="15" t="str">
        <f>IF(OR(ISBLANK('e8.9'!L16), 'e8.9'!L16 = ""), "", 'e8.9'!L16 / $P34)</f>
        <v/>
      </c>
      <c r="M34" s="15" t="str">
        <f>IF(OR(ISBLANK('e8.9'!M16), 'e8.9'!M16 = ""), "", 'e8.9'!M16 / $P34)</f>
        <v/>
      </c>
      <c r="N34" s="15" t="str">
        <f>IF(OR(ISBLANK('e8.9'!N16), 'e8.9'!N16 = ""), "", 'e8.9'!N16 / $P34)</f>
        <v/>
      </c>
      <c r="P34" s="27">
        <f>[1]Intro!K33/1000</f>
        <v>143.21437400000002</v>
      </c>
    </row>
    <row r="35" spans="1:16" x14ac:dyDescent="0.2">
      <c r="A35" s="6" t="str">
        <f t="shared" si="1"/>
        <v>1/1/13-12/31/13</v>
      </c>
      <c r="C35" s="15">
        <f>IF(OR(ISBLANK('e8.9'!C17), 'e8.9'!C17 = ""), "", 'e8.9'!C17 / $P35)</f>
        <v>0.21295617539831754</v>
      </c>
      <c r="D35" s="15">
        <f>IF(OR(ISBLANK('e8.9'!D17), 'e8.9'!D17 = ""), "", 'e8.9'!D17 / $P35)</f>
        <v>0.2335648375336386</v>
      </c>
      <c r="E35" s="15">
        <f>IF(OR(ISBLANK('e8.9'!E17), 'e8.9'!E17 = ""), "", 'e8.9'!E17 / $P35)</f>
        <v>0.2335648375336386</v>
      </c>
      <c r="F35" s="15">
        <f>IF(OR(ISBLANK('e8.9'!F17), 'e8.9'!F17 = ""), "", 'e8.9'!F17 / $P35)</f>
        <v>0.2335648375336386</v>
      </c>
      <c r="G35" s="15">
        <f>IF(OR(ISBLANK('e8.9'!G17), 'e8.9'!G17 = ""), "", 'e8.9'!G17 / $P35)</f>
        <v>0.2335648375336386</v>
      </c>
      <c r="H35" s="15">
        <f>IF(OR(ISBLANK('e8.9'!H17), 'e8.9'!H17 = ""), "", 'e8.9'!H17 / $P35)</f>
        <v>0.2335648375336386</v>
      </c>
      <c r="I35" s="15">
        <f>IF(OR(ISBLANK('e8.9'!I17), 'e8.9'!I17 = ""), "", 'e8.9'!I17 / $P35)</f>
        <v>0.2335648375336386</v>
      </c>
      <c r="J35" s="15">
        <f>IF(OR(ISBLANK('e8.9'!J17), 'e8.9'!J17 = ""), "", 'e8.9'!J17 / $P35)</f>
        <v>0.2335648375336386</v>
      </c>
      <c r="K35" s="15" t="str">
        <f>IF(OR(ISBLANK('e8.9'!K17), 'e8.9'!K17 = ""), "", 'e8.9'!K17 / $P35)</f>
        <v/>
      </c>
      <c r="L35" s="15" t="str">
        <f>IF(OR(ISBLANK('e8.9'!L17), 'e8.9'!L17 = ""), "", 'e8.9'!L17 / $P35)</f>
        <v/>
      </c>
      <c r="M35" s="15" t="str">
        <f>IF(OR(ISBLANK('e8.9'!M17), 'e8.9'!M17 = ""), "", 'e8.9'!M17 / $P35)</f>
        <v/>
      </c>
      <c r="N35" s="15" t="str">
        <f>IF(OR(ISBLANK('e8.9'!N17), 'e8.9'!N17 = ""), "", 'e8.9'!N17 / $P35)</f>
        <v/>
      </c>
      <c r="P35" s="27">
        <f>[1]Intro!K34/1000</f>
        <v>145.56985699999998</v>
      </c>
    </row>
    <row r="36" spans="1:16" x14ac:dyDescent="0.2">
      <c r="A36" s="6" t="str">
        <f t="shared" si="1"/>
        <v>1/1/14-12/31/14</v>
      </c>
      <c r="C36" s="15">
        <f>IF(OR(ISBLANK('e8.9'!C18), 'e8.9'!C18 = ""), "", 'e8.9'!C18 / $P36)</f>
        <v>0.27853653865277483</v>
      </c>
      <c r="D36" s="15">
        <f>IF(OR(ISBLANK('e8.9'!D18), 'e8.9'!D18 = ""), "", 'e8.9'!D18 / $P36)</f>
        <v>0.29119729040971915</v>
      </c>
      <c r="E36" s="15">
        <f>IF(OR(ISBLANK('e8.9'!E18), 'e8.9'!E18 = ""), "", 'e8.9'!E18 / $P36)</f>
        <v>0.29119729040971915</v>
      </c>
      <c r="F36" s="15">
        <f>IF(OR(ISBLANK('e8.9'!F18), 'e8.9'!F18 = ""), "", 'e8.9'!F18 / $P36)</f>
        <v>0.29119729040971915</v>
      </c>
      <c r="G36" s="15">
        <f>IF(OR(ISBLANK('e8.9'!G18), 'e8.9'!G18 = ""), "", 'e8.9'!G18 / $P36)</f>
        <v>0.29119729040971915</v>
      </c>
      <c r="H36" s="15">
        <f>IF(OR(ISBLANK('e8.9'!H18), 'e8.9'!H18 = ""), "", 'e8.9'!H18 / $P36)</f>
        <v>0.29119729040971915</v>
      </c>
      <c r="I36" s="15">
        <f>IF(OR(ISBLANK('e8.9'!I18), 'e8.9'!I18 = ""), "", 'e8.9'!I18 / $P36)</f>
        <v>0.29752766628819127</v>
      </c>
      <c r="J36" s="15" t="str">
        <f>IF(OR(ISBLANK('e8.9'!J18), 'e8.9'!J18 = ""), "", 'e8.9'!J18 / $P36)</f>
        <v/>
      </c>
      <c r="K36" s="15" t="str">
        <f>IF(OR(ISBLANK('e8.9'!K18), 'e8.9'!K18 = ""), "", 'e8.9'!K18 / $P36)</f>
        <v/>
      </c>
      <c r="L36" s="15" t="str">
        <f>IF(OR(ISBLANK('e8.9'!L18), 'e8.9'!L18 = ""), "", 'e8.9'!L18 / $P36)</f>
        <v/>
      </c>
      <c r="M36" s="15" t="str">
        <f>IF(OR(ISBLANK('e8.9'!M18), 'e8.9'!M18 = ""), "", 'e8.9'!M18 / $P36)</f>
        <v/>
      </c>
      <c r="N36" s="15" t="str">
        <f>IF(OR(ISBLANK('e8.9'!N18), 'e8.9'!N18 = ""), "", 'e8.9'!N18 / $P36)</f>
        <v/>
      </c>
      <c r="P36" s="27">
        <f>[1]Intro!K35/1000</f>
        <v>157.96850285000002</v>
      </c>
    </row>
    <row r="37" spans="1:16" x14ac:dyDescent="0.2">
      <c r="A37" s="6" t="str">
        <f t="shared" si="1"/>
        <v>1/1/15-12/31/15</v>
      </c>
      <c r="C37" s="15">
        <f>IF(OR(ISBLANK('e8.9'!C19), 'e8.9'!C19 = ""), "", 'e8.9'!C19 / $P37)</f>
        <v>0.23007868568815595</v>
      </c>
      <c r="D37" s="15">
        <f>IF(OR(ISBLANK('e8.9'!D19), 'e8.9'!D19 = ""), "", 'e8.9'!D19 / $P37)</f>
        <v>0.23007868568815595</v>
      </c>
      <c r="E37" s="15">
        <f>IF(OR(ISBLANK('e8.9'!E19), 'e8.9'!E19 = ""), "", 'e8.9'!E19 / $P37)</f>
        <v>0.23555674963311204</v>
      </c>
      <c r="F37" s="15">
        <f>IF(OR(ISBLANK('e8.9'!F19), 'e8.9'!F19 = ""), "", 'e8.9'!F19 / $P37)</f>
        <v>0.23555674963311204</v>
      </c>
      <c r="G37" s="15">
        <f>IF(OR(ISBLANK('e8.9'!G19), 'e8.9'!G19 = ""), "", 'e8.9'!G19 / $P37)</f>
        <v>0.23555674963311204</v>
      </c>
      <c r="H37" s="15">
        <f>IF(OR(ISBLANK('e8.9'!H19), 'e8.9'!H19 = ""), "", 'e8.9'!H19 / $P37)</f>
        <v>0.23555674963311204</v>
      </c>
      <c r="I37" s="15" t="str">
        <f>IF(OR(ISBLANK('e8.9'!I19), 'e8.9'!I19 = ""), "", 'e8.9'!I19 / $P37)</f>
        <v/>
      </c>
      <c r="J37" s="15" t="str">
        <f>IF(OR(ISBLANK('e8.9'!J19), 'e8.9'!J19 = ""), "", 'e8.9'!J19 / $P37)</f>
        <v/>
      </c>
      <c r="K37" s="15" t="str">
        <f>IF(OR(ISBLANK('e8.9'!K19), 'e8.9'!K19 = ""), "", 'e8.9'!K19 / $P37)</f>
        <v/>
      </c>
      <c r="L37" s="15" t="str">
        <f>IF(OR(ISBLANK('e8.9'!L19), 'e8.9'!L19 = ""), "", 'e8.9'!L19 / $P37)</f>
        <v/>
      </c>
      <c r="M37" s="15" t="str">
        <f>IF(OR(ISBLANK('e8.9'!M19), 'e8.9'!M19 = ""), "", 'e8.9'!M19 / $P37)</f>
        <v/>
      </c>
      <c r="N37" s="15" t="str">
        <f>IF(OR(ISBLANK('e8.9'!N19), 'e8.9'!N19 = ""), "", 'e8.9'!N19 / $P37)</f>
        <v/>
      </c>
      <c r="P37" s="27">
        <f>[1]Intro!K36/1000</f>
        <v>182.54624444841431</v>
      </c>
    </row>
    <row r="38" spans="1:16" x14ac:dyDescent="0.2">
      <c r="A38" s="6" t="str">
        <f t="shared" si="1"/>
        <v>1/1/16-12/31/16</v>
      </c>
      <c r="C38" s="15">
        <f>IF(OR(ISBLANK('e8.9'!C20), 'e8.9'!C20 = ""), "", 'e8.9'!C20 / $P38)</f>
        <v>0.18790109447611794</v>
      </c>
      <c r="D38" s="15">
        <f>IF(OR(ISBLANK('e8.9'!D20), 'e8.9'!D20 = ""), "", 'e8.9'!D20 / $P38)</f>
        <v>0.19805791039374593</v>
      </c>
      <c r="E38" s="15">
        <f>IF(OR(ISBLANK('e8.9'!E20), 'e8.9'!E20 = ""), "", 'e8.9'!E20 / $P38)</f>
        <v>0.19805791039374593</v>
      </c>
      <c r="F38" s="15">
        <f>IF(OR(ISBLANK('e8.9'!F20), 'e8.9'!F20 = ""), "", 'e8.9'!F20 / $P38)</f>
        <v>0.19297950243493195</v>
      </c>
      <c r="G38" s="15">
        <f>IF(OR(ISBLANK('e8.9'!G20), 'e8.9'!G20 = ""), "", 'e8.9'!G20 / $P38)</f>
        <v>0.19297950243493195</v>
      </c>
      <c r="H38" s="15" t="str">
        <f>IF(OR(ISBLANK('e8.9'!H20), 'e8.9'!H20 = ""), "", 'e8.9'!H20 / $P38)</f>
        <v/>
      </c>
      <c r="I38" s="15" t="str">
        <f>IF(OR(ISBLANK('e8.9'!I20), 'e8.9'!I20 = ""), "", 'e8.9'!I20 / $P38)</f>
        <v/>
      </c>
      <c r="J38" s="15" t="str">
        <f>IF(OR(ISBLANK('e8.9'!J20), 'e8.9'!J20 = ""), "", 'e8.9'!J20 / $P38)</f>
        <v/>
      </c>
      <c r="K38" s="15" t="str">
        <f>IF(OR(ISBLANK('e8.9'!K20), 'e8.9'!K20 = ""), "", 'e8.9'!K20 / $P38)</f>
        <v/>
      </c>
      <c r="L38" s="15" t="str">
        <f>IF(OR(ISBLANK('e8.9'!L20), 'e8.9'!L20 = ""), "", 'e8.9'!L20 / $P38)</f>
        <v/>
      </c>
      <c r="M38" s="15" t="str">
        <f>IF(OR(ISBLANK('e8.9'!M20), 'e8.9'!M20 = ""), "", 'e8.9'!M20 / $P38)</f>
        <v/>
      </c>
      <c r="N38" s="15" t="str">
        <f>IF(OR(ISBLANK('e8.9'!N20), 'e8.9'!N20 = ""), "", 'e8.9'!N20 / $P38)</f>
        <v/>
      </c>
      <c r="P38" s="27">
        <f>[1]Intro!K37/1000</f>
        <v>196.91210476000003</v>
      </c>
    </row>
    <row r="39" spans="1:16" x14ac:dyDescent="0.2">
      <c r="A39" s="6" t="str">
        <f t="shared" si="1"/>
        <v>1/1/17-12/31/17</v>
      </c>
      <c r="C39" s="15">
        <f>IF(OR(ISBLANK('e8.9'!C21), 'e8.9'!C21 = ""), "", 'e8.9'!C21 / $P39)</f>
        <v>0.17575913533716875</v>
      </c>
      <c r="D39" s="15">
        <f>IF(OR(ISBLANK('e8.9'!D21), 'e8.9'!D21 = ""), "", 'e8.9'!D21 / $P39)</f>
        <v>0.15322591285804454</v>
      </c>
      <c r="E39" s="15">
        <f>IF(OR(ISBLANK('e8.9'!E21), 'e8.9'!E21 = ""), "", 'e8.9'!E21 / $P39)</f>
        <v>0.1577325573538694</v>
      </c>
      <c r="F39" s="15">
        <f>IF(OR(ISBLANK('e8.9'!F21), 'e8.9'!F21 = ""), "", 'e8.9'!F21 / $P39)</f>
        <v>0.1577325573538694</v>
      </c>
      <c r="G39" s="15" t="str">
        <f>IF(OR(ISBLANK('e8.9'!G21), 'e8.9'!G21 = ""), "", 'e8.9'!G21 / $P39)</f>
        <v/>
      </c>
      <c r="H39" s="15" t="str">
        <f>IF(OR(ISBLANK('e8.9'!H21), 'e8.9'!H21 = ""), "", 'e8.9'!H21 / $P39)</f>
        <v/>
      </c>
      <c r="I39" s="15" t="str">
        <f>IF(OR(ISBLANK('e8.9'!I21), 'e8.9'!I21 = ""), "", 'e8.9'!I21 / $P39)</f>
        <v/>
      </c>
      <c r="J39" s="15" t="str">
        <f>IF(OR(ISBLANK('e8.9'!J21), 'e8.9'!J21 = ""), "", 'e8.9'!J21 / $P39)</f>
        <v/>
      </c>
      <c r="K39" s="15" t="str">
        <f>IF(OR(ISBLANK('e8.9'!K21), 'e8.9'!K21 = ""), "", 'e8.9'!K21 / $P39)</f>
        <v/>
      </c>
      <c r="L39" s="15" t="str">
        <f>IF(OR(ISBLANK('e8.9'!L21), 'e8.9'!L21 = ""), "", 'e8.9'!L21 / $P39)</f>
        <v/>
      </c>
      <c r="M39" s="15" t="str">
        <f>IF(OR(ISBLANK('e8.9'!M21), 'e8.9'!M21 = ""), "", 'e8.9'!M21 / $P39)</f>
        <v/>
      </c>
      <c r="N39" s="15" t="str">
        <f>IF(OR(ISBLANK('e8.9'!N21), 'e8.9'!N21 = ""), "", 'e8.9'!N21 / $P39)</f>
        <v/>
      </c>
      <c r="P39" s="27">
        <f>[1]Intro!K38/1000</f>
        <v>221.89458274919298</v>
      </c>
    </row>
    <row r="40" spans="1:16" x14ac:dyDescent="0.2">
      <c r="A40" s="6" t="str">
        <f>A22</f>
        <v>1/1/18-12/31/18</v>
      </c>
      <c r="C40" s="15">
        <f>IF(OR(ISBLANK('e8.9'!C22), 'e8.9'!C22 = ""), "", 'e8.9'!C22 / $P40)</f>
        <v>0.14958879188359669</v>
      </c>
      <c r="D40" s="15">
        <f>IF(OR(ISBLANK('e8.9'!D22), 'e8.9'!D22 = ""), "", 'e8.9'!D22 / $P40)</f>
        <v>0.14958879188359669</v>
      </c>
      <c r="E40" s="15">
        <f>IF(OR(ISBLANK('e8.9'!E22), 'e8.9'!E22 = ""), "", 'e8.9'!E22 / $P40)</f>
        <v>0.14958879188359669</v>
      </c>
      <c r="F40" s="15" t="str">
        <f>IF(OR(ISBLANK('e8.9'!F22), 'e8.9'!F22 = ""), "", 'e8.9'!F22 / $P40)</f>
        <v/>
      </c>
      <c r="G40" s="15" t="str">
        <f>IF(OR(ISBLANK('e8.9'!G22), 'e8.9'!G22 = ""), "", 'e8.9'!G22 / $P40)</f>
        <v/>
      </c>
      <c r="H40" s="15" t="str">
        <f>IF(OR(ISBLANK('e8.9'!H22), 'e8.9'!H22 = ""), "", 'e8.9'!H22 / $P40)</f>
        <v/>
      </c>
      <c r="I40" s="15" t="str">
        <f>IF(OR(ISBLANK('e8.9'!I22), 'e8.9'!I22 = ""), "", 'e8.9'!I22 / $P40)</f>
        <v/>
      </c>
      <c r="J40" s="15" t="str">
        <f>IF(OR(ISBLANK('e8.9'!J22), 'e8.9'!J22 = ""), "", 'e8.9'!J22 / $P40)</f>
        <v/>
      </c>
      <c r="K40" s="15" t="str">
        <f>IF(OR(ISBLANK('e8.9'!K22), 'e8.9'!K22 = ""), "", 'e8.9'!K22 / $P40)</f>
        <v/>
      </c>
      <c r="L40" s="15" t="str">
        <f>IF(OR(ISBLANK('e8.9'!L22), 'e8.9'!L22 = ""), "", 'e8.9'!L22 / $P40)</f>
        <v/>
      </c>
      <c r="M40" s="15" t="str">
        <f>IF(OR(ISBLANK('e8.9'!M22), 'e8.9'!M22 = ""), "", 'e8.9'!M22 / $P40)</f>
        <v/>
      </c>
      <c r="N40" s="15" t="str">
        <f>IF(OR(ISBLANK('e8.9'!N22), 'e8.9'!N22 = ""), "", 'e8.9'!N22 / $P40)</f>
        <v/>
      </c>
      <c r="P40" s="27">
        <f>[1]Intro!K39/1000</f>
        <v>307.50966981400012</v>
      </c>
    </row>
    <row r="41" spans="1:16" x14ac:dyDescent="0.2">
      <c r="A41" s="6" t="str">
        <f>A23</f>
        <v>1/1/19-12/31/19</v>
      </c>
      <c r="C41" s="15">
        <f>IF(OR(ISBLANK('e8.9'!C23), 'e8.9'!C23 = ""), "", 'e8.9'!C23 / $P41)</f>
        <v>0.22164430246819275</v>
      </c>
      <c r="D41" s="15">
        <f>IF(OR(ISBLANK('e8.9'!D23), 'e8.9'!D23 = ""), "", 'e8.9'!D23 / $P41)</f>
        <v>0.23281964544978229</v>
      </c>
      <c r="E41" s="15" t="str">
        <f>IF(OR(ISBLANK('e8.9'!E23), 'e8.9'!E23 = ""), "", 'e8.9'!E23 / $P41)</f>
        <v/>
      </c>
      <c r="F41" s="15" t="str">
        <f>IF(OR(ISBLANK('e8.9'!F23), 'e8.9'!F23 = ""), "", 'e8.9'!F23 / $P41)</f>
        <v/>
      </c>
      <c r="G41" s="15" t="str">
        <f>IF(OR(ISBLANK('e8.9'!G23), 'e8.9'!G23 = ""), "", 'e8.9'!G23 / $P41)</f>
        <v/>
      </c>
      <c r="H41" s="15" t="str">
        <f>IF(OR(ISBLANK('e8.9'!H23), 'e8.9'!H23 = ""), "", 'e8.9'!H23 / $P41)</f>
        <v/>
      </c>
      <c r="I41" s="15" t="str">
        <f>IF(OR(ISBLANK('e8.9'!I23), 'e8.9'!I23 = ""), "", 'e8.9'!I23 / $P41)</f>
        <v/>
      </c>
      <c r="J41" s="15" t="str">
        <f>IF(OR(ISBLANK('e8.9'!J23), 'e8.9'!J23 = ""), "", 'e8.9'!J23 / $P41)</f>
        <v/>
      </c>
      <c r="K41" s="15" t="str">
        <f>IF(OR(ISBLANK('e8.9'!K23), 'e8.9'!K23 = ""), "", 'e8.9'!K23 / $P41)</f>
        <v/>
      </c>
      <c r="L41" s="15" t="str">
        <f>IF(OR(ISBLANK('e8.9'!L23), 'e8.9'!L23 = ""), "", 'e8.9'!L23 / $P41)</f>
        <v/>
      </c>
      <c r="M41" s="15" t="str">
        <f>IF(OR(ISBLANK('e8.9'!M23), 'e8.9'!M23 = ""), "", 'e8.9'!M23 / $P41)</f>
        <v/>
      </c>
      <c r="N41" s="15" t="str">
        <f>IF(OR(ISBLANK('e8.9'!N23), 'e8.9'!N23 = ""), "", 'e8.9'!N23 / $P41)</f>
        <v/>
      </c>
      <c r="P41" s="27">
        <f>[1]Intro!K40/1000</f>
        <v>536.89627332999999</v>
      </c>
    </row>
    <row r="42" spans="1:16" x14ac:dyDescent="0.2">
      <c r="A42" s="6" t="str">
        <f>A24</f>
        <v>1/1/20-12/31/20</v>
      </c>
      <c r="C42" s="15">
        <f>IF(OR(ISBLANK('e8.9'!C24), 'e8.9'!C24 = ""), "", 'e8.9'!C24 / $P42)</f>
        <v>8.4693768935619723E-2</v>
      </c>
      <c r="D42" s="15" t="str">
        <f>IF(OR(ISBLANK('e8.9'!D24), 'e8.9'!D24 = ""), "", 'e8.9'!D24 / $P42)</f>
        <v/>
      </c>
      <c r="E42" s="15" t="str">
        <f>IF(OR(ISBLANK('e8.9'!E24), 'e8.9'!E24 = ""), "", 'e8.9'!E24 / $P42)</f>
        <v/>
      </c>
      <c r="F42" s="15" t="str">
        <f>IF(OR(ISBLANK('e8.9'!F24), 'e8.9'!F24 = ""), "", 'e8.9'!F24 / $P42)</f>
        <v/>
      </c>
      <c r="G42" s="15" t="str">
        <f>IF(OR(ISBLANK('e8.9'!G24), 'e8.9'!G24 = ""), "", 'e8.9'!G24 / $P42)</f>
        <v/>
      </c>
      <c r="H42" s="15" t="str">
        <f>IF(OR(ISBLANK('e8.9'!H24), 'e8.9'!H24 = ""), "", 'e8.9'!H24 / $P42)</f>
        <v/>
      </c>
      <c r="I42" s="15" t="str">
        <f>IF(OR(ISBLANK('e8.9'!I24), 'e8.9'!I24 = ""), "", 'e8.9'!I24 / $P42)</f>
        <v/>
      </c>
      <c r="J42" s="15" t="str">
        <f>IF(OR(ISBLANK('e8.9'!J24), 'e8.9'!J24 = ""), "", 'e8.9'!J24 / $P42)</f>
        <v/>
      </c>
      <c r="K42" s="15" t="str">
        <f>IF(OR(ISBLANK('e8.9'!K24), 'e8.9'!K24 = ""), "", 'e8.9'!K24 / $P42)</f>
        <v/>
      </c>
      <c r="L42" s="15" t="str">
        <f>IF(OR(ISBLANK('e8.9'!L24), 'e8.9'!L24 = ""), "", 'e8.9'!L24 / $P42)</f>
        <v/>
      </c>
      <c r="M42" s="15" t="str">
        <f>IF(OR(ISBLANK('e8.9'!M24), 'e8.9'!M24 = ""), "", 'e8.9'!M24 / $P42)</f>
        <v/>
      </c>
      <c r="N42" s="15" t="str">
        <f>IF(OR(ISBLANK('e8.9'!N24), 'e8.9'!N24 = ""), "", 'e8.9'!N24 / $P42)</f>
        <v/>
      </c>
      <c r="P42" s="27">
        <f>[1]Intro!K41/1000</f>
        <v>543.13322666000454</v>
      </c>
    </row>
    <row r="45" spans="1:16" x14ac:dyDescent="0.2">
      <c r="A45" s="19" t="s">
        <v>37</v>
      </c>
    </row>
    <row r="46" spans="1:16" x14ac:dyDescent="0.2">
      <c r="A46" s="19" t="s">
        <v>36</v>
      </c>
    </row>
  </sheetData>
  <printOptions horizontalCentered="1"/>
  <pageMargins left="0.7" right="0.7" top="0.75" bottom="0.75" header="0.3" footer="0.3"/>
  <pageSetup scale="87" orientation="landscape" blackAndWhite="1" r:id="rId1"/>
  <headerFooter>
    <oddHeader xml:space="preserve">&amp;L&amp;"Arial"&amp;10  
  &amp;R&amp;"Arial"&amp;10  Exhibit 8
Sheet 10
</oddHeader>
    <oddFooter xml:space="preserve">&amp;L&amp;"Arial"&amp;10 Oliver Wyman Actuarial Consulting, Inc.
&amp;C&amp;"Arial"&amp;10 &amp;R&amp;"Arial"&amp;10 </oddFooter>
  </headerFooter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1D9D-0DB3-4708-8719-33F56E0190E2}">
  <sheetPr>
    <tabColor rgb="FF92D050"/>
    <pageSetUpPr fitToPage="1"/>
  </sheetPr>
  <dimension ref="A1:N28"/>
  <sheetViews>
    <sheetView zoomScale="85" zoomScaleNormal="85" workbookViewId="0">
      <selection activeCell="C55" sqref="C55"/>
    </sheetView>
  </sheetViews>
  <sheetFormatPr defaultColWidth="10.28515625" defaultRowHeight="12.75" x14ac:dyDescent="0.2"/>
  <cols>
    <col min="1" max="1" width="17.140625" style="1" customWidth="1"/>
    <col min="2" max="2" width="3" style="1" customWidth="1"/>
    <col min="3" max="14" width="9.85546875" style="1" customWidth="1"/>
    <col min="15" max="16384" width="10.28515625" style="1"/>
  </cols>
  <sheetData>
    <row r="1" spans="1:14" x14ac:dyDescent="0.2">
      <c r="A1" s="1" t="e">
        <v>#VALUE!</v>
      </c>
    </row>
    <row r="2" spans="1:14" customFormat="1" ht="22.5" x14ac:dyDescent="0.45">
      <c r="A2" s="2" t="s">
        <v>33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customFormat="1" ht="15.75" x14ac:dyDescent="0.25">
      <c r="A3" s="4" t="s">
        <v>38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customFormat="1" ht="15.75" x14ac:dyDescent="0.25">
      <c r="A4" s="4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customFormat="1" ht="15.75" x14ac:dyDescent="0.25">
      <c r="A5" s="4" t="s">
        <v>34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">
      <c r="A7" s="5" t="e">
        <v>#VALUE!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10" spans="1:14" x14ac:dyDescent="0.2">
      <c r="A10" s="6" t="str">
        <f>[1]Intro!$M$9</f>
        <v>Policy</v>
      </c>
      <c r="C10" s="1" t="s">
        <v>0</v>
      </c>
    </row>
    <row r="11" spans="1:14" x14ac:dyDescent="0.2">
      <c r="A11" s="7" t="str">
        <f>[1]Intro!$M$10</f>
        <v>Period</v>
      </c>
      <c r="C11" s="8">
        <f>[1]Intro!$U$1</f>
        <v>12</v>
      </c>
      <c r="D11" s="8">
        <f>C11+[1]Intro!$U$2</f>
        <v>24</v>
      </c>
      <c r="E11" s="8">
        <f>D11+[1]Intro!$U$2</f>
        <v>36</v>
      </c>
      <c r="F11" s="8">
        <f>E11+[1]Intro!$U$2</f>
        <v>48</v>
      </c>
      <c r="G11" s="8">
        <f>F11+[1]Intro!$U$2</f>
        <v>60</v>
      </c>
      <c r="H11" s="8">
        <f>G11+[1]Intro!$U$2</f>
        <v>72</v>
      </c>
      <c r="I11" s="8">
        <f>H11+[1]Intro!$U$2</f>
        <v>84</v>
      </c>
      <c r="J11" s="8">
        <f>I11+[1]Intro!$U$2</f>
        <v>96</v>
      </c>
      <c r="K11" s="8">
        <f>J11+[1]Intro!$U$2</f>
        <v>108</v>
      </c>
      <c r="L11" s="8">
        <f>K11+[1]Intro!$U$2</f>
        <v>120</v>
      </c>
      <c r="M11" s="8">
        <f>L11+[1]Intro!$U$2</f>
        <v>132</v>
      </c>
      <c r="N11" s="8">
        <f>M11+[1]Intro!$U$2</f>
        <v>144</v>
      </c>
    </row>
    <row r="12" spans="1:14" ht="12.75" customHeight="1" x14ac:dyDescent="0.2"/>
    <row r="13" spans="1:14" ht="12.75" customHeight="1" x14ac:dyDescent="0.2">
      <c r="A13" s="6" t="str">
        <f>[1]Intro!E30</f>
        <v>1/1/09-12/31/09</v>
      </c>
      <c r="C13" s="30" t="str">
        <f>IF(OR(Rept_250K!C16="", ISBLANK(Rept_250K!C16), 'e8.2'!C18="", ISBLANK('e8.2'!C18), 'e8.10'!C13="", ISBLANK('e8.10'!C13), 'e8.10'!C13 = 0), "", (Rept_250K!C16 - 'e8.2'!C18) / 'e8.10'!C13)</f>
        <v/>
      </c>
      <c r="D13" s="30" t="str">
        <f>IF(OR(Rept_250K!D16="", ISBLANK(Rept_250K!D16), 'e8.2'!D18="", ISBLANK('e8.2'!D18), 'e8.10'!D13="", ISBLANK('e8.10'!D13), 'e8.10'!D13 = 0), "", (Rept_250K!D16 - 'e8.2'!D18) / 'e8.10'!D13)</f>
        <v/>
      </c>
      <c r="E13" s="30" t="str">
        <f>IF(OR(Rept_250K!E16="", ISBLANK(Rept_250K!E16), 'e8.2'!E18="", ISBLANK('e8.2'!E18), 'e8.10'!E13="", ISBLANK('e8.10'!E13), 'e8.10'!E13 = 0), "", (Rept_250K!E16 - 'e8.2'!E18) / 'e8.10'!E13)</f>
        <v/>
      </c>
      <c r="F13" s="30">
        <f>IF(OR(Rept_250K!F16="", ISBLANK(Rept_250K!F16), 'e8.2'!F18="", ISBLANK('e8.2'!F18), 'e8.10'!F13="", ISBLANK('e8.10'!F13), 'e8.10'!F13 = 0), "", (Rept_250K!F16 - 'e8.2'!F18) / 'e8.10'!F13)</f>
        <v>24910.10000000021</v>
      </c>
      <c r="G13" s="30">
        <f>IF(OR(Rept_250K!G16="", ISBLANK(Rept_250K!G16), 'e8.2'!G18="", ISBLANK('e8.2'!G18), 'e8.10'!G13="", ISBLANK('e8.10'!G13), 'e8.10'!G13 = 0), "", (Rept_250K!G16 - 'e8.2'!G18) / 'e8.10'!G13)</f>
        <v>38193.270000000019</v>
      </c>
      <c r="H13" s="30" t="str">
        <f>IF(OR(Rept_250K!H16="", ISBLANK(Rept_250K!H16), 'e8.2'!H18="", ISBLANK('e8.2'!H18), 'e8.10'!H13="", ISBLANK('e8.10'!H13), 'e8.10'!H13 = 0), "", (Rept_250K!H16 - 'e8.2'!H18) / 'e8.10'!H13)</f>
        <v/>
      </c>
      <c r="I13" s="30" t="str">
        <f>IF(OR(Rept_250K!I16="", ISBLANK(Rept_250K!I16), 'e8.2'!I18="", ISBLANK('e8.2'!I18), 'e8.10'!I13="", ISBLANK('e8.10'!I13), 'e8.10'!I13 = 0), "", (Rept_250K!I16 - 'e8.2'!I18) / 'e8.10'!I13)</f>
        <v/>
      </c>
      <c r="J13" s="30" t="str">
        <f>IF(OR(Rept_250K!J16="", ISBLANK(Rept_250K!J16), 'e8.2'!J18="", ISBLANK('e8.2'!J18), 'e8.10'!J13="", ISBLANK('e8.10'!J13), 'e8.10'!J13 = 0), "", (Rept_250K!J16 - 'e8.2'!J18) / 'e8.10'!J13)</f>
        <v/>
      </c>
      <c r="K13" s="30" t="str">
        <f>IF(OR(Rept_250K!K16="", ISBLANK(Rept_250K!K16), 'e8.2'!K18="", ISBLANK('e8.2'!K18), 'e8.10'!K13="", ISBLANK('e8.10'!K13), 'e8.10'!K13 = 0), "", (Rept_250K!K16 - 'e8.2'!K18) / 'e8.10'!K13)</f>
        <v/>
      </c>
      <c r="L13" s="30" t="str">
        <f>IF(OR(Rept_250K!L16="", ISBLANK(Rept_250K!L16), 'e8.2'!L18="", ISBLANK('e8.2'!L18), 'e8.10'!L13="", ISBLANK('e8.10'!L13), 'e8.10'!L13 = 0), "", (Rept_250K!L16 - 'e8.2'!L18) / 'e8.10'!L13)</f>
        <v/>
      </c>
      <c r="M13" s="30" t="str">
        <f>IF(OR(Rept_250K!M16="", ISBLANK(Rept_250K!M16), 'e8.2'!M18="", ISBLANK('e8.2'!M18), 'e8.10'!M13="", ISBLANK('e8.10'!M13), 'e8.10'!M13 = 0), "", (Rept_250K!M16 - 'e8.2'!M18) / 'e8.10'!M13)</f>
        <v/>
      </c>
      <c r="N13" s="30" t="str">
        <f>IF(OR(Rept_250K!N16="", ISBLANK(Rept_250K!N16), 'e8.2'!N18="", ISBLANK('e8.2'!N18), 'e8.10'!N13="", ISBLANK('e8.10'!N13), 'e8.10'!N13 = 0), "", (Rept_250K!N16 - 'e8.2'!N18) / 'e8.10'!N13)</f>
        <v/>
      </c>
    </row>
    <row r="14" spans="1:14" ht="12.75" customHeight="1" x14ac:dyDescent="0.2">
      <c r="A14" s="6" t="str">
        <f>[1]Intro!E31</f>
        <v>1/1/10-12/31/10</v>
      </c>
      <c r="C14" s="30" t="str">
        <f>IF(OR(Rept_250K!C17="", ISBLANK(Rept_250K!C17), 'e8.2'!C19="", ISBLANK('e8.2'!C19), 'e8.10'!C14="", ISBLANK('e8.10'!C14), 'e8.10'!C14 = 0), "", (Rept_250K!C17 - 'e8.2'!C19) / 'e8.10'!C14)</f>
        <v/>
      </c>
      <c r="D14" s="30" t="str">
        <f>IF(OR(Rept_250K!D17="", ISBLANK(Rept_250K!D17), 'e8.2'!D19="", ISBLANK('e8.2'!D19), 'e8.10'!D14="", ISBLANK('e8.10'!D14), 'e8.10'!D14 = 0), "", (Rept_250K!D17 - 'e8.2'!D19) / 'e8.10'!D14)</f>
        <v/>
      </c>
      <c r="E14" s="30">
        <f>IF(OR(Rept_250K!E17="", ISBLANK(Rept_250K!E17), 'e8.2'!E19="", ISBLANK('e8.2'!E19), 'e8.10'!E14="", ISBLANK('e8.10'!E14), 'e8.10'!E14 = 0), "", (Rept_250K!E17 - 'e8.2'!E19) / 'e8.10'!E14)</f>
        <v>31948.162499999977</v>
      </c>
      <c r="F14" s="30">
        <f>IF(OR(Rept_250K!F17="", ISBLANK(Rept_250K!F17), 'e8.2'!F19="", ISBLANK('e8.2'!F19), 'e8.10'!F14="", ISBLANK('e8.10'!F14), 'e8.10'!F14 = 0), "", (Rept_250K!F17 - 'e8.2'!F19) / 'e8.10'!F14)</f>
        <v>13935.984999999753</v>
      </c>
      <c r="G14" s="30">
        <f>IF(OR(Rept_250K!G17="", ISBLANK(Rept_250K!G17), 'e8.2'!G19="", ISBLANK('e8.2'!G19), 'e8.10'!G14="", ISBLANK('e8.10'!G14), 'e8.10'!G14 = 0), "", (Rept_250K!G17 - 'e8.2'!G19) / 'e8.10'!G14)</f>
        <v>10808.375</v>
      </c>
      <c r="H14" s="30">
        <f>IF(OR(Rept_250K!H17="", ISBLANK(Rept_250K!H17), 'e8.2'!H19="", ISBLANK('e8.2'!H19), 'e8.10'!H14="", ISBLANK('e8.10'!H14), 'e8.10'!H14 = 0), "", (Rept_250K!H17 - 'e8.2'!H19) / 'e8.10'!H14)</f>
        <v>22413.359999999404</v>
      </c>
      <c r="I14" s="30">
        <f>IF(OR(Rept_250K!I17="", ISBLANK(Rept_250K!I17), 'e8.2'!I19="", ISBLANK('e8.2'!I19), 'e8.10'!I14="", ISBLANK('e8.10'!I14), 'e8.10'!I14 = 0), "", (Rept_250K!I17 - 'e8.2'!I19) / 'e8.10'!I14)</f>
        <v>31729.040000000037</v>
      </c>
      <c r="J14" s="30">
        <f>IF(OR(Rept_250K!J17="", ISBLANK(Rept_250K!J17), 'e8.2'!J19="", ISBLANK('e8.2'!J19), 'e8.10'!J14="", ISBLANK('e8.10'!J14), 'e8.10'!J14 = 0), "", (Rept_250K!J17 - 'e8.2'!J19) / 'e8.10'!J14)</f>
        <v>32060.149999999674</v>
      </c>
      <c r="K14" s="30">
        <f>IF(OR(Rept_250K!K17="", ISBLANK(Rept_250K!K17), 'e8.2'!K19="", ISBLANK('e8.2'!K19), 'e8.10'!K14="", ISBLANK('e8.10'!K14), 'e8.10'!K14 = 0), "", (Rept_250K!K17 - 'e8.2'!K19) / 'e8.10'!K14)</f>
        <v>31934.280000000028</v>
      </c>
      <c r="L14" s="30">
        <f>IF(OR(Rept_250K!L17="", ISBLANK(Rept_250K!L17), 'e8.2'!L19="", ISBLANK('e8.2'!L19), 'e8.10'!L14="", ISBLANK('e8.10'!L14), 'e8.10'!L14 = 0), "", (Rept_250K!L17 - 'e8.2'!L19) / 'e8.10'!L14)</f>
        <v>127086.45999999996</v>
      </c>
      <c r="M14" s="30">
        <f>IF(OR(Rept_250K!M17="", ISBLANK(Rept_250K!M17), 'e8.2'!M19="", ISBLANK('e8.2'!M19), 'e8.10'!M14="", ISBLANK('e8.10'!M14), 'e8.10'!M14 = 0), "", (Rept_250K!M17 - 'e8.2'!M19) / 'e8.10'!M14)</f>
        <v>0</v>
      </c>
      <c r="N14" s="30" t="str">
        <f>IF(OR(Rept_250K!N17="", ISBLANK(Rept_250K!N17), 'e8.2'!N19="", ISBLANK('e8.2'!N19), 'e8.10'!N14="", ISBLANK('e8.10'!N14), 'e8.10'!N14 = 0), "", (Rept_250K!N17 - 'e8.2'!N19) / 'e8.10'!N14)</f>
        <v/>
      </c>
    </row>
    <row r="15" spans="1:14" ht="12.75" customHeight="1" x14ac:dyDescent="0.2">
      <c r="A15" s="6" t="str">
        <f>[1]Intro!E32</f>
        <v>1/1/11-12/31/11</v>
      </c>
      <c r="C15" s="30" t="str">
        <f>IF(OR(Rept_250K!C18="", ISBLANK(Rept_250K!C18), 'e8.2'!C20="", ISBLANK('e8.2'!C20), 'e8.10'!C15="", ISBLANK('e8.10'!C15), 'e8.10'!C15 = 0), "", (Rept_250K!C18 - 'e8.2'!C20) / 'e8.10'!C15)</f>
        <v/>
      </c>
      <c r="D15" s="30">
        <f>IF(OR(Rept_250K!D18="", ISBLANK(Rept_250K!D18), 'e8.2'!D20="", ISBLANK('e8.2'!D20), 'e8.10'!D15="", ISBLANK('e8.10'!D15), 'e8.10'!D15 = 0), "", (Rept_250K!D18 - 'e8.2'!D20) / 'e8.10'!D15)</f>
        <v>15179.578888888871</v>
      </c>
      <c r="E15" s="30">
        <f>IF(OR(Rept_250K!E18="", ISBLANK(Rept_250K!E18), 'e8.2'!E20="", ISBLANK('e8.2'!E20), 'e8.10'!E15="", ISBLANK('e8.10'!E15), 'e8.10'!E15 = 0), "", (Rept_250K!E18 - 'e8.2'!E20) / 'e8.10'!E15)</f>
        <v>28629.502499999973</v>
      </c>
      <c r="F15" s="30">
        <f>IF(OR(Rept_250K!F18="", ISBLANK(Rept_250K!F18), 'e8.2'!F20="", ISBLANK('e8.2'!F20), 'e8.10'!F15="", ISBLANK('e8.10'!F15), 'e8.10'!F15 = 0), "", (Rept_250K!F18 - 'e8.2'!F20) / 'e8.10'!F15)</f>
        <v>26994.400000000063</v>
      </c>
      <c r="G15" s="30">
        <f>IF(OR(Rept_250K!G18="", ISBLANK(Rept_250K!G18), 'e8.2'!G20="", ISBLANK('e8.2'!G20), 'e8.10'!G15="", ISBLANK('e8.10'!G15), 'e8.10'!G15 = 0), "", (Rept_250K!G18 - 'e8.2'!G20) / 'e8.10'!G15)</f>
        <v>27234.403333333397</v>
      </c>
      <c r="H15" s="30">
        <f>IF(OR(Rept_250K!H18="", ISBLANK(Rept_250K!H18), 'e8.2'!H20="", ISBLANK('e8.2'!H20), 'e8.10'!H15="", ISBLANK('e8.10'!H15), 'e8.10'!H15 = 0), "", (Rept_250K!H18 - 'e8.2'!H20) / 'e8.10'!H15)</f>
        <v>144543.75999999978</v>
      </c>
      <c r="I15" s="30">
        <f>IF(OR(Rept_250K!I18="", ISBLANK(Rept_250K!I18), 'e8.2'!I20="", ISBLANK('e8.2'!I20), 'e8.10'!I15="", ISBLANK('e8.10'!I15), 'e8.10'!I15 = 0), "", (Rept_250K!I18 - 'e8.2'!I20) / 'e8.10'!I15)</f>
        <v>138047.2099999995</v>
      </c>
      <c r="J15" s="30">
        <f>IF(OR(Rept_250K!J18="", ISBLANK(Rept_250K!J18), 'e8.2'!J20="", ISBLANK('e8.2'!J20), 'e8.10'!J15="", ISBLANK('e8.10'!J15), 'e8.10'!J15 = 0), "", (Rept_250K!J18 - 'e8.2'!J20) / 'e8.10'!J15)</f>
        <v>121292.72999999998</v>
      </c>
      <c r="K15" s="30">
        <f>IF(OR(Rept_250K!K18="", ISBLANK(Rept_250K!K18), 'e8.2'!K20="", ISBLANK('e8.2'!K20), 'e8.10'!K15="", ISBLANK('e8.10'!K15), 'e8.10'!K15 = 0), "", (Rept_250K!K18 - 'e8.2'!K20) / 'e8.10'!K15)</f>
        <v>5313.3000000000466</v>
      </c>
      <c r="L15" s="30">
        <f>IF(OR(Rept_250K!L18="", ISBLANK(Rept_250K!L18), 'e8.2'!L20="", ISBLANK('e8.2'!L20), 'e8.10'!L15="", ISBLANK('e8.10'!L15), 'e8.10'!L15 = 0), "", (Rept_250K!L18 - 'e8.2'!L20) / 'e8.10'!L15)</f>
        <v>0</v>
      </c>
      <c r="M15" s="30" t="str">
        <f>IF(OR(Rept_250K!M18="", ISBLANK(Rept_250K!M18), 'e8.2'!M20="", ISBLANK('e8.2'!M20), 'e8.10'!M15="", ISBLANK('e8.10'!M15), 'e8.10'!M15 = 0), "", (Rept_250K!M18 - 'e8.2'!M20) / 'e8.10'!M15)</f>
        <v/>
      </c>
      <c r="N15" s="30" t="str">
        <f>IF(OR(Rept_250K!N18="", ISBLANK(Rept_250K!N18), 'e8.2'!N20="", ISBLANK('e8.2'!N20), 'e8.10'!N15="", ISBLANK('e8.10'!N15), 'e8.10'!N15 = 0), "", (Rept_250K!N18 - 'e8.2'!N20) / 'e8.10'!N15)</f>
        <v/>
      </c>
    </row>
    <row r="16" spans="1:14" ht="12.75" customHeight="1" x14ac:dyDescent="0.2">
      <c r="A16" s="6" t="str">
        <f>[1]Intro!E33</f>
        <v>1/1/12-12/31/12</v>
      </c>
      <c r="C16" s="30">
        <f>IF(OR(Rept_250K!C19="", ISBLANK(Rept_250K!C19), 'e8.2'!C21="", ISBLANK('e8.2'!C21), 'e8.10'!C16="", ISBLANK('e8.10'!C16), 'e8.10'!C16 = 0), "", (Rept_250K!C19 - 'e8.2'!C21) / 'e8.10'!C16)</f>
        <v>12369.812</v>
      </c>
      <c r="D16" s="30">
        <f>IF(OR(Rept_250K!D19="", ISBLANK(Rept_250K!D19), 'e8.2'!D21="", ISBLANK('e8.2'!D21), 'e8.10'!D16="", ISBLANK('e8.10'!D16), 'e8.10'!D16 = 0), "", (Rept_250K!D19 - 'e8.2'!D21) / 'e8.10'!D16)</f>
        <v>10497.555714285716</v>
      </c>
      <c r="E16" s="30">
        <f>IF(OR(Rept_250K!E19="", ISBLANK(Rept_250K!E19), 'e8.2'!E21="", ISBLANK('e8.2'!E21), 'e8.10'!E16="", ISBLANK('e8.10'!E16), 'e8.10'!E16 = 0), "", (Rept_250K!E19 - 'e8.2'!E21) / 'e8.10'!E16)</f>
        <v>62468.023333333316</v>
      </c>
      <c r="F16" s="30">
        <f>IF(OR(Rept_250K!F19="", ISBLANK(Rept_250K!F19), 'e8.2'!F21="", ISBLANK('e8.2'!F21), 'e8.10'!F16="", ISBLANK('e8.10'!F16), 'e8.10'!F16 = 0), "", (Rept_250K!F19 - 'e8.2'!F21) / 'e8.10'!F16)</f>
        <v>62132.430000000168</v>
      </c>
      <c r="G16" s="30" t="str">
        <f>IF(OR(Rept_250K!G19="", ISBLANK(Rept_250K!G19), 'e8.2'!G21="", ISBLANK('e8.2'!G21), 'e8.10'!G16="", ISBLANK('e8.10'!G16), 'e8.10'!G16 = 0), "", (Rept_250K!G19 - 'e8.2'!G21) / 'e8.10'!G16)</f>
        <v/>
      </c>
      <c r="H16" s="30" t="str">
        <f>IF(OR(Rept_250K!H19="", ISBLANK(Rept_250K!H19), 'e8.2'!H21="", ISBLANK('e8.2'!H21), 'e8.10'!H16="", ISBLANK('e8.10'!H16), 'e8.10'!H16 = 0), "", (Rept_250K!H19 - 'e8.2'!H21) / 'e8.10'!H16)</f>
        <v/>
      </c>
      <c r="I16" s="30" t="str">
        <f>IF(OR(Rept_250K!I19="", ISBLANK(Rept_250K!I19), 'e8.2'!I21="", ISBLANK('e8.2'!I21), 'e8.10'!I16="", ISBLANK('e8.10'!I16), 'e8.10'!I16 = 0), "", (Rept_250K!I19 - 'e8.2'!I21) / 'e8.10'!I16)</f>
        <v/>
      </c>
      <c r="J16" s="30" t="str">
        <f>IF(OR(Rept_250K!J19="", ISBLANK(Rept_250K!J19), 'e8.2'!J21="", ISBLANK('e8.2'!J21), 'e8.10'!J16="", ISBLANK('e8.10'!J16), 'e8.10'!J16 = 0), "", (Rept_250K!J19 - 'e8.2'!J21) / 'e8.10'!J16)</f>
        <v/>
      </c>
      <c r="K16" s="30" t="str">
        <f>IF(OR(Rept_250K!K19="", ISBLANK(Rept_250K!K19), 'e8.2'!K21="", ISBLANK('e8.2'!K21), 'e8.10'!K16="", ISBLANK('e8.10'!K16), 'e8.10'!K16 = 0), "", (Rept_250K!K19 - 'e8.2'!K21) / 'e8.10'!K16)</f>
        <v/>
      </c>
      <c r="L16" s="30" t="str">
        <f>IF(OR(Rept_250K!L19="", ISBLANK(Rept_250K!L19), 'e8.2'!L21="", ISBLANK('e8.2'!L21), 'e8.10'!L16="", ISBLANK('e8.10'!L16), 'e8.10'!L16 = 0), "", (Rept_250K!L19 - 'e8.2'!L21) / 'e8.10'!L16)</f>
        <v/>
      </c>
      <c r="M16" s="30" t="str">
        <f>IF(OR(Rept_250K!M19="", ISBLANK(Rept_250K!M19), 'e8.2'!M21="", ISBLANK('e8.2'!M21), 'e8.10'!M16="", ISBLANK('e8.10'!M16), 'e8.10'!M16 = 0), "", (Rept_250K!M19 - 'e8.2'!M21) / 'e8.10'!M16)</f>
        <v/>
      </c>
      <c r="N16" s="30" t="str">
        <f>IF(OR(Rept_250K!N19="", ISBLANK(Rept_250K!N19), 'e8.2'!N21="", ISBLANK('e8.2'!N21), 'e8.10'!N16="", ISBLANK('e8.10'!N16), 'e8.10'!N16 = 0), "", (Rept_250K!N19 - 'e8.2'!N21) / 'e8.10'!N16)</f>
        <v/>
      </c>
    </row>
    <row r="17" spans="1:14" ht="12.75" customHeight="1" x14ac:dyDescent="0.2">
      <c r="A17" s="6" t="str">
        <f>[1]Intro!E34</f>
        <v>1/1/13-12/31/13</v>
      </c>
      <c r="C17" s="30">
        <f>IF(OR(Rept_250K!C20="", ISBLANK(Rept_250K!C20), 'e8.2'!C22="", ISBLANK('e8.2'!C22), 'e8.10'!C17="", ISBLANK('e8.10'!C17), 'e8.10'!C17 = 0), "", (Rept_250K!C20 - 'e8.2'!C22) / 'e8.10'!C17)</f>
        <v>19646.600666666676</v>
      </c>
      <c r="D17" s="30">
        <f>IF(OR(Rept_250K!D20="", ISBLANK(Rept_250K!D20), 'e8.2'!D22="", ISBLANK('e8.2'!D22), 'e8.10'!D17="", ISBLANK('e8.10'!D17), 'e8.10'!D17 = 0), "", (Rept_250K!D20 - 'e8.2'!D22) / 'e8.10'!D17)</f>
        <v>21133.640000000014</v>
      </c>
      <c r="E17" s="30">
        <f>IF(OR(Rept_250K!E20="", ISBLANK(Rept_250K!E20), 'e8.2'!E22="", ISBLANK('e8.2'!E22), 'e8.10'!E17="", ISBLANK('e8.10'!E17), 'e8.10'!E17 = 0), "", (Rept_250K!E20 - 'e8.2'!E22) / 'e8.10'!E17)</f>
        <v>33374.895000000019</v>
      </c>
      <c r="F17" s="30">
        <f>IF(OR(Rept_250K!F20="", ISBLANK(Rept_250K!F20), 'e8.2'!F22="", ISBLANK('e8.2'!F22), 'e8.10'!F17="", ISBLANK('e8.10'!F17), 'e8.10'!F17 = 0), "", (Rept_250K!F20 - 'e8.2'!F22) / 'e8.10'!F17)</f>
        <v>18236.52500000014</v>
      </c>
      <c r="G17" s="30">
        <f>IF(OR(Rept_250K!G20="", ISBLANK(Rept_250K!G20), 'e8.2'!G22="", ISBLANK('e8.2'!G22), 'e8.10'!G17="", ISBLANK('e8.10'!G17), 'e8.10'!G17 = 0), "", (Rept_250K!G20 - 'e8.2'!G22) / 'e8.10'!G17)</f>
        <v>12410.25</v>
      </c>
      <c r="H17" s="30">
        <f>IF(OR(Rept_250K!H20="", ISBLANK(Rept_250K!H20), 'e8.2'!H22="", ISBLANK('e8.2'!H22), 'e8.10'!H17="", ISBLANK('e8.10'!H17), 'e8.10'!H17 = 0), "", (Rept_250K!H20 - 'e8.2'!H22) / 'e8.10'!H17)</f>
        <v>0</v>
      </c>
      <c r="I17" s="30">
        <f>IF(OR(Rept_250K!I20="", ISBLANK(Rept_250K!I20), 'e8.2'!I22="", ISBLANK('e8.2'!I22), 'e8.10'!I17="", ISBLANK('e8.10'!I17), 'e8.10'!I17 = 0), "", (Rept_250K!I20 - 'e8.2'!I22) / 'e8.10'!I17)</f>
        <v>0</v>
      </c>
      <c r="J17" s="30">
        <f>IF(OR(Rept_250K!J20="", ISBLANK(Rept_250K!J20), 'e8.2'!J22="", ISBLANK('e8.2'!J22), 'e8.10'!J17="", ISBLANK('e8.10'!J17), 'e8.10'!J17 = 0), "", (Rept_250K!J20 - 'e8.2'!J22) / 'e8.10'!J17)</f>
        <v>0</v>
      </c>
      <c r="K17" s="30" t="str">
        <f>IF(OR(Rept_250K!K20="", ISBLANK(Rept_250K!K20), 'e8.2'!K22="", ISBLANK('e8.2'!K22), 'e8.10'!K17="", ISBLANK('e8.10'!K17), 'e8.10'!K17 = 0), "", (Rept_250K!K20 - 'e8.2'!K22) / 'e8.10'!K17)</f>
        <v/>
      </c>
      <c r="L17" s="30" t="str">
        <f>IF(OR(Rept_250K!L20="", ISBLANK(Rept_250K!L20), 'e8.2'!L22="", ISBLANK('e8.2'!L22), 'e8.10'!L17="", ISBLANK('e8.10'!L17), 'e8.10'!L17 = 0), "", (Rept_250K!L20 - 'e8.2'!L22) / 'e8.10'!L17)</f>
        <v/>
      </c>
      <c r="M17" s="30" t="str">
        <f>IF(OR(Rept_250K!M20="", ISBLANK(Rept_250K!M20), 'e8.2'!M22="", ISBLANK('e8.2'!M22), 'e8.10'!M17="", ISBLANK('e8.10'!M17), 'e8.10'!M17 = 0), "", (Rept_250K!M20 - 'e8.2'!M22) / 'e8.10'!M17)</f>
        <v/>
      </c>
      <c r="N17" s="30" t="str">
        <f>IF(OR(Rept_250K!N20="", ISBLANK(Rept_250K!N20), 'e8.2'!N22="", ISBLANK('e8.2'!N22), 'e8.10'!N17="", ISBLANK('e8.10'!N17), 'e8.10'!N17 = 0), "", (Rept_250K!N20 - 'e8.2'!N22) / 'e8.10'!N17)</f>
        <v/>
      </c>
    </row>
    <row r="18" spans="1:14" ht="12.75" customHeight="1" x14ac:dyDescent="0.2">
      <c r="A18" s="6" t="str">
        <f>[1]Intro!E35</f>
        <v>1/1/14-12/31/14</v>
      </c>
      <c r="C18" s="30">
        <f>IF(OR(Rept_250K!C21="", ISBLANK(Rept_250K!C21), 'e8.2'!C23="", ISBLANK('e8.2'!C23), 'e8.10'!C18="", ISBLANK('e8.10'!C18), 'e8.10'!C18 = 0), "", (Rept_250K!C21 - 'e8.2'!C23) / 'e8.10'!C18)</f>
        <v>15093.093500000008</v>
      </c>
      <c r="D18" s="30">
        <f>IF(OR(Rept_250K!D21="", ISBLANK(Rept_250K!D21), 'e8.2'!D23="", ISBLANK('e8.2'!D23), 'e8.10'!D18="", ISBLANK('e8.10'!D18), 'e8.10'!D18 = 0), "", (Rept_250K!D21 - 'e8.2'!D23) / 'e8.10'!D18)</f>
        <v>20353.142142857127</v>
      </c>
      <c r="E18" s="30">
        <f>IF(OR(Rept_250K!E21="", ISBLANK(Rept_250K!E21), 'e8.2'!E23="", ISBLANK('e8.2'!E23), 'e8.10'!E18="", ISBLANK('e8.10'!E18), 'e8.10'!E18 = 0), "", (Rept_250K!E21 - 'e8.2'!E23) / 'e8.10'!E18)</f>
        <v>23628.832500000048</v>
      </c>
      <c r="F18" s="30">
        <f>IF(OR(Rept_250K!F21="", ISBLANK(Rept_250K!F21), 'e8.2'!F23="", ISBLANK('e8.2'!F23), 'e8.10'!F18="", ISBLANK('e8.10'!F18), 'e8.10'!F18 = 0), "", (Rept_250K!F21 - 'e8.2'!F23) / 'e8.10'!F18)</f>
        <v>26257.198333333363</v>
      </c>
      <c r="G18" s="30">
        <f>IF(OR(Rept_250K!G21="", ISBLANK(Rept_250K!G21), 'e8.2'!G23="", ISBLANK('e8.2'!G23), 'e8.10'!G18="", ISBLANK('e8.10'!G18), 'e8.10'!G18 = 0), "", (Rept_250K!G21 - 'e8.2'!G23) / 'e8.10'!G18)</f>
        <v>17855.195000000007</v>
      </c>
      <c r="H18" s="30">
        <f>IF(OR(Rept_250K!H21="", ISBLANK(Rept_250K!H21), 'e8.2'!H23="", ISBLANK('e8.2'!H23), 'e8.10'!H18="", ISBLANK('e8.10'!H18), 'e8.10'!H18 = 0), "", (Rept_250K!H21 - 'e8.2'!H23) / 'e8.10'!H18)</f>
        <v>19446.409999999916</v>
      </c>
      <c r="I18" s="30">
        <f>IF(OR(Rept_250K!I21="", ISBLANK(Rept_250K!I21), 'e8.2'!I23="", ISBLANK('e8.2'!I23), 'e8.10'!I18="", ISBLANK('e8.10'!I18), 'e8.10'!I18 = 0), "", (Rept_250K!I21 - 'e8.2'!I23) / 'e8.10'!I18)</f>
        <v>0</v>
      </c>
      <c r="J18" s="30" t="str">
        <f>IF(OR(Rept_250K!J21="", ISBLANK(Rept_250K!J21), 'e8.2'!J23="", ISBLANK('e8.2'!J23), 'e8.10'!J18="", ISBLANK('e8.10'!J18), 'e8.10'!J18 = 0), "", (Rept_250K!J21 - 'e8.2'!J23) / 'e8.10'!J18)</f>
        <v/>
      </c>
      <c r="K18" s="30" t="str">
        <f>IF(OR(Rept_250K!K21="", ISBLANK(Rept_250K!K21), 'e8.2'!K23="", ISBLANK('e8.2'!K23), 'e8.10'!K18="", ISBLANK('e8.10'!K18), 'e8.10'!K18 = 0), "", (Rept_250K!K21 - 'e8.2'!K23) / 'e8.10'!K18)</f>
        <v/>
      </c>
      <c r="L18" s="30" t="str">
        <f>IF(OR(Rept_250K!L21="", ISBLANK(Rept_250K!L21), 'e8.2'!L23="", ISBLANK('e8.2'!L23), 'e8.10'!L18="", ISBLANK('e8.10'!L18), 'e8.10'!L18 = 0), "", (Rept_250K!L21 - 'e8.2'!L23) / 'e8.10'!L18)</f>
        <v/>
      </c>
      <c r="M18" s="30" t="str">
        <f>IF(OR(Rept_250K!M21="", ISBLANK(Rept_250K!M21), 'e8.2'!M23="", ISBLANK('e8.2'!M23), 'e8.10'!M18="", ISBLANK('e8.10'!M18), 'e8.10'!M18 = 0), "", (Rept_250K!M21 - 'e8.2'!M23) / 'e8.10'!M18)</f>
        <v/>
      </c>
      <c r="N18" s="30" t="str">
        <f>IF(OR(Rept_250K!N21="", ISBLANK(Rept_250K!N21), 'e8.2'!N23="", ISBLANK('e8.2'!N23), 'e8.10'!N18="", ISBLANK('e8.10'!N18), 'e8.10'!N18 = 0), "", (Rept_250K!N21 - 'e8.2'!N23) / 'e8.10'!N18)</f>
        <v/>
      </c>
    </row>
    <row r="19" spans="1:14" ht="12.75" customHeight="1" x14ac:dyDescent="0.2">
      <c r="A19" s="6" t="str">
        <f>[1]Intro!E36</f>
        <v>1/1/15-12/31/15</v>
      </c>
      <c r="C19" s="30">
        <f>IF(OR(Rept_250K!C22="", ISBLANK(Rept_250K!C22), 'e8.2'!C24="", ISBLANK('e8.2'!C24), 'e8.10'!C19="", ISBLANK('e8.10'!C19), 'e8.10'!C19 = 0), "", (Rept_250K!C22 - 'e8.2'!C24) / 'e8.10'!C19)</f>
        <v>23591.79033333332</v>
      </c>
      <c r="D19" s="30">
        <f>IF(OR(Rept_250K!D22="", ISBLANK(Rept_250K!D22), 'e8.2'!D24="", ISBLANK('e8.2'!D24), 'e8.10'!D19="", ISBLANK('e8.10'!D19), 'e8.10'!D19 = 0), "", (Rept_250K!D22 - 'e8.2'!D24) / 'e8.10'!D19)</f>
        <v>34452.108888888833</v>
      </c>
      <c r="E19" s="30">
        <f>IF(OR(Rept_250K!E22="", ISBLANK(Rept_250K!E22), 'e8.2'!E24="", ISBLANK('e8.2'!E24), 'e8.10'!E19="", ISBLANK('e8.10'!E19), 'e8.10'!E19 = 0), "", (Rept_250K!E22 - 'e8.2'!E24) / 'e8.10'!E19)</f>
        <v>11187.13333333334</v>
      </c>
      <c r="F19" s="30">
        <f>IF(OR(Rept_250K!F22="", ISBLANK(Rept_250K!F22), 'e8.2'!F24="", ISBLANK('e8.2'!F24), 'e8.10'!F19="", ISBLANK('e8.10'!F19), 'e8.10'!F19 = 0), "", (Rept_250K!F22 - 'e8.2'!F24) / 'e8.10'!F19)</f>
        <v>60427.055000000168</v>
      </c>
      <c r="G19" s="30" t="str">
        <f>IF(OR(Rept_250K!G22="", ISBLANK(Rept_250K!G22), 'e8.2'!G24="", ISBLANK('e8.2'!G24), 'e8.10'!G19="", ISBLANK('e8.10'!G19), 'e8.10'!G19 = 0), "", (Rept_250K!G22 - 'e8.2'!G24) / 'e8.10'!G19)</f>
        <v/>
      </c>
      <c r="H19" s="30" t="str">
        <f>IF(OR(Rept_250K!H22="", ISBLANK(Rept_250K!H22), 'e8.2'!H24="", ISBLANK('e8.2'!H24), 'e8.10'!H19="", ISBLANK('e8.10'!H19), 'e8.10'!H19 = 0), "", (Rept_250K!H22 - 'e8.2'!H24) / 'e8.10'!H19)</f>
        <v/>
      </c>
      <c r="I19" s="30" t="str">
        <f>IF(OR(Rept_250K!I22="", ISBLANK(Rept_250K!I22), 'e8.2'!I24="", ISBLANK('e8.2'!I24), 'e8.10'!I19="", ISBLANK('e8.10'!I19), 'e8.10'!I19 = 0), "", (Rept_250K!I22 - 'e8.2'!I24) / 'e8.10'!I19)</f>
        <v/>
      </c>
      <c r="J19" s="30" t="str">
        <f>IF(OR(Rept_250K!J22="", ISBLANK(Rept_250K!J22), 'e8.2'!J24="", ISBLANK('e8.2'!J24), 'e8.10'!J19="", ISBLANK('e8.10'!J19), 'e8.10'!J19 = 0), "", (Rept_250K!J22 - 'e8.2'!J24) / 'e8.10'!J19)</f>
        <v/>
      </c>
      <c r="K19" s="30" t="str">
        <f>IF(OR(Rept_250K!K22="", ISBLANK(Rept_250K!K22), 'e8.2'!K24="", ISBLANK('e8.2'!K24), 'e8.10'!K19="", ISBLANK('e8.10'!K19), 'e8.10'!K19 = 0), "", (Rept_250K!K22 - 'e8.2'!K24) / 'e8.10'!K19)</f>
        <v/>
      </c>
      <c r="L19" s="30" t="str">
        <f>IF(OR(Rept_250K!L22="", ISBLANK(Rept_250K!L22), 'e8.2'!L24="", ISBLANK('e8.2'!L24), 'e8.10'!L19="", ISBLANK('e8.10'!L19), 'e8.10'!L19 = 0), "", (Rept_250K!L22 - 'e8.2'!L24) / 'e8.10'!L19)</f>
        <v/>
      </c>
      <c r="M19" s="30" t="str">
        <f>IF(OR(Rept_250K!M22="", ISBLANK(Rept_250K!M22), 'e8.2'!M24="", ISBLANK('e8.2'!M24), 'e8.10'!M19="", ISBLANK('e8.10'!M19), 'e8.10'!M19 = 0), "", (Rept_250K!M22 - 'e8.2'!M24) / 'e8.10'!M19)</f>
        <v/>
      </c>
      <c r="N19" s="30" t="str">
        <f>IF(OR(Rept_250K!N22="", ISBLANK(Rept_250K!N22), 'e8.2'!N24="", ISBLANK('e8.2'!N24), 'e8.10'!N19="", ISBLANK('e8.10'!N19), 'e8.10'!N19 = 0), "", (Rept_250K!N22 - 'e8.2'!N24) / 'e8.10'!N19)</f>
        <v/>
      </c>
    </row>
    <row r="20" spans="1:14" ht="12.75" customHeight="1" x14ac:dyDescent="0.2">
      <c r="A20" s="6" t="str">
        <f>[1]Intro!E37</f>
        <v>1/1/16-12/31/16</v>
      </c>
      <c r="C20" s="30">
        <f>IF(OR(Rept_250K!C23="", ISBLANK(Rept_250K!C23), 'e8.2'!C25="", ISBLANK('e8.2'!C25), 'e8.10'!C20="", ISBLANK('e8.10'!C20), 'e8.10'!C20 = 0), "", (Rept_250K!C23 - 'e8.2'!C25) / 'e8.10'!C20)</f>
        <v>23889.132400000053</v>
      </c>
      <c r="D20" s="30">
        <f>IF(OR(Rept_250K!D23="", ISBLANK(Rept_250K!D23), 'e8.2'!D25="", ISBLANK('e8.2'!D25), 'e8.10'!D20="", ISBLANK('e8.10'!D20), 'e8.10'!D20 = 0), "", (Rept_250K!D23 - 'e8.2'!D25) / 'e8.10'!D20)</f>
        <v>56426.63562500001</v>
      </c>
      <c r="E20" s="30">
        <f>IF(OR(Rept_250K!E23="", ISBLANK(Rept_250K!E23), 'e8.2'!E25="", ISBLANK('e8.2'!E25), 'e8.10'!E20="", ISBLANK('e8.10'!E20), 'e8.10'!E20 = 0), "", (Rept_250K!E23 - 'e8.2'!E25) / 'e8.10'!E20)</f>
        <v>55604.335555555612</v>
      </c>
      <c r="F20" s="30">
        <f>IF(OR(Rept_250K!F23="", ISBLANK(Rept_250K!F23), 'e8.2'!F25="", ISBLANK('e8.2'!F25), 'e8.10'!F20="", ISBLANK('e8.10'!F20), 'e8.10'!F20 = 0), "", (Rept_250K!F23 - 'e8.2'!F25) / 'e8.10'!F20)</f>
        <v>66050.818000000058</v>
      </c>
      <c r="G20" s="30">
        <f>IF(OR(Rept_250K!G23="", ISBLANK(Rept_250K!G23), 'e8.2'!G25="", ISBLANK('e8.2'!G25), 'e8.10'!G20="", ISBLANK('e8.10'!G20), 'e8.10'!G20 = 0), "", (Rept_250K!G23 - 'e8.2'!G25) / 'e8.10'!G20)</f>
        <v>0</v>
      </c>
      <c r="H20" s="30" t="str">
        <f>IF(OR(Rept_250K!H23="", ISBLANK(Rept_250K!H23), 'e8.2'!H25="", ISBLANK('e8.2'!H25), 'e8.10'!H20="", ISBLANK('e8.10'!H20), 'e8.10'!H20 = 0), "", (Rept_250K!H23 - 'e8.2'!H25) / 'e8.10'!H20)</f>
        <v/>
      </c>
      <c r="I20" s="30" t="str">
        <f>IF(OR(Rept_250K!I23="", ISBLANK(Rept_250K!I23), 'e8.2'!I25="", ISBLANK('e8.2'!I25), 'e8.10'!I20="", ISBLANK('e8.10'!I20), 'e8.10'!I20 = 0), "", (Rept_250K!I23 - 'e8.2'!I25) / 'e8.10'!I20)</f>
        <v/>
      </c>
      <c r="J20" s="30" t="str">
        <f>IF(OR(Rept_250K!J23="", ISBLANK(Rept_250K!J23), 'e8.2'!J25="", ISBLANK('e8.2'!J25), 'e8.10'!J20="", ISBLANK('e8.10'!J20), 'e8.10'!J20 = 0), "", (Rept_250K!J23 - 'e8.2'!J25) / 'e8.10'!J20)</f>
        <v/>
      </c>
      <c r="K20" s="30" t="str">
        <f>IF(OR(Rept_250K!K23="", ISBLANK(Rept_250K!K23), 'e8.2'!K25="", ISBLANK('e8.2'!K25), 'e8.10'!K20="", ISBLANK('e8.10'!K20), 'e8.10'!K20 = 0), "", (Rept_250K!K23 - 'e8.2'!K25) / 'e8.10'!K20)</f>
        <v/>
      </c>
      <c r="L20" s="30" t="str">
        <f>IF(OR(Rept_250K!L23="", ISBLANK(Rept_250K!L23), 'e8.2'!L25="", ISBLANK('e8.2'!L25), 'e8.10'!L20="", ISBLANK('e8.10'!L20), 'e8.10'!L20 = 0), "", (Rept_250K!L23 - 'e8.2'!L25) / 'e8.10'!L20)</f>
        <v/>
      </c>
      <c r="M20" s="30" t="str">
        <f>IF(OR(Rept_250K!M23="", ISBLANK(Rept_250K!M23), 'e8.2'!M25="", ISBLANK('e8.2'!M25), 'e8.10'!M20="", ISBLANK('e8.10'!M20), 'e8.10'!M20 = 0), "", (Rept_250K!M23 - 'e8.2'!M25) / 'e8.10'!M20)</f>
        <v/>
      </c>
      <c r="N20" s="30" t="str">
        <f>IF(OR(Rept_250K!N23="", ISBLANK(Rept_250K!N23), 'e8.2'!N25="", ISBLANK('e8.2'!N25), 'e8.10'!N20="", ISBLANK('e8.10'!N20), 'e8.10'!N20 = 0), "", (Rept_250K!N23 - 'e8.2'!N25) / 'e8.10'!N20)</f>
        <v/>
      </c>
    </row>
    <row r="21" spans="1:14" ht="12.75" customHeight="1" x14ac:dyDescent="0.2">
      <c r="A21" s="6" t="str">
        <f>[1]Intro!E38</f>
        <v>1/1/17-12/31/17</v>
      </c>
      <c r="C21" s="30">
        <f>IF(OR(Rept_250K!C24="", ISBLANK(Rept_250K!C24), 'e8.2'!C26="", ISBLANK('e8.2'!C26), 'e8.10'!C21="", ISBLANK('e8.10'!C21), 'e8.10'!C21 = 0), "", (Rept_250K!C24 - 'e8.2'!C26) / 'e8.10'!C21)</f>
        <v>22852.889000000021</v>
      </c>
      <c r="D21" s="30">
        <f>IF(OR(Rept_250K!D24="", ISBLANK(Rept_250K!D24), 'e8.2'!D26="", ISBLANK('e8.2'!D26), 'e8.10'!D21="", ISBLANK('e8.10'!D21), 'e8.10'!D21 = 0), "", (Rept_250K!D24 - 'e8.2'!D26) / 'e8.10'!D21)</f>
        <v>20202.709090909095</v>
      </c>
      <c r="E21" s="30">
        <f>IF(OR(Rept_250K!E24="", ISBLANK(Rept_250K!E24), 'e8.2'!E26="", ISBLANK('e8.2'!E26), 'e8.10'!E21="", ISBLANK('e8.10'!E21), 'e8.10'!E21 = 0), "", (Rept_250K!E24 - 'e8.2'!E26) / 'e8.10'!E21)</f>
        <v>17999.157500000088</v>
      </c>
      <c r="F21" s="30">
        <f>IF(OR(Rept_250K!F24="", ISBLANK(Rept_250K!F24), 'e8.2'!F26="", ISBLANK('e8.2'!F26), 'e8.10'!F21="", ISBLANK('e8.10'!F21), 'e8.10'!F21 = 0), "", (Rept_250K!F24 - 'e8.2'!F26) / 'e8.10'!F21)</f>
        <v>0</v>
      </c>
      <c r="G21" s="30" t="str">
        <f>IF(OR(Rept_250K!G24="", ISBLANK(Rept_250K!G24), 'e8.2'!G26="", ISBLANK('e8.2'!G26), 'e8.10'!G21="", ISBLANK('e8.10'!G21), 'e8.10'!G21 = 0), "", (Rept_250K!G24 - 'e8.2'!G26) / 'e8.10'!G21)</f>
        <v/>
      </c>
      <c r="H21" s="30" t="str">
        <f>IF(OR(Rept_250K!H24="", ISBLANK(Rept_250K!H24), 'e8.2'!H26="", ISBLANK('e8.2'!H26), 'e8.10'!H21="", ISBLANK('e8.10'!H21), 'e8.10'!H21 = 0), "", (Rept_250K!H24 - 'e8.2'!H26) / 'e8.10'!H21)</f>
        <v/>
      </c>
      <c r="I21" s="30" t="str">
        <f>IF(OR(Rept_250K!I24="", ISBLANK(Rept_250K!I24), 'e8.2'!I26="", ISBLANK('e8.2'!I26), 'e8.10'!I21="", ISBLANK('e8.10'!I21), 'e8.10'!I21 = 0), "", (Rept_250K!I24 - 'e8.2'!I26) / 'e8.10'!I21)</f>
        <v/>
      </c>
      <c r="J21" s="30" t="str">
        <f>IF(OR(Rept_250K!J24="", ISBLANK(Rept_250K!J24), 'e8.2'!J26="", ISBLANK('e8.2'!J26), 'e8.10'!J21="", ISBLANK('e8.10'!J21), 'e8.10'!J21 = 0), "", (Rept_250K!J24 - 'e8.2'!J26) / 'e8.10'!J21)</f>
        <v/>
      </c>
      <c r="K21" s="30" t="str">
        <f>IF(OR(Rept_250K!K24="", ISBLANK(Rept_250K!K24), 'e8.2'!K26="", ISBLANK('e8.2'!K26), 'e8.10'!K21="", ISBLANK('e8.10'!K21), 'e8.10'!K21 = 0), "", (Rept_250K!K24 - 'e8.2'!K26) / 'e8.10'!K21)</f>
        <v/>
      </c>
      <c r="L21" s="30" t="str">
        <f>IF(OR(Rept_250K!L24="", ISBLANK(Rept_250K!L24), 'e8.2'!L26="", ISBLANK('e8.2'!L26), 'e8.10'!L21="", ISBLANK('e8.10'!L21), 'e8.10'!L21 = 0), "", (Rept_250K!L24 - 'e8.2'!L26) / 'e8.10'!L21)</f>
        <v/>
      </c>
      <c r="M21" s="30" t="str">
        <f>IF(OR(Rept_250K!M24="", ISBLANK(Rept_250K!M24), 'e8.2'!M26="", ISBLANK('e8.2'!M26), 'e8.10'!M21="", ISBLANK('e8.10'!M21), 'e8.10'!M21 = 0), "", (Rept_250K!M24 - 'e8.2'!M26) / 'e8.10'!M21)</f>
        <v/>
      </c>
      <c r="N21" s="30" t="str">
        <f>IF(OR(Rept_250K!N24="", ISBLANK(Rept_250K!N24), 'e8.2'!N26="", ISBLANK('e8.2'!N26), 'e8.10'!N21="", ISBLANK('e8.10'!N21), 'e8.10'!N21 = 0), "", (Rept_250K!N24 - 'e8.2'!N26) / 'e8.10'!N21)</f>
        <v/>
      </c>
    </row>
    <row r="22" spans="1:14" ht="12.75" customHeight="1" x14ac:dyDescent="0.2">
      <c r="A22" s="6" t="str">
        <f>[1]Intro!E39</f>
        <v>1/1/18-12/31/18</v>
      </c>
      <c r="C22" s="30">
        <f>IF(OR(Rept_250K!C25="", ISBLANK(Rept_250K!C25), 'e8.2'!C27="", ISBLANK('e8.2'!C27), 'e8.10'!C22="", ISBLANK('e8.10'!C22), 'e8.10'!C22 = 0), "", (Rept_250K!C25 - 'e8.2'!C27) / 'e8.10'!C22)</f>
        <v>22916.085999999967</v>
      </c>
      <c r="D22" s="30">
        <f>IF(OR(Rept_250K!D25="", ISBLANK(Rept_250K!D25), 'e8.2'!D27="", ISBLANK('e8.2'!D27), 'e8.10'!D22="", ISBLANK('e8.10'!D22), 'e8.10'!D22 = 0), "", (Rept_250K!D25 - 'e8.2'!D27) / 'e8.10'!D22)</f>
        <v>23982.044000000064</v>
      </c>
      <c r="E22" s="30">
        <f>IF(OR(Rept_250K!E25="", ISBLANK(Rept_250K!E25), 'e8.2'!E27="", ISBLANK('e8.2'!E27), 'e8.10'!E22="", ISBLANK('e8.10'!E22), 'e8.10'!E22 = 0), "", (Rept_250K!E25 - 'e8.2'!E27) / 'e8.10'!E22)</f>
        <v>0</v>
      </c>
      <c r="F22" s="30" t="str">
        <f>IF(OR(Rept_250K!F25="", ISBLANK(Rept_250K!F25), 'e8.2'!F27="", ISBLANK('e8.2'!F27), 'e8.10'!F22="", ISBLANK('e8.10'!F22), 'e8.10'!F22 = 0), "", (Rept_250K!F25 - 'e8.2'!F27) / 'e8.10'!F22)</f>
        <v/>
      </c>
      <c r="G22" s="30" t="str">
        <f>IF(OR(Rept_250K!G25="", ISBLANK(Rept_250K!G25), 'e8.2'!G27="", ISBLANK('e8.2'!G27), 'e8.10'!G22="", ISBLANK('e8.10'!G22), 'e8.10'!G22 = 0), "", (Rept_250K!G25 - 'e8.2'!G27) / 'e8.10'!G22)</f>
        <v/>
      </c>
      <c r="H22" s="30" t="str">
        <f>IF(OR(Rept_250K!H25="", ISBLANK(Rept_250K!H25), 'e8.2'!H27="", ISBLANK('e8.2'!H27), 'e8.10'!H22="", ISBLANK('e8.10'!H22), 'e8.10'!H22 = 0), "", (Rept_250K!H25 - 'e8.2'!H27) / 'e8.10'!H22)</f>
        <v/>
      </c>
      <c r="I22" s="30" t="str">
        <f>IF(OR(Rept_250K!I25="", ISBLANK(Rept_250K!I25), 'e8.2'!I27="", ISBLANK('e8.2'!I27), 'e8.10'!I22="", ISBLANK('e8.10'!I22), 'e8.10'!I22 = 0), "", (Rept_250K!I25 - 'e8.2'!I27) / 'e8.10'!I22)</f>
        <v/>
      </c>
      <c r="J22" s="30" t="str">
        <f>IF(OR(Rept_250K!J25="", ISBLANK(Rept_250K!J25), 'e8.2'!J27="", ISBLANK('e8.2'!J27), 'e8.10'!J22="", ISBLANK('e8.10'!J22), 'e8.10'!J22 = 0), "", (Rept_250K!J25 - 'e8.2'!J27) / 'e8.10'!J22)</f>
        <v/>
      </c>
      <c r="K22" s="30" t="str">
        <f>IF(OR(Rept_250K!K25="", ISBLANK(Rept_250K!K25), 'e8.2'!K27="", ISBLANK('e8.2'!K27), 'e8.10'!K22="", ISBLANK('e8.10'!K22), 'e8.10'!K22 = 0), "", (Rept_250K!K25 - 'e8.2'!K27) / 'e8.10'!K22)</f>
        <v/>
      </c>
      <c r="L22" s="30" t="str">
        <f>IF(OR(Rept_250K!L25="", ISBLANK(Rept_250K!L25), 'e8.2'!L27="", ISBLANK('e8.2'!L27), 'e8.10'!L22="", ISBLANK('e8.10'!L22), 'e8.10'!L22 = 0), "", (Rept_250K!L25 - 'e8.2'!L27) / 'e8.10'!L22)</f>
        <v/>
      </c>
      <c r="M22" s="30" t="str">
        <f>IF(OR(Rept_250K!M25="", ISBLANK(Rept_250K!M25), 'e8.2'!M27="", ISBLANK('e8.2'!M27), 'e8.10'!M22="", ISBLANK('e8.10'!M22), 'e8.10'!M22 = 0), "", (Rept_250K!M25 - 'e8.2'!M27) / 'e8.10'!M22)</f>
        <v/>
      </c>
      <c r="N22" s="30" t="str">
        <f>IF(OR(Rept_250K!N25="", ISBLANK(Rept_250K!N25), 'e8.2'!N27="", ISBLANK('e8.2'!N27), 'e8.10'!N22="", ISBLANK('e8.10'!N22), 'e8.10'!N22 = 0), "", (Rept_250K!N25 - 'e8.2'!N27) / 'e8.10'!N22)</f>
        <v/>
      </c>
    </row>
    <row r="23" spans="1:14" ht="12.75" customHeight="1" x14ac:dyDescent="0.2">
      <c r="A23" s="6" t="str">
        <f>[1]Intro!E40</f>
        <v>1/1/19-12/31/19</v>
      </c>
      <c r="C23" s="30">
        <f>IF(OR(Rept_250K!C26="", ISBLANK(Rept_250K!C26), 'e8.2'!C28="", ISBLANK('e8.2'!C28), 'e8.10'!C23="", ISBLANK('e8.10'!C23), 'e8.10'!C23 = 0), "", (Rept_250K!C26 - 'e8.2'!C28) / 'e8.10'!C23)</f>
        <v>32299.639411764823</v>
      </c>
      <c r="D23" s="30">
        <f>IF(OR(Rept_250K!D26="", ISBLANK(Rept_250K!D26), 'e8.2'!D28="", ISBLANK('e8.2'!D28), 'e8.10'!D23="", ISBLANK('e8.10'!D23), 'e8.10'!D23 = 0), "", (Rept_250K!D26 - 'e8.2'!D28) / 'e8.10'!D23)</f>
        <v>0</v>
      </c>
      <c r="E23" s="30" t="str">
        <f>IF(OR(Rept_250K!E26="", ISBLANK(Rept_250K!E26), 'e8.2'!E28="", ISBLANK('e8.2'!E28), 'e8.10'!E23="", ISBLANK('e8.10'!E23), 'e8.10'!E23 = 0), "", (Rept_250K!E26 - 'e8.2'!E28) / 'e8.10'!E23)</f>
        <v/>
      </c>
      <c r="F23" s="30" t="str">
        <f>IF(OR(Rept_250K!F26="", ISBLANK(Rept_250K!F26), 'e8.2'!F28="", ISBLANK('e8.2'!F28), 'e8.10'!F23="", ISBLANK('e8.10'!F23), 'e8.10'!F23 = 0), "", (Rept_250K!F26 - 'e8.2'!F28) / 'e8.10'!F23)</f>
        <v/>
      </c>
      <c r="G23" s="30" t="str">
        <f>IF(OR(Rept_250K!G26="", ISBLANK(Rept_250K!G26), 'e8.2'!G28="", ISBLANK('e8.2'!G28), 'e8.10'!G23="", ISBLANK('e8.10'!G23), 'e8.10'!G23 = 0), "", (Rept_250K!G26 - 'e8.2'!G28) / 'e8.10'!G23)</f>
        <v/>
      </c>
      <c r="H23" s="30" t="str">
        <f>IF(OR(Rept_250K!H26="", ISBLANK(Rept_250K!H26), 'e8.2'!H28="", ISBLANK('e8.2'!H28), 'e8.10'!H23="", ISBLANK('e8.10'!H23), 'e8.10'!H23 = 0), "", (Rept_250K!H26 - 'e8.2'!H28) / 'e8.10'!H23)</f>
        <v/>
      </c>
      <c r="I23" s="30" t="str">
        <f>IF(OR(Rept_250K!I26="", ISBLANK(Rept_250K!I26), 'e8.2'!I28="", ISBLANK('e8.2'!I28), 'e8.10'!I23="", ISBLANK('e8.10'!I23), 'e8.10'!I23 = 0), "", (Rept_250K!I26 - 'e8.2'!I28) / 'e8.10'!I23)</f>
        <v/>
      </c>
      <c r="J23" s="30" t="str">
        <f>IF(OR(Rept_250K!J26="", ISBLANK(Rept_250K!J26), 'e8.2'!J28="", ISBLANK('e8.2'!J28), 'e8.10'!J23="", ISBLANK('e8.10'!J23), 'e8.10'!J23 = 0), "", (Rept_250K!J26 - 'e8.2'!J28) / 'e8.10'!J23)</f>
        <v/>
      </c>
      <c r="K23" s="30" t="str">
        <f>IF(OR(Rept_250K!K26="", ISBLANK(Rept_250K!K26), 'e8.2'!K28="", ISBLANK('e8.2'!K28), 'e8.10'!K23="", ISBLANK('e8.10'!K23), 'e8.10'!K23 = 0), "", (Rept_250K!K26 - 'e8.2'!K28) / 'e8.10'!K23)</f>
        <v/>
      </c>
      <c r="L23" s="30" t="str">
        <f>IF(OR(Rept_250K!L26="", ISBLANK(Rept_250K!L26), 'e8.2'!L28="", ISBLANK('e8.2'!L28), 'e8.10'!L23="", ISBLANK('e8.10'!L23), 'e8.10'!L23 = 0), "", (Rept_250K!L26 - 'e8.2'!L28) / 'e8.10'!L23)</f>
        <v/>
      </c>
      <c r="M23" s="30" t="str">
        <f>IF(OR(Rept_250K!M26="", ISBLANK(Rept_250K!M26), 'e8.2'!M28="", ISBLANK('e8.2'!M28), 'e8.10'!M23="", ISBLANK('e8.10'!M23), 'e8.10'!M23 = 0), "", (Rept_250K!M26 - 'e8.2'!M28) / 'e8.10'!M23)</f>
        <v/>
      </c>
      <c r="N23" s="30" t="str">
        <f>IF(OR(Rept_250K!N26="", ISBLANK(Rept_250K!N26), 'e8.2'!N28="", ISBLANK('e8.2'!N28), 'e8.10'!N23="", ISBLANK('e8.10'!N23), 'e8.10'!N23 = 0), "", (Rept_250K!N26 - 'e8.2'!N28) / 'e8.10'!N23)</f>
        <v/>
      </c>
    </row>
    <row r="24" spans="1:14" ht="12.75" customHeight="1" x14ac:dyDescent="0.2">
      <c r="A24" s="6" t="str">
        <f>[1]Intro!E41</f>
        <v>1/1/20-12/31/20</v>
      </c>
      <c r="C24" s="30">
        <f>IF(OR(Rept_250K!C27="", ISBLANK(Rept_250K!C27), 'e8.2'!C29="", ISBLANK('e8.2'!C29), 'e8.10'!C24="", ISBLANK('e8.10'!C24), 'e8.10'!C24 = 0), "", (Rept_250K!C27 - 'e8.2'!C29) / 'e8.10'!C24)</f>
        <v>0</v>
      </c>
      <c r="D24" s="30" t="str">
        <f>IF(OR(Rept_250K!D27="", ISBLANK(Rept_250K!D27), 'e8.2'!D29="", ISBLANK('e8.2'!D29), 'e8.10'!D24="", ISBLANK('e8.10'!D24), 'e8.10'!D24 = 0), "", (Rept_250K!D27 - 'e8.2'!D29) / 'e8.10'!D24)</f>
        <v/>
      </c>
      <c r="E24" s="30" t="str">
        <f>IF(OR(Rept_250K!E27="", ISBLANK(Rept_250K!E27), 'e8.2'!E29="", ISBLANK('e8.2'!E29), 'e8.10'!E24="", ISBLANK('e8.10'!E24), 'e8.10'!E24 = 0), "", (Rept_250K!E27 - 'e8.2'!E29) / 'e8.10'!E24)</f>
        <v/>
      </c>
      <c r="F24" s="30" t="str">
        <f>IF(OR(Rept_250K!F27="", ISBLANK(Rept_250K!F27), 'e8.2'!F29="", ISBLANK('e8.2'!F29), 'e8.10'!F24="", ISBLANK('e8.10'!F24), 'e8.10'!F24 = 0), "", (Rept_250K!F27 - 'e8.2'!F29) / 'e8.10'!F24)</f>
        <v/>
      </c>
      <c r="G24" s="30" t="str">
        <f>IF(OR(Rept_250K!G27="", ISBLANK(Rept_250K!G27), 'e8.2'!G29="", ISBLANK('e8.2'!G29), 'e8.10'!G24="", ISBLANK('e8.10'!G24), 'e8.10'!G24 = 0), "", (Rept_250K!G27 - 'e8.2'!G29) / 'e8.10'!G24)</f>
        <v/>
      </c>
      <c r="H24" s="30" t="str">
        <f>IF(OR(Rept_250K!H27="", ISBLANK(Rept_250K!H27), 'e8.2'!H29="", ISBLANK('e8.2'!H29), 'e8.10'!H24="", ISBLANK('e8.10'!H24), 'e8.10'!H24 = 0), "", (Rept_250K!H27 - 'e8.2'!H29) / 'e8.10'!H24)</f>
        <v/>
      </c>
      <c r="I24" s="30" t="str">
        <f>IF(OR(Rept_250K!I27="", ISBLANK(Rept_250K!I27), 'e8.2'!I29="", ISBLANK('e8.2'!I29), 'e8.10'!I24="", ISBLANK('e8.10'!I24), 'e8.10'!I24 = 0), "", (Rept_250K!I27 - 'e8.2'!I29) / 'e8.10'!I24)</f>
        <v/>
      </c>
      <c r="J24" s="30" t="str">
        <f>IF(OR(Rept_250K!J27="", ISBLANK(Rept_250K!J27), 'e8.2'!J29="", ISBLANK('e8.2'!J29), 'e8.10'!J24="", ISBLANK('e8.10'!J24), 'e8.10'!J24 = 0), "", (Rept_250K!J27 - 'e8.2'!J29) / 'e8.10'!J24)</f>
        <v/>
      </c>
      <c r="K24" s="30" t="str">
        <f>IF(OR(Rept_250K!K27="", ISBLANK(Rept_250K!K27), 'e8.2'!K29="", ISBLANK('e8.2'!K29), 'e8.10'!K24="", ISBLANK('e8.10'!K24), 'e8.10'!K24 = 0), "", (Rept_250K!K27 - 'e8.2'!K29) / 'e8.10'!K24)</f>
        <v/>
      </c>
      <c r="L24" s="30" t="str">
        <f>IF(OR(Rept_250K!L27="", ISBLANK(Rept_250K!L27), 'e8.2'!L29="", ISBLANK('e8.2'!L29), 'e8.10'!L24="", ISBLANK('e8.10'!L24), 'e8.10'!L24 = 0), "", (Rept_250K!L27 - 'e8.2'!L29) / 'e8.10'!L24)</f>
        <v/>
      </c>
      <c r="M24" s="30" t="str">
        <f>IF(OR(Rept_250K!M27="", ISBLANK(Rept_250K!M27), 'e8.2'!M29="", ISBLANK('e8.2'!M29), 'e8.10'!M24="", ISBLANK('e8.10'!M24), 'e8.10'!M24 = 0), "", (Rept_250K!M27 - 'e8.2'!M29) / 'e8.10'!M24)</f>
        <v/>
      </c>
      <c r="N24" s="30" t="str">
        <f>IF(OR(Rept_250K!N27="", ISBLANK(Rept_250K!N27), 'e8.2'!N29="", ISBLANK('e8.2'!N29), 'e8.10'!N24="", ISBLANK('e8.10'!N24), 'e8.10'!N24 = 0), "", (Rept_250K!N27 - 'e8.2'!N29) / 'e8.10'!N24)</f>
        <v/>
      </c>
    </row>
    <row r="25" spans="1:14" x14ac:dyDescent="0.2">
      <c r="A25" s="6"/>
    </row>
    <row r="27" spans="1:14" x14ac:dyDescent="0.2">
      <c r="A27" s="19" t="s">
        <v>37</v>
      </c>
    </row>
    <row r="28" spans="1:14" x14ac:dyDescent="0.2">
      <c r="A28" s="19" t="s">
        <v>36</v>
      </c>
    </row>
  </sheetData>
  <printOptions horizontalCentered="1"/>
  <pageMargins left="0.7" right="0.7" top="0.75" bottom="0.75" header="0.3" footer="0.3"/>
  <pageSetup scale="93" orientation="landscape" blackAndWhite="1" r:id="rId1"/>
  <headerFooter>
    <oddHeader xml:space="preserve">&amp;L&amp;"Arial"&amp;10  
  &amp;R&amp;"Arial"&amp;10  Exhibit 8
Sheet 11
</oddHeader>
    <oddFooter xml:space="preserve">&amp;L&amp;"Arial"&amp;10 Oliver Wyman Actuarial Consulting, Inc.
&amp;C&amp;"Arial"&amp;10 &amp;R&amp;"Arial"&amp;10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11</vt:i4>
      </vt:variant>
    </vt:vector>
  </HeadingPairs>
  <TitlesOfParts>
    <vt:vector size="30" baseType="lpstr">
      <vt:lpstr>INPUT</vt:lpstr>
      <vt:lpstr>Sheet1</vt:lpstr>
      <vt:lpstr>DATA</vt:lpstr>
      <vt:lpstr>TRIANGLES -&gt;</vt:lpstr>
      <vt:lpstr>Rept_Unl</vt:lpstr>
      <vt:lpstr>Paid_Unl</vt:lpstr>
      <vt:lpstr>Rept_250K</vt:lpstr>
      <vt:lpstr>Paid_250K</vt:lpstr>
      <vt:lpstr>Counts</vt:lpstr>
      <vt:lpstr>e8.2</vt:lpstr>
      <vt:lpstr>e8.3</vt:lpstr>
      <vt:lpstr>e8.4</vt:lpstr>
      <vt:lpstr>e8.5</vt:lpstr>
      <vt:lpstr>e8.6</vt:lpstr>
      <vt:lpstr>e8.7</vt:lpstr>
      <vt:lpstr>e8.8</vt:lpstr>
      <vt:lpstr>e8.9</vt:lpstr>
      <vt:lpstr>e8.10</vt:lpstr>
      <vt:lpstr>e8.11</vt:lpstr>
      <vt:lpstr>e8.10!Print_Area</vt:lpstr>
      <vt:lpstr>e8.11!Print_Area</vt:lpstr>
      <vt:lpstr>e8.2!Print_Area</vt:lpstr>
      <vt:lpstr>e8.3!Print_Area</vt:lpstr>
      <vt:lpstr>e8.4!Print_Area</vt:lpstr>
      <vt:lpstr>e8.5!Print_Area</vt:lpstr>
      <vt:lpstr>e8.6!Print_Area</vt:lpstr>
      <vt:lpstr>e8.7!Print_Area</vt:lpstr>
      <vt:lpstr>e8.8!Print_Area</vt:lpstr>
      <vt:lpstr>e8.9!Print_Area</vt:lpstr>
      <vt:lpstr>Rept_250K!Print_Area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Briggs</dc:creator>
  <cp:lastModifiedBy>Jimmy Briggs</cp:lastModifiedBy>
  <dcterms:created xsi:type="dcterms:W3CDTF">2022-01-10T17:13:44Z</dcterms:created>
  <dcterms:modified xsi:type="dcterms:W3CDTF">2022-01-10T19:34:03Z</dcterms:modified>
</cp:coreProperties>
</file>