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shleycurran/Desktop/ProtMap_Analysis/Data/"/>
    </mc:Choice>
  </mc:AlternateContent>
  <xr:revisionPtr revIDLastSave="0" documentId="13_ncr:1_{78FDAC5A-08AF-5A45-8601-F51ED4B1E82F}" xr6:coauthVersionLast="47" xr6:coauthVersionMax="47" xr10:uidLastSave="{00000000-0000-0000-0000-000000000000}"/>
  <bookViews>
    <workbookView xWindow="0" yWindow="500" windowWidth="28800" windowHeight="16000" activeTab="4" xr2:uid="{D9CAC81A-293D-5842-95CF-3D3697C22A54}"/>
  </bookViews>
  <sheets>
    <sheet name="Instructions" sheetId="5" r:id="rId1"/>
    <sheet name="RA33_highaff_abund" sheetId="6" r:id="rId2"/>
    <sheet name="PAD4_highaff_abund" sheetId="4" r:id="rId3"/>
    <sheet name="fib_highaff_abund" sheetId="3" r:id="rId4"/>
    <sheet name="vim_highaff_abund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S3" i="1" s="1"/>
  <c r="T3" i="1" s="1"/>
  <c r="Q4" i="1"/>
  <c r="R4" i="1" s="1"/>
  <c r="S4" i="1" s="1"/>
  <c r="T4" i="1" s="1"/>
  <c r="Q5" i="1"/>
  <c r="R5" i="1" s="1"/>
  <c r="S5" i="1" s="1"/>
  <c r="T5" i="1" s="1"/>
  <c r="Q6" i="1"/>
  <c r="R6" i="1"/>
  <c r="S6" i="1"/>
  <c r="T6" i="1"/>
  <c r="Q7" i="1"/>
  <c r="R7" i="1" s="1"/>
  <c r="S7" i="1" s="1"/>
  <c r="T7" i="1" s="1"/>
  <c r="Q8" i="1"/>
  <c r="R8" i="1" s="1"/>
  <c r="S8" i="1" s="1"/>
  <c r="T8" i="1" s="1"/>
  <c r="Q9" i="1"/>
  <c r="R9" i="1" s="1"/>
  <c r="S9" i="1" s="1"/>
  <c r="T9" i="1" s="1"/>
  <c r="Q10" i="1"/>
  <c r="R10" i="1"/>
  <c r="S10" i="1"/>
  <c r="T10" i="1"/>
  <c r="Q12" i="1"/>
  <c r="R12" i="1"/>
  <c r="S12" i="1"/>
  <c r="T12" i="1"/>
  <c r="Q13" i="1"/>
  <c r="R13" i="1" s="1"/>
  <c r="S13" i="1" s="1"/>
  <c r="T13" i="1" s="1"/>
  <c r="Q14" i="1"/>
  <c r="R14" i="1"/>
  <c r="S14" i="1"/>
  <c r="T14" i="1"/>
  <c r="P4" i="1"/>
  <c r="P5" i="1"/>
  <c r="P6" i="1"/>
  <c r="P7" i="1"/>
  <c r="P8" i="1"/>
  <c r="P9" i="1"/>
  <c r="P10" i="1"/>
  <c r="P12" i="1"/>
  <c r="P13" i="1"/>
  <c r="P14" i="1"/>
  <c r="P3" i="1"/>
  <c r="T2" i="1"/>
  <c r="S2" i="1"/>
  <c r="R2" i="1"/>
  <c r="Q2" i="1"/>
  <c r="P2" i="1"/>
  <c r="M20" i="6"/>
  <c r="L20" i="6"/>
  <c r="K20" i="6"/>
  <c r="J20" i="6"/>
  <c r="I20" i="6"/>
  <c r="H20" i="6"/>
  <c r="M12" i="6"/>
  <c r="L12" i="6"/>
  <c r="K12" i="6"/>
  <c r="J12" i="6"/>
  <c r="I12" i="6"/>
  <c r="H12" i="6"/>
  <c r="M6" i="6"/>
  <c r="L6" i="6"/>
  <c r="K6" i="6"/>
  <c r="J6" i="6"/>
  <c r="I6" i="6"/>
  <c r="H6" i="6"/>
  <c r="J3" i="6"/>
  <c r="K3" i="6"/>
  <c r="L3" i="6"/>
  <c r="M3" i="6"/>
  <c r="I3" i="6"/>
  <c r="H3" i="6"/>
  <c r="I28" i="4"/>
  <c r="H28" i="4"/>
  <c r="G28" i="4"/>
  <c r="F28" i="4"/>
  <c r="I24" i="4"/>
  <c r="H24" i="4"/>
  <c r="G24" i="4"/>
  <c r="F24" i="4"/>
  <c r="I17" i="4"/>
  <c r="H17" i="4"/>
  <c r="G17" i="4"/>
  <c r="F17" i="4"/>
  <c r="I13" i="4"/>
  <c r="H13" i="4"/>
  <c r="G13" i="4"/>
  <c r="F13" i="4"/>
  <c r="I9" i="4"/>
  <c r="H9" i="4"/>
  <c r="G9" i="4"/>
  <c r="F9" i="4"/>
  <c r="F4" i="4"/>
  <c r="G4" i="4"/>
  <c r="H4" i="4"/>
  <c r="I4" i="4"/>
  <c r="M65" i="3"/>
  <c r="L65" i="3"/>
  <c r="K65" i="3"/>
  <c r="J65" i="3"/>
  <c r="I65" i="3"/>
  <c r="H65" i="3"/>
  <c r="M57" i="3"/>
  <c r="L57" i="3"/>
  <c r="K57" i="3"/>
  <c r="J57" i="3"/>
  <c r="I57" i="3"/>
  <c r="H57" i="3"/>
  <c r="M40" i="3"/>
  <c r="L40" i="3"/>
  <c r="K40" i="3"/>
  <c r="J40" i="3"/>
  <c r="I40" i="3"/>
  <c r="H40" i="3"/>
  <c r="M28" i="3"/>
  <c r="L28" i="3"/>
  <c r="K28" i="3"/>
  <c r="J28" i="3"/>
  <c r="I28" i="3"/>
  <c r="H28" i="3"/>
  <c r="M25" i="3"/>
  <c r="L25" i="3"/>
  <c r="K25" i="3"/>
  <c r="J25" i="3"/>
  <c r="I25" i="3"/>
  <c r="H25" i="3"/>
  <c r="M21" i="3"/>
  <c r="L21" i="3"/>
  <c r="K21" i="3"/>
  <c r="J21" i="3"/>
  <c r="I21" i="3"/>
  <c r="H21" i="3"/>
  <c r="J19" i="3"/>
  <c r="K19" i="3"/>
  <c r="L19" i="3"/>
  <c r="M19" i="3"/>
  <c r="I19" i="3"/>
  <c r="H19" i="3"/>
  <c r="H5" i="1"/>
  <c r="I5" i="1"/>
  <c r="J5" i="1"/>
  <c r="K5" i="1"/>
  <c r="L5" i="1"/>
  <c r="M5" i="1"/>
  <c r="H7" i="1"/>
  <c r="I7" i="1"/>
  <c r="J7" i="1"/>
  <c r="K7" i="1"/>
  <c r="L7" i="1"/>
  <c r="M7" i="1"/>
  <c r="H12" i="1"/>
  <c r="I12" i="1"/>
  <c r="J12" i="1"/>
  <c r="K12" i="1"/>
  <c r="L12" i="1"/>
  <c r="M12" i="1"/>
  <c r="H15" i="1"/>
  <c r="I15" i="1"/>
  <c r="J15" i="1"/>
  <c r="K15" i="1"/>
  <c r="L15" i="1"/>
  <c r="M15" i="1"/>
  <c r="H21" i="1"/>
  <c r="I21" i="1"/>
  <c r="J21" i="1"/>
  <c r="K21" i="1"/>
  <c r="L21" i="1"/>
  <c r="M21" i="1"/>
  <c r="H23" i="1"/>
  <c r="I23" i="1"/>
  <c r="J23" i="1"/>
  <c r="K23" i="1"/>
  <c r="L23" i="1"/>
  <c r="M23" i="1"/>
  <c r="H27" i="1"/>
  <c r="I27" i="1"/>
  <c r="J27" i="1"/>
  <c r="K27" i="1"/>
  <c r="L27" i="1"/>
  <c r="M27" i="1"/>
</calcChain>
</file>

<file path=xl/sharedStrings.xml><?xml version="1.0" encoding="utf-8"?>
<sst xmlns="http://schemas.openxmlformats.org/spreadsheetml/2006/main" count="328" uniqueCount="170">
  <si>
    <t>YSLGSALRP</t>
  </si>
  <si>
    <t>YQDLLNVKM</t>
  </si>
  <si>
    <t>YESVAAKNL</t>
  </si>
  <si>
    <t>YATQSSAVR</t>
  </si>
  <si>
    <t>VRQQYESVA</t>
  </si>
  <si>
    <t>VRFLEQQNK</t>
  </si>
  <si>
    <t>VQQQYESVA</t>
  </si>
  <si>
    <t>VEVERDNLA</t>
  </si>
  <si>
    <t>VDQLTNDKA</t>
  </si>
  <si>
    <t>SRISLPLPN</t>
  </si>
  <si>
    <t>SQISLPLPN</t>
  </si>
  <si>
    <t>RQQYESVAA</t>
  </si>
  <si>
    <t>QQQYESVAA</t>
  </si>
  <si>
    <t>PLPNFSSLN</t>
  </si>
  <si>
    <t>MKEEMARHL</t>
  </si>
  <si>
    <t>LRRQVDQLT</t>
  </si>
  <si>
    <t>LQEEIAFLK</t>
  </si>
  <si>
    <t>LNDRFANYI</t>
  </si>
  <si>
    <t>LNDQFANYI</t>
  </si>
  <si>
    <t>LDSLPLVDT</t>
  </si>
  <si>
    <t>LDIEIATYR</t>
  </si>
  <si>
    <t>LDIEIATYQ</t>
  </si>
  <si>
    <t>IQNMKEEMA</t>
  </si>
  <si>
    <t>IAFLKKLHE</t>
  </si>
  <si>
    <t>GVYATQSSA</t>
  </si>
  <si>
    <t>FRQDVDNAS</t>
  </si>
  <si>
    <t>FQQDVDNAS</t>
  </si>
  <si>
    <t>FKNTRTNEK</t>
  </si>
  <si>
    <t>FKNTQTNEK</t>
  </si>
  <si>
    <t>FAVEAANYQ</t>
  </si>
  <si>
    <t>FADLSEAAN</t>
  </si>
  <si>
    <t>EIAFLKKLH</t>
  </si>
  <si>
    <t>PAD4_enriched</t>
  </si>
  <si>
    <t>PAD2_enriched</t>
  </si>
  <si>
    <t>PAD4</t>
  </si>
  <si>
    <t>PAD2</t>
  </si>
  <si>
    <t>Native</t>
  </si>
  <si>
    <t>Core</t>
  </si>
  <si>
    <t>AATLKSRKM</t>
  </si>
  <si>
    <t>AKQSGLYFI</t>
  </si>
  <si>
    <t>DLQSLEDIL</t>
  </si>
  <si>
    <t>DLRSRIEVL</t>
  </si>
  <si>
    <t>DYAMFKVGP</t>
  </si>
  <si>
    <t>EASILTHDS</t>
  </si>
  <si>
    <t>EFWLGNEKI</t>
  </si>
  <si>
    <t>FAGGDAGDA</t>
  </si>
  <si>
    <t>FDTASTGKT</t>
  </si>
  <si>
    <t>FEEVSGNVS</t>
  </si>
  <si>
    <t>FEYQKNNKD</t>
  </si>
  <si>
    <t>FFSARGHRP</t>
  </si>
  <si>
    <t>FGHLSPTGT</t>
  </si>
  <si>
    <t>FGNVATNTD</t>
  </si>
  <si>
    <t>FKKNWIQYK</t>
  </si>
  <si>
    <t>FLAEGGGVR</t>
  </si>
  <si>
    <t>FLSTYQTKV</t>
  </si>
  <si>
    <t>FRPDSPGSG</t>
  </si>
  <si>
    <t>FSSANNQDN</t>
  </si>
  <si>
    <t>FSSANNRDN</t>
  </si>
  <si>
    <t>FTNRINKLK</t>
  </si>
  <si>
    <t>GFGHLSPTG</t>
  </si>
  <si>
    <t>GIGTLDGFQ</t>
  </si>
  <si>
    <t>GIGTLDGFR</t>
  </si>
  <si>
    <t>GLYFIKPLK</t>
  </si>
  <si>
    <t>IGTLDGFRH</t>
  </si>
  <si>
    <t>IHLISTQSA</t>
  </si>
  <si>
    <t>ILENLRSKI</t>
  </si>
  <si>
    <t>ILTHDSSIR</t>
  </si>
  <si>
    <t>IMEILRGDF</t>
  </si>
  <si>
    <t>IQLTYNPDE</t>
  </si>
  <si>
    <t>IQPDSSVKP</t>
  </si>
  <si>
    <t>IYNSNNQKI</t>
  </si>
  <si>
    <t>KIHLISTQS</t>
  </si>
  <si>
    <t>LENLRSKIQ</t>
  </si>
  <si>
    <t>LGNEKIHLI</t>
  </si>
  <si>
    <t>LQPAPPPIS</t>
  </si>
  <si>
    <t>LRPAPPPIS</t>
  </si>
  <si>
    <t>LRSRIEVLK</t>
  </si>
  <si>
    <t>LSTYQTKVD</t>
  </si>
  <si>
    <t>LTHDSSIRY</t>
  </si>
  <si>
    <t>LYIDETVNS</t>
  </si>
  <si>
    <t>MEILRGDFS</t>
  </si>
  <si>
    <t>PIRNSVDEL</t>
  </si>
  <si>
    <t>PNMIDAATL</t>
  </si>
  <si>
    <t>QLYIDETVN</t>
  </si>
  <si>
    <t>RKMLEEIMK</t>
  </si>
  <si>
    <t>SELEKHQLY</t>
  </si>
  <si>
    <t>SILTHDSSI</t>
  </si>
  <si>
    <t>SKASTPNGY</t>
  </si>
  <si>
    <t>SLRPAPPPI</t>
  </si>
  <si>
    <t>SRKMLEEIM</t>
  </si>
  <si>
    <t>SSSFQYMYL</t>
  </si>
  <si>
    <t>VNQDFTNRI</t>
  </si>
  <si>
    <t>VNSNIPTNL</t>
  </si>
  <si>
    <t>WLGNEKIHL</t>
  </si>
  <si>
    <t>WTVIQNRQD</t>
  </si>
  <si>
    <t>YAMFKVGPE</t>
  </si>
  <si>
    <t>YIDETVNSN</t>
  </si>
  <si>
    <t>YKEGFGHLS</t>
  </si>
  <si>
    <t>YNQGDSTFE</t>
  </si>
  <si>
    <t>YNRGDSTFE</t>
  </si>
  <si>
    <t>YNSNNQKIV</t>
  </si>
  <si>
    <t>YQISVNKYR</t>
  </si>
  <si>
    <t>YSKASTPNG</t>
  </si>
  <si>
    <t>YTWDMAKHG</t>
  </si>
  <si>
    <t>FQPDSPGSG</t>
  </si>
  <si>
    <t>IGTLDGFQH</t>
  </si>
  <si>
    <t>VNQDFTNQI</t>
  </si>
  <si>
    <t>Autocit</t>
  </si>
  <si>
    <t>Autocit_enriched</t>
  </si>
  <si>
    <t>AVVFQDSVV</t>
  </si>
  <si>
    <t>EAFFPNMVN</t>
  </si>
  <si>
    <t>FFTYHIQHG</t>
  </si>
  <si>
    <t>FFTYHIRHG</t>
  </si>
  <si>
    <t>FLSAQQVQA</t>
  </si>
  <si>
    <t>FSINASPGV</t>
  </si>
  <si>
    <t>FSKAEAFFP</t>
  </si>
  <si>
    <t>FTYHIRHGE</t>
  </si>
  <si>
    <t>GISGLDSFG</t>
  </si>
  <si>
    <t>INASPGVVV</t>
  </si>
  <si>
    <t>IRVTPEQPT</t>
  </si>
  <si>
    <t>ISGLDSFGN</t>
  </si>
  <si>
    <t>LELPEAVVF</t>
  </si>
  <si>
    <t>LIQVTPEQP</t>
  </si>
  <si>
    <t>LIRVTPEQP</t>
  </si>
  <si>
    <t>LSAQQVQAP</t>
  </si>
  <si>
    <t>NLELPEAVV</t>
  </si>
  <si>
    <t>NRGLKEFPI</t>
  </si>
  <si>
    <t>QKVQISYYG</t>
  </si>
  <si>
    <t>SINASPGVV</t>
  </si>
  <si>
    <t>TLIQVTPEQ</t>
  </si>
  <si>
    <t>TLIRVTPEQ</t>
  </si>
  <si>
    <t>VVFQDSVVF</t>
  </si>
  <si>
    <t>WIMTPNTQP</t>
  </si>
  <si>
    <t>YHIQHGEVH</t>
  </si>
  <si>
    <t>YHIRHGEVH</t>
  </si>
  <si>
    <t>YIQAPHKTL</t>
  </si>
  <si>
    <t>FTYHIQHGE</t>
  </si>
  <si>
    <t>IQVTPEQPT</t>
  </si>
  <si>
    <t>Sort A-Z</t>
  </si>
  <si>
    <t>Copy any singlet rows</t>
  </si>
  <si>
    <t>Reduce any duplicate rows (sharing the R/Q versions of a core) by summing the abundances</t>
  </si>
  <si>
    <t>Highlight combined rows</t>
  </si>
  <si>
    <t>AMAARPHSI</t>
  </si>
  <si>
    <t>EESLQNYYE</t>
  </si>
  <si>
    <t>EESLRNYYE</t>
  </si>
  <si>
    <t>EVDAAMAAR</t>
  </si>
  <si>
    <t>FETTEESLR</t>
  </si>
  <si>
    <t>FIGGLSFET</t>
  </si>
  <si>
    <t>FSSMAEVDA</t>
  </si>
  <si>
    <t>FVTFDDHDP</t>
  </si>
  <si>
    <t>IDTIEIITD</t>
  </si>
  <si>
    <t>IEIITDQQS</t>
  </si>
  <si>
    <t>IEIITDRQS</t>
  </si>
  <si>
    <t>IVLQKYHTI</t>
  </si>
  <si>
    <t>KEQFRKLFI</t>
  </si>
  <si>
    <t>LQKYHTING</t>
  </si>
  <si>
    <t>LSFETTEES</t>
  </si>
  <si>
    <t>MAEVDAAMA</t>
  </si>
  <si>
    <t>SMAEVDAAM</t>
  </si>
  <si>
    <t>TIEIITDRQ</t>
  </si>
  <si>
    <t>VDAAMAARP</t>
  </si>
  <si>
    <t>VLQKYHTIN</t>
  </si>
  <si>
    <t>VRKALSQQE</t>
  </si>
  <si>
    <t>YGKIDTIEI</t>
  </si>
  <si>
    <t>YHTINGHNA</t>
  </si>
  <si>
    <t>YNQQPSNYG</t>
  </si>
  <si>
    <t>YYEQWGKLT</t>
  </si>
  <si>
    <t>FETTEESLQ</t>
  </si>
  <si>
    <t>TIEIITDQQ</t>
  </si>
  <si>
    <t>PAD2_incr_unique_cores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</si>
</sst>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A561-A8FD-CE4C-99FF-23896170F783}">
  <sheetPr codeName="Sheet1"/>
  <dimension ref="A1:A4"/>
  <sheetViews>
    <sheetView workbookViewId="0">
      <selection activeCell="E33" sqref="E33"/>
    </sheetView>
  </sheetViews>
  <sheetFormatPr baseColWidth="10" defaultRowHeight="15" x14ac:dyDescent="0.2"/>
  <sheetData>
    <row r="1" spans="1:1" x14ac:dyDescent="0.2">
      <c r="A1" t="s">
        <v>138</v>
      </c>
    </row>
    <row r="2" spans="1:1" x14ac:dyDescent="0.2">
      <c r="A2" t="s">
        <v>139</v>
      </c>
    </row>
    <row r="3" spans="1:1" x14ac:dyDescent="0.2">
      <c r="A3" t="s">
        <v>140</v>
      </c>
    </row>
    <row r="4" spans="1:1" x14ac:dyDescent="0.2">
      <c r="A4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F991-BB85-2B41-A873-84028FB6CEFC}">
  <sheetPr codeName="Sheet5"/>
  <dimension ref="A1:M28"/>
  <sheetViews>
    <sheetView zoomScale="125" workbookViewId="0">
      <selection activeCell="H16" sqref="H16"/>
    </sheetView>
  </sheetViews>
  <sheetFormatPr baseColWidth="10" defaultColWidth="8.83203125" defaultRowHeight="15" x14ac:dyDescent="0.2"/>
  <cols>
    <col min="1" max="1" width="11.1640625" bestFit="1" customWidth="1"/>
    <col min="2" max="4" width="12.1640625" bestFit="1" customWidth="1"/>
    <col min="5" max="6" width="13.33203125" bestFit="1" customWidth="1"/>
    <col min="8" max="8" width="10.6640625" bestFit="1" customWidth="1"/>
    <col min="9" max="11" width="12.1640625" bestFit="1" customWidth="1"/>
    <col min="12" max="13" width="13.33203125" bestFit="1" customWidth="1"/>
  </cols>
  <sheetData>
    <row r="1" spans="1:13" s="2" customFormat="1" x14ac:dyDescent="0.2">
      <c r="A1" s="2" t="s">
        <v>37</v>
      </c>
      <c r="B1" s="2" t="s">
        <v>36</v>
      </c>
      <c r="C1" s="2" t="s">
        <v>35</v>
      </c>
      <c r="D1" s="2" t="s">
        <v>34</v>
      </c>
      <c r="E1" s="2" t="s">
        <v>33</v>
      </c>
      <c r="F1" s="2" t="s">
        <v>32</v>
      </c>
      <c r="H1" s="2" t="s">
        <v>37</v>
      </c>
      <c r="I1" s="2" t="s">
        <v>36</v>
      </c>
      <c r="J1" s="2" t="s">
        <v>35</v>
      </c>
      <c r="K1" s="2" t="s">
        <v>34</v>
      </c>
      <c r="L1" s="2" t="s">
        <v>33</v>
      </c>
      <c r="M1" s="2" t="s">
        <v>32</v>
      </c>
    </row>
    <row r="2" spans="1:13" x14ac:dyDescent="0.2">
      <c r="A2" t="s">
        <v>142</v>
      </c>
      <c r="B2">
        <v>22698189.011160709</v>
      </c>
      <c r="C2">
        <v>29378459.793805812</v>
      </c>
      <c r="D2">
        <v>30772113.620535709</v>
      </c>
      <c r="E2">
        <v>6680270.7826450951</v>
      </c>
      <c r="F2">
        <v>8073924.609375</v>
      </c>
      <c r="H2" t="s">
        <v>142</v>
      </c>
      <c r="I2">
        <v>22698189.011160709</v>
      </c>
      <c r="J2">
        <v>29378459.793805812</v>
      </c>
      <c r="K2">
        <v>30772113.620535709</v>
      </c>
      <c r="L2">
        <v>6680270.7826450951</v>
      </c>
      <c r="M2">
        <v>8073924.609375</v>
      </c>
    </row>
    <row r="3" spans="1:13" x14ac:dyDescent="0.2">
      <c r="A3" s="1" t="s">
        <v>143</v>
      </c>
      <c r="B3" s="1">
        <v>288303.38828125002</v>
      </c>
      <c r="C3" s="1">
        <v>13481163.293749999</v>
      </c>
      <c r="D3" s="1">
        <v>2699344.7127929688</v>
      </c>
      <c r="E3" s="1">
        <v>13192859.905468751</v>
      </c>
      <c r="F3" s="1">
        <v>2411041.3245117189</v>
      </c>
      <c r="H3" t="str">
        <f>A4</f>
        <v>EESLRNYYE</v>
      </c>
      <c r="I3">
        <f>SUM(B3:B4)</f>
        <v>209330059.13771555</v>
      </c>
      <c r="J3">
        <f t="shared" ref="J3:M3" si="0">SUM(C3:C4)</f>
        <v>544397123.72400928</v>
      </c>
      <c r="K3">
        <f t="shared" si="0"/>
        <v>333975736.91614461</v>
      </c>
      <c r="L3">
        <f t="shared" si="0"/>
        <v>335067064.58629364</v>
      </c>
      <c r="M3">
        <f t="shared" si="0"/>
        <v>124645677.77842902</v>
      </c>
    </row>
    <row r="4" spans="1:13" x14ac:dyDescent="0.2">
      <c r="A4" s="1" t="s">
        <v>144</v>
      </c>
      <c r="B4" s="1">
        <v>209041755.74943429</v>
      </c>
      <c r="C4" s="1">
        <v>530915960.43025923</v>
      </c>
      <c r="D4" s="1">
        <v>331276392.20335162</v>
      </c>
      <c r="E4" s="1">
        <v>321874204.68082488</v>
      </c>
      <c r="F4" s="1">
        <v>122234636.45391729</v>
      </c>
    </row>
    <row r="5" spans="1:13" x14ac:dyDescent="0.2">
      <c r="A5" t="s">
        <v>145</v>
      </c>
      <c r="B5">
        <v>8249152.252604166</v>
      </c>
      <c r="C5">
        <v>12037585.983398439</v>
      </c>
      <c r="D5">
        <v>12492332.05989583</v>
      </c>
      <c r="E5">
        <v>3788433.7307942729</v>
      </c>
      <c r="F5">
        <v>4243179.8072916679</v>
      </c>
      <c r="H5" t="s">
        <v>145</v>
      </c>
      <c r="I5">
        <v>8249152.252604166</v>
      </c>
      <c r="J5">
        <v>12037585.983398439</v>
      </c>
      <c r="K5">
        <v>12492332.05989583</v>
      </c>
      <c r="L5">
        <v>3788433.7307942729</v>
      </c>
      <c r="M5">
        <v>4243179.8072916679</v>
      </c>
    </row>
    <row r="6" spans="1:13" x14ac:dyDescent="0.2">
      <c r="A6" s="1" t="s">
        <v>167</v>
      </c>
      <c r="B6" s="1">
        <v>730000.29921874998</v>
      </c>
      <c r="C6" s="1">
        <v>9512962.166015625</v>
      </c>
      <c r="D6" s="1">
        <v>2453561.2250976558</v>
      </c>
      <c r="E6" s="1">
        <v>8782961.8667968754</v>
      </c>
      <c r="F6" s="1">
        <v>1723560.9258789059</v>
      </c>
      <c r="H6" t="str">
        <f>A7</f>
        <v>FETTEESLR</v>
      </c>
      <c r="I6">
        <f>SUM(B6:B7)</f>
        <v>462551928.81326765</v>
      </c>
      <c r="J6">
        <f t="shared" ref="J6" si="1">SUM(C6:C7)</f>
        <v>710089848.10196614</v>
      </c>
      <c r="K6">
        <f t="shared" ref="K6" si="2">SUM(D6:D7)</f>
        <v>638209859.87882686</v>
      </c>
      <c r="L6">
        <f t="shared" ref="L6" si="3">SUM(E6:E7)</f>
        <v>247537919.28869849</v>
      </c>
      <c r="M6">
        <f t="shared" ref="M6" si="4">SUM(F6:F7)</f>
        <v>175657931.06555921</v>
      </c>
    </row>
    <row r="7" spans="1:13" x14ac:dyDescent="0.2">
      <c r="A7" s="1" t="s">
        <v>146</v>
      </c>
      <c r="B7" s="1">
        <v>461821928.51404887</v>
      </c>
      <c r="C7" s="1">
        <v>700576885.93595052</v>
      </c>
      <c r="D7" s="1">
        <v>635756298.6537292</v>
      </c>
      <c r="E7" s="1">
        <v>238754957.42190161</v>
      </c>
      <c r="F7" s="1">
        <v>173934370.1396803</v>
      </c>
    </row>
    <row r="8" spans="1:13" x14ac:dyDescent="0.2">
      <c r="A8" t="s">
        <v>147</v>
      </c>
      <c r="B8">
        <v>10610760.148498541</v>
      </c>
      <c r="C8">
        <v>190978901.2562663</v>
      </c>
      <c r="D8">
        <v>33225644.034016948</v>
      </c>
      <c r="E8">
        <v>180368141.1077677</v>
      </c>
      <c r="F8">
        <v>22614883.885518409</v>
      </c>
      <c r="H8" t="s">
        <v>147</v>
      </c>
      <c r="I8">
        <v>10610760.148498541</v>
      </c>
      <c r="J8">
        <v>190978901.2562663</v>
      </c>
      <c r="K8">
        <v>33225644.034016948</v>
      </c>
      <c r="L8">
        <v>180368141.1077677</v>
      </c>
      <c r="M8">
        <v>22614883.885518409</v>
      </c>
    </row>
    <row r="9" spans="1:13" x14ac:dyDescent="0.2">
      <c r="A9" t="s">
        <v>148</v>
      </c>
      <c r="B9">
        <v>7832352.7968749991</v>
      </c>
      <c r="C9">
        <v>12206840.758463539</v>
      </c>
      <c r="D9">
        <v>12197930.45833333</v>
      </c>
      <c r="E9">
        <v>4374487.9615885438</v>
      </c>
      <c r="F9">
        <v>4365577.661458333</v>
      </c>
      <c r="H9" t="s">
        <v>148</v>
      </c>
      <c r="I9">
        <v>7832352.7968749991</v>
      </c>
      <c r="J9">
        <v>12206840.758463539</v>
      </c>
      <c r="K9">
        <v>12197930.45833333</v>
      </c>
      <c r="L9">
        <v>4374487.9615885438</v>
      </c>
      <c r="M9">
        <v>4365577.661458333</v>
      </c>
    </row>
    <row r="10" spans="1:13" x14ac:dyDescent="0.2">
      <c r="A10" t="s">
        <v>149</v>
      </c>
      <c r="B10">
        <v>5648244704.7265902</v>
      </c>
      <c r="C10">
        <v>6382732654.6445484</v>
      </c>
      <c r="D10">
        <v>6305409106.7048006</v>
      </c>
      <c r="E10">
        <v>734487949.91795826</v>
      </c>
      <c r="F10">
        <v>657164401.97821045</v>
      </c>
      <c r="H10" t="s">
        <v>149</v>
      </c>
      <c r="I10">
        <v>5648244704.7265902</v>
      </c>
      <c r="J10">
        <v>6382732654.6445484</v>
      </c>
      <c r="K10">
        <v>6305409106.7048006</v>
      </c>
      <c r="L10">
        <v>734487949.91795826</v>
      </c>
      <c r="M10">
        <v>657164401.97821045</v>
      </c>
    </row>
    <row r="11" spans="1:13" x14ac:dyDescent="0.2">
      <c r="A11" t="s">
        <v>150</v>
      </c>
      <c r="B11">
        <v>1703151183.189183</v>
      </c>
      <c r="C11">
        <v>2280642925.5494981</v>
      </c>
      <c r="D11">
        <v>1791531596.318167</v>
      </c>
      <c r="E11">
        <v>577491742.36031508</v>
      </c>
      <c r="F11">
        <v>88380413.128984213</v>
      </c>
      <c r="H11" t="s">
        <v>150</v>
      </c>
      <c r="I11">
        <v>1703151183.189183</v>
      </c>
      <c r="J11">
        <v>2280642925.5494981</v>
      </c>
      <c r="K11">
        <v>1791531596.318167</v>
      </c>
      <c r="L11">
        <v>577491742.36031508</v>
      </c>
      <c r="M11">
        <v>88380413.128984213</v>
      </c>
    </row>
    <row r="12" spans="1:13" x14ac:dyDescent="0.2">
      <c r="A12" s="1" t="s">
        <v>151</v>
      </c>
      <c r="B12" s="1">
        <v>9293356.7851562556</v>
      </c>
      <c r="C12" s="1">
        <v>1566133655.040128</v>
      </c>
      <c r="D12" s="1">
        <v>485914261.38719279</v>
      </c>
      <c r="E12" s="1">
        <v>1556840298.254972</v>
      </c>
      <c r="F12" s="1">
        <v>476620904.60203648</v>
      </c>
      <c r="H12" t="str">
        <f>A13</f>
        <v>IEIITDRQS</v>
      </c>
      <c r="I12">
        <f>SUM(B12:B13)</f>
        <v>3909327808.7927141</v>
      </c>
      <c r="J12">
        <f t="shared" ref="J12" si="5">SUM(C12:C13)</f>
        <v>5296157594.3952913</v>
      </c>
      <c r="K12">
        <f t="shared" ref="K12" si="6">SUM(D12:D13)</f>
        <v>4145030624.6912398</v>
      </c>
      <c r="L12">
        <f t="shared" ref="L12" si="7">SUM(E12:E13)</f>
        <v>1386829785.6025767</v>
      </c>
      <c r="M12">
        <f t="shared" ref="M12" si="8">SUM(F12:F13)</f>
        <v>235702815.89852527</v>
      </c>
    </row>
    <row r="13" spans="1:13" x14ac:dyDescent="0.2">
      <c r="A13" s="1" t="s">
        <v>152</v>
      </c>
      <c r="B13" s="1">
        <v>3900034452.0075579</v>
      </c>
      <c r="C13" s="1">
        <v>3730023939.3551631</v>
      </c>
      <c r="D13" s="1">
        <v>3659116363.3040471</v>
      </c>
      <c r="E13" s="1">
        <v>-170010512.65239519</v>
      </c>
      <c r="F13" s="1">
        <v>-240918088.70351121</v>
      </c>
    </row>
    <row r="14" spans="1:13" x14ac:dyDescent="0.2">
      <c r="A14" t="s">
        <v>153</v>
      </c>
      <c r="B14">
        <v>21232403.875</v>
      </c>
      <c r="C14">
        <v>184742909.34375</v>
      </c>
      <c r="D14">
        <v>64160948.981770828</v>
      </c>
      <c r="E14">
        <v>163510505.46875</v>
      </c>
      <c r="F14">
        <v>42928545.106770828</v>
      </c>
      <c r="H14" t="s">
        <v>153</v>
      </c>
      <c r="I14">
        <v>21232403.875</v>
      </c>
      <c r="J14">
        <v>184742909.34375</v>
      </c>
      <c r="K14">
        <v>64160948.981770828</v>
      </c>
      <c r="L14">
        <v>163510505.46875</v>
      </c>
      <c r="M14">
        <v>42928545.106770828</v>
      </c>
    </row>
    <row r="15" spans="1:13" x14ac:dyDescent="0.2">
      <c r="A15" t="s">
        <v>154</v>
      </c>
      <c r="B15">
        <v>0</v>
      </c>
      <c r="C15">
        <v>2330382.28125</v>
      </c>
      <c r="D15">
        <v>1351990.3671875</v>
      </c>
      <c r="E15">
        <v>2330382.28125</v>
      </c>
      <c r="F15">
        <v>1351990.3671875</v>
      </c>
      <c r="H15" t="s">
        <v>154</v>
      </c>
      <c r="I15">
        <v>0</v>
      </c>
      <c r="J15">
        <v>2330382.28125</v>
      </c>
      <c r="K15">
        <v>1351990.3671875</v>
      </c>
      <c r="L15">
        <v>2330382.28125</v>
      </c>
      <c r="M15">
        <v>1351990.3671875</v>
      </c>
    </row>
    <row r="16" spans="1:13" x14ac:dyDescent="0.2">
      <c r="A16" t="s">
        <v>155</v>
      </c>
      <c r="B16">
        <v>21232403.875</v>
      </c>
      <c r="C16">
        <v>184742909.34375</v>
      </c>
      <c r="D16">
        <v>64160948.981770828</v>
      </c>
      <c r="E16">
        <v>163510505.46875</v>
      </c>
      <c r="F16">
        <v>42928545.106770828</v>
      </c>
      <c r="H16" t="s">
        <v>155</v>
      </c>
      <c r="I16">
        <v>21232403.875</v>
      </c>
      <c r="J16">
        <v>184742909.34375</v>
      </c>
      <c r="K16">
        <v>64160948.981770828</v>
      </c>
      <c r="L16">
        <v>163510505.46875</v>
      </c>
      <c r="M16">
        <v>42928545.106770828</v>
      </c>
    </row>
    <row r="17" spans="1:13" x14ac:dyDescent="0.2">
      <c r="A17" t="s">
        <v>156</v>
      </c>
      <c r="B17">
        <v>112225568.0264208</v>
      </c>
      <c r="C17">
        <v>297855518.18897688</v>
      </c>
      <c r="D17">
        <v>188155672.50207821</v>
      </c>
      <c r="E17">
        <v>185629950.16255611</v>
      </c>
      <c r="F17">
        <v>75930104.475657403</v>
      </c>
      <c r="H17" t="s">
        <v>156</v>
      </c>
      <c r="I17">
        <v>112225568.0264208</v>
      </c>
      <c r="J17">
        <v>297855518.18897688</v>
      </c>
      <c r="K17">
        <v>188155672.50207821</v>
      </c>
      <c r="L17">
        <v>185629950.16255611</v>
      </c>
      <c r="M17">
        <v>75930104.475657403</v>
      </c>
    </row>
    <row r="18" spans="1:13" x14ac:dyDescent="0.2">
      <c r="A18" t="s">
        <v>157</v>
      </c>
      <c r="B18">
        <v>12295021.16015625</v>
      </c>
      <c r="C18">
        <v>14787215.18212891</v>
      </c>
      <c r="D18">
        <v>18773499.21484375</v>
      </c>
      <c r="E18">
        <v>2492194.0219726558</v>
      </c>
      <c r="F18">
        <v>6478478.0546875</v>
      </c>
      <c r="H18" t="s">
        <v>157</v>
      </c>
      <c r="I18">
        <v>12295021.16015625</v>
      </c>
      <c r="J18">
        <v>14787215.18212891</v>
      </c>
      <c r="K18">
        <v>18773499.21484375</v>
      </c>
      <c r="L18">
        <v>2492194.0219726558</v>
      </c>
      <c r="M18">
        <v>6478478.0546875</v>
      </c>
    </row>
    <row r="19" spans="1:13" x14ac:dyDescent="0.2">
      <c r="A19" t="s">
        <v>158</v>
      </c>
      <c r="B19">
        <v>6713445.2544642864</v>
      </c>
      <c r="C19">
        <v>10463006.364397321</v>
      </c>
      <c r="D19">
        <v>10455368.964285711</v>
      </c>
      <c r="E19">
        <v>3749561.109933035</v>
      </c>
      <c r="F19">
        <v>3741923.7098214282</v>
      </c>
      <c r="H19" t="s">
        <v>158</v>
      </c>
      <c r="I19">
        <v>6713445.2544642864</v>
      </c>
      <c r="J19">
        <v>10463006.364397321</v>
      </c>
      <c r="K19">
        <v>10455368.964285711</v>
      </c>
      <c r="L19">
        <v>3749561.109933035</v>
      </c>
      <c r="M19">
        <v>3741923.7098214282</v>
      </c>
    </row>
    <row r="20" spans="1:13" x14ac:dyDescent="0.2">
      <c r="A20" s="1" t="s">
        <v>168</v>
      </c>
      <c r="B20" s="1">
        <v>9184937.6629971638</v>
      </c>
      <c r="C20" s="1">
        <v>1569845168.8244259</v>
      </c>
      <c r="D20" s="1">
        <v>484810292.78988433</v>
      </c>
      <c r="E20" s="1">
        <v>1560660231.1614289</v>
      </c>
      <c r="F20" s="1">
        <v>475625355.12688708</v>
      </c>
      <c r="H20" t="str">
        <f>A21</f>
        <v>TIEIITDRQ</v>
      </c>
      <c r="I20">
        <f>SUM(B20:B21)</f>
        <v>3363099831.3396263</v>
      </c>
      <c r="J20">
        <f t="shared" ref="J20" si="9">SUM(C20:C21)</f>
        <v>4794829311.8340015</v>
      </c>
      <c r="K20">
        <f t="shared" ref="K20" si="10">SUM(D20:D21)</f>
        <v>3627865652.9211626</v>
      </c>
      <c r="L20">
        <f t="shared" ref="L20" si="11">SUM(E20:E21)</f>
        <v>1431729480.4943757</v>
      </c>
      <c r="M20">
        <f t="shared" ref="M20" si="12">SUM(F20:F21)</f>
        <v>264765821.58153608</v>
      </c>
    </row>
    <row r="21" spans="1:13" x14ac:dyDescent="0.2">
      <c r="A21" s="1" t="s">
        <v>159</v>
      </c>
      <c r="B21" s="1">
        <v>3353914893.6766291</v>
      </c>
      <c r="C21" s="1">
        <v>3224984143.0095758</v>
      </c>
      <c r="D21" s="1">
        <v>3143055360.131278</v>
      </c>
      <c r="E21" s="1">
        <v>-128930750.66705319</v>
      </c>
      <c r="F21" s="1">
        <v>-210859533.545351</v>
      </c>
    </row>
    <row r="22" spans="1:13" x14ac:dyDescent="0.2">
      <c r="A22" t="s">
        <v>160</v>
      </c>
      <c r="B22">
        <v>26165181.792410709</v>
      </c>
      <c r="C22">
        <v>31049052.762555812</v>
      </c>
      <c r="D22">
        <v>34462379.466517858</v>
      </c>
      <c r="E22">
        <v>4883870.9701450951</v>
      </c>
      <c r="F22">
        <v>8297197.6741071464</v>
      </c>
      <c r="H22" t="s">
        <v>160</v>
      </c>
      <c r="I22">
        <v>26165181.792410709</v>
      </c>
      <c r="J22">
        <v>31049052.762555812</v>
      </c>
      <c r="K22">
        <v>34462379.466517858</v>
      </c>
      <c r="L22">
        <v>4883870.9701450951</v>
      </c>
      <c r="M22">
        <v>8297197.6741071464</v>
      </c>
    </row>
    <row r="23" spans="1:13" x14ac:dyDescent="0.2">
      <c r="A23" t="s">
        <v>161</v>
      </c>
      <c r="B23">
        <v>21232403.875</v>
      </c>
      <c r="C23">
        <v>184742909.34375</v>
      </c>
      <c r="D23">
        <v>64160948.981770828</v>
      </c>
      <c r="E23">
        <v>163510505.46875</v>
      </c>
      <c r="F23">
        <v>42928545.106770828</v>
      </c>
      <c r="H23" t="s">
        <v>161</v>
      </c>
      <c r="I23">
        <v>21232403.875</v>
      </c>
      <c r="J23">
        <v>184742909.34375</v>
      </c>
      <c r="K23">
        <v>64160948.981770828</v>
      </c>
      <c r="L23">
        <v>163510505.46875</v>
      </c>
      <c r="M23">
        <v>42928545.106770828</v>
      </c>
    </row>
    <row r="24" spans="1:13" x14ac:dyDescent="0.2">
      <c r="A24" t="s">
        <v>162</v>
      </c>
      <c r="B24">
        <v>0</v>
      </c>
      <c r="C24">
        <v>117300.125</v>
      </c>
      <c r="D24">
        <v>342146.671875</v>
      </c>
      <c r="E24">
        <v>117300.125</v>
      </c>
      <c r="F24">
        <v>342146.671875</v>
      </c>
      <c r="H24" t="s">
        <v>162</v>
      </c>
      <c r="I24">
        <v>0</v>
      </c>
      <c r="J24">
        <v>117300.125</v>
      </c>
      <c r="K24">
        <v>342146.671875</v>
      </c>
      <c r="L24">
        <v>117300.125</v>
      </c>
      <c r="M24">
        <v>342146.671875</v>
      </c>
    </row>
    <row r="25" spans="1:13" x14ac:dyDescent="0.2">
      <c r="A25" t="s">
        <v>163</v>
      </c>
      <c r="B25">
        <v>2021988066.3668671</v>
      </c>
      <c r="C25">
        <v>2914327868.410769</v>
      </c>
      <c r="D25">
        <v>2213289376.012589</v>
      </c>
      <c r="E25">
        <v>892339802.04390168</v>
      </c>
      <c r="F25">
        <v>191301309.64572221</v>
      </c>
      <c r="H25" t="s">
        <v>163</v>
      </c>
      <c r="I25">
        <v>2021988066.3668671</v>
      </c>
      <c r="J25">
        <v>2914327868.410769</v>
      </c>
      <c r="K25">
        <v>2213289376.012589</v>
      </c>
      <c r="L25">
        <v>892339802.04390168</v>
      </c>
      <c r="M25">
        <v>191301309.64572221</v>
      </c>
    </row>
    <row r="26" spans="1:13" x14ac:dyDescent="0.2">
      <c r="A26" t="s">
        <v>164</v>
      </c>
      <c r="B26">
        <v>2457626.130208333</v>
      </c>
      <c r="C26">
        <v>1584822.6875</v>
      </c>
      <c r="D26">
        <v>1454747.510416667</v>
      </c>
      <c r="E26">
        <v>-872803.44270833302</v>
      </c>
      <c r="F26">
        <v>-1002878.619791667</v>
      </c>
      <c r="H26" t="s">
        <v>164</v>
      </c>
      <c r="I26">
        <v>2457626.130208333</v>
      </c>
      <c r="J26">
        <v>1584822.6875</v>
      </c>
      <c r="K26">
        <v>1454747.510416667</v>
      </c>
      <c r="L26">
        <v>-872803.44270833302</v>
      </c>
      <c r="M26">
        <v>-1002878.619791667</v>
      </c>
    </row>
    <row r="27" spans="1:13" x14ac:dyDescent="0.2">
      <c r="A27" t="s">
        <v>165</v>
      </c>
      <c r="B27">
        <v>367674240.06790358</v>
      </c>
      <c r="C27">
        <v>376109470.24225229</v>
      </c>
      <c r="D27">
        <v>402753257.18867189</v>
      </c>
      <c r="E27">
        <v>8435230.1743487716</v>
      </c>
      <c r="F27">
        <v>35079017.120768368</v>
      </c>
      <c r="H27" t="s">
        <v>165</v>
      </c>
      <c r="I27">
        <v>367674240.06790358</v>
      </c>
      <c r="J27">
        <v>376109470.24225229</v>
      </c>
      <c r="K27">
        <v>402753257.18867189</v>
      </c>
      <c r="L27">
        <v>8435230.1743487716</v>
      </c>
      <c r="M27">
        <v>35079017.120768368</v>
      </c>
    </row>
    <row r="28" spans="1:13" x14ac:dyDescent="0.2">
      <c r="A28" t="s">
        <v>166</v>
      </c>
      <c r="B28">
        <v>30950672.748685401</v>
      </c>
      <c r="C28">
        <v>60558846.8984375</v>
      </c>
      <c r="D28">
        <v>45724818.926081732</v>
      </c>
      <c r="E28">
        <v>29608174.149752099</v>
      </c>
      <c r="F28">
        <v>14774146.177396329</v>
      </c>
      <c r="H28" t="s">
        <v>166</v>
      </c>
      <c r="I28">
        <v>30950672.748685401</v>
      </c>
      <c r="J28">
        <v>60558846.8984375</v>
      </c>
      <c r="K28">
        <v>45724818.926081732</v>
      </c>
      <c r="L28">
        <v>29608174.149752099</v>
      </c>
      <c r="M28">
        <v>14774146.177396329</v>
      </c>
    </row>
  </sheetData>
  <sortState xmlns:xlrd2="http://schemas.microsoft.com/office/spreadsheetml/2017/richdata2" ref="A2:F28">
    <sortCondition ref="A1:A28"/>
  </sortState>
  <conditionalFormatting sqref="L2:M28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60FB-1EE9-274F-9664-C1B2790320D8}">
  <sheetPr codeName="Sheet2"/>
  <dimension ref="A1:I30"/>
  <sheetViews>
    <sheetView zoomScale="131" workbookViewId="0">
      <selection activeCell="J26" sqref="J26"/>
    </sheetView>
  </sheetViews>
  <sheetFormatPr baseColWidth="10" defaultColWidth="8.83203125" defaultRowHeight="15" x14ac:dyDescent="0.2"/>
  <cols>
    <col min="1" max="1" width="10.83203125" bestFit="1" customWidth="1"/>
    <col min="2" max="3" width="12.1640625" bestFit="1" customWidth="1"/>
    <col min="4" max="4" width="14.83203125" bestFit="1" customWidth="1"/>
    <col min="6" max="6" width="10.5" bestFit="1" customWidth="1"/>
    <col min="7" max="8" width="12.1640625" bestFit="1" customWidth="1"/>
    <col min="9" max="9" width="14.83203125" bestFit="1" customWidth="1"/>
  </cols>
  <sheetData>
    <row r="1" spans="1:9" s="2" customFormat="1" x14ac:dyDescent="0.2">
      <c r="A1" s="2" t="s">
        <v>37</v>
      </c>
      <c r="B1" s="2" t="s">
        <v>36</v>
      </c>
      <c r="C1" s="2" t="s">
        <v>107</v>
      </c>
      <c r="D1" s="2" t="s">
        <v>108</v>
      </c>
      <c r="F1" s="2" t="s">
        <v>37</v>
      </c>
      <c r="G1" s="2" t="s">
        <v>36</v>
      </c>
      <c r="H1" s="2" t="s">
        <v>107</v>
      </c>
      <c r="I1" s="2" t="s">
        <v>108</v>
      </c>
    </row>
    <row r="2" spans="1:9" x14ac:dyDescent="0.2">
      <c r="A2" t="s">
        <v>109</v>
      </c>
      <c r="B2">
        <v>2822780.828125</v>
      </c>
      <c r="C2">
        <v>2712680.125</v>
      </c>
      <c r="D2">
        <v>-110100.703125</v>
      </c>
      <c r="F2" t="s">
        <v>109</v>
      </c>
      <c r="G2">
        <v>2822780.828125</v>
      </c>
      <c r="H2">
        <v>2712680.125</v>
      </c>
      <c r="I2">
        <v>-110100.703125</v>
      </c>
    </row>
    <row r="3" spans="1:9" x14ac:dyDescent="0.2">
      <c r="A3" t="s">
        <v>110</v>
      </c>
      <c r="B3">
        <v>7705095.96875</v>
      </c>
      <c r="C3">
        <v>6950071.546875</v>
      </c>
      <c r="D3">
        <v>-755024.421875</v>
      </c>
      <c r="F3" t="s">
        <v>110</v>
      </c>
      <c r="G3">
        <v>7705095.96875</v>
      </c>
      <c r="H3">
        <v>6950071.546875</v>
      </c>
      <c r="I3">
        <v>-755024.421875</v>
      </c>
    </row>
    <row r="4" spans="1:9" x14ac:dyDescent="0.2">
      <c r="A4" s="1" t="s">
        <v>111</v>
      </c>
      <c r="B4" s="1">
        <v>92902869.25</v>
      </c>
      <c r="C4" s="1">
        <v>151959306.96875</v>
      </c>
      <c r="D4" s="1">
        <v>59056437.71875</v>
      </c>
      <c r="F4" t="str">
        <f>A5</f>
        <v>FFTYHIRHG</v>
      </c>
      <c r="G4">
        <f>SUM(B4:B5)</f>
        <v>228088442.68437499</v>
      </c>
      <c r="H4">
        <f t="shared" ref="H4:I4" si="0">SUM(C4:C5)</f>
        <v>163452064.234375</v>
      </c>
      <c r="I4">
        <f t="shared" si="0"/>
        <v>-64636378.450000003</v>
      </c>
    </row>
    <row r="5" spans="1:9" x14ac:dyDescent="0.2">
      <c r="A5" s="1" t="s">
        <v>112</v>
      </c>
      <c r="B5" s="1">
        <v>135185573.43437499</v>
      </c>
      <c r="C5" s="1">
        <v>11492757.265625</v>
      </c>
      <c r="D5" s="1">
        <v>-123692816.16875</v>
      </c>
    </row>
    <row r="6" spans="1:9" x14ac:dyDescent="0.2">
      <c r="A6" t="s">
        <v>113</v>
      </c>
      <c r="B6">
        <v>239718052</v>
      </c>
      <c r="C6">
        <v>162168290</v>
      </c>
      <c r="D6">
        <v>-77549762</v>
      </c>
      <c r="F6" t="s">
        <v>113</v>
      </c>
      <c r="G6">
        <v>239718052</v>
      </c>
      <c r="H6">
        <v>162168290</v>
      </c>
      <c r="I6">
        <v>-77549762</v>
      </c>
    </row>
    <row r="7" spans="1:9" x14ac:dyDescent="0.2">
      <c r="A7" t="s">
        <v>114</v>
      </c>
      <c r="B7">
        <v>27223284</v>
      </c>
      <c r="C7">
        <v>21869760.375</v>
      </c>
      <c r="D7">
        <v>-5353523.625</v>
      </c>
      <c r="F7" t="s">
        <v>114</v>
      </c>
      <c r="G7">
        <v>27223284</v>
      </c>
      <c r="H7">
        <v>21869760.375</v>
      </c>
      <c r="I7">
        <v>-5353523.625</v>
      </c>
    </row>
    <row r="8" spans="1:9" x14ac:dyDescent="0.2">
      <c r="A8" t="s">
        <v>115</v>
      </c>
      <c r="B8">
        <v>941861685.8203125</v>
      </c>
      <c r="C8">
        <v>752105474.19921875</v>
      </c>
      <c r="D8">
        <v>-189756211.62109381</v>
      </c>
      <c r="F8" t="s">
        <v>115</v>
      </c>
      <c r="G8">
        <v>941861685.8203125</v>
      </c>
      <c r="H8">
        <v>752105474.19921875</v>
      </c>
      <c r="I8">
        <v>-189756211.62109381</v>
      </c>
    </row>
    <row r="9" spans="1:9" x14ac:dyDescent="0.2">
      <c r="A9" s="1" t="s">
        <v>136</v>
      </c>
      <c r="B9" s="1">
        <v>92902869.25</v>
      </c>
      <c r="C9" s="1">
        <v>151959306.96875</v>
      </c>
      <c r="D9" s="1">
        <v>59056437.71875</v>
      </c>
      <c r="F9" t="str">
        <f>A10</f>
        <v>FTYHIRHGE</v>
      </c>
      <c r="G9">
        <f>SUM(B9:B10)</f>
        <v>313837930.64583331</v>
      </c>
      <c r="H9">
        <f t="shared" ref="H9" si="1">SUM(C9:C10)</f>
        <v>170908674.21354166</v>
      </c>
      <c r="I9">
        <f t="shared" ref="I9" si="2">SUM(D9:D10)</f>
        <v>-142929256.43229169</v>
      </c>
    </row>
    <row r="10" spans="1:9" x14ac:dyDescent="0.2">
      <c r="A10" s="1" t="s">
        <v>116</v>
      </c>
      <c r="B10" s="1">
        <v>220935061.39583331</v>
      </c>
      <c r="C10" s="1">
        <v>18949367.24479166</v>
      </c>
      <c r="D10" s="1">
        <v>-201985694.15104169</v>
      </c>
    </row>
    <row r="11" spans="1:9" x14ac:dyDescent="0.2">
      <c r="A11" t="s">
        <v>117</v>
      </c>
      <c r="B11">
        <v>141394636.64160159</v>
      </c>
      <c r="C11">
        <v>69673044.177734375</v>
      </c>
      <c r="D11">
        <v>-71721592.463867188</v>
      </c>
      <c r="F11" t="s">
        <v>117</v>
      </c>
      <c r="G11">
        <v>141394636.64160159</v>
      </c>
      <c r="H11">
        <v>69673044.177734375</v>
      </c>
      <c r="I11">
        <v>-71721592.463867188</v>
      </c>
    </row>
    <row r="12" spans="1:9" x14ac:dyDescent="0.2">
      <c r="A12" t="s">
        <v>118</v>
      </c>
      <c r="B12">
        <v>664591576.02083337</v>
      </c>
      <c r="C12">
        <v>548711883.70833337</v>
      </c>
      <c r="D12">
        <v>-115879692.3125</v>
      </c>
      <c r="F12" t="s">
        <v>118</v>
      </c>
      <c r="G12">
        <v>664591576.02083337</v>
      </c>
      <c r="H12">
        <v>548711883.70833337</v>
      </c>
      <c r="I12">
        <v>-115879692.3125</v>
      </c>
    </row>
    <row r="13" spans="1:9" x14ac:dyDescent="0.2">
      <c r="A13" s="1" t="s">
        <v>137</v>
      </c>
      <c r="B13" s="1">
        <v>0</v>
      </c>
      <c r="C13" s="1">
        <v>12484866.56770833</v>
      </c>
      <c r="D13" s="1">
        <v>12484866.56770833</v>
      </c>
      <c r="F13" t="str">
        <f>A14</f>
        <v>IRVTPEQPT</v>
      </c>
      <c r="G13">
        <f>SUM(B13:B14)</f>
        <v>339726927.7989583</v>
      </c>
      <c r="H13">
        <f t="shared" ref="H13" si="3">SUM(C13:C14)</f>
        <v>296861747.24270833</v>
      </c>
      <c r="I13">
        <f t="shared" ref="I13" si="4">SUM(D13:D14)</f>
        <v>-42865180.556249961</v>
      </c>
    </row>
    <row r="14" spans="1:9" x14ac:dyDescent="0.2">
      <c r="A14" s="1" t="s">
        <v>119</v>
      </c>
      <c r="B14" s="1">
        <v>339726927.7989583</v>
      </c>
      <c r="C14" s="1">
        <v>284376880.67500001</v>
      </c>
      <c r="D14" s="1">
        <v>-55350047.12395829</v>
      </c>
    </row>
    <row r="15" spans="1:9" x14ac:dyDescent="0.2">
      <c r="A15" t="s">
        <v>120</v>
      </c>
      <c r="B15">
        <v>133969130.5703125</v>
      </c>
      <c r="C15">
        <v>72827318.602430552</v>
      </c>
      <c r="D15">
        <v>-61141811.967881948</v>
      </c>
      <c r="F15" t="s">
        <v>120</v>
      </c>
      <c r="G15">
        <v>133969130.5703125</v>
      </c>
      <c r="H15">
        <v>72827318.602430552</v>
      </c>
      <c r="I15">
        <v>-61141811.967881948</v>
      </c>
    </row>
    <row r="16" spans="1:9" x14ac:dyDescent="0.2">
      <c r="A16" t="s">
        <v>121</v>
      </c>
      <c r="B16">
        <v>4604914.6796875</v>
      </c>
      <c r="C16">
        <v>3171632.5078125</v>
      </c>
      <c r="D16">
        <v>-1433282.171875</v>
      </c>
      <c r="F16" t="s">
        <v>121</v>
      </c>
      <c r="G16">
        <v>4604914.6796875</v>
      </c>
      <c r="H16">
        <v>3171632.5078125</v>
      </c>
      <c r="I16">
        <v>-1433282.171875</v>
      </c>
    </row>
    <row r="17" spans="1:9" x14ac:dyDescent="0.2">
      <c r="A17" s="1" t="s">
        <v>122</v>
      </c>
      <c r="B17" s="1">
        <v>0</v>
      </c>
      <c r="C17" s="1">
        <v>12484866.56770833</v>
      </c>
      <c r="D17" s="1">
        <v>12484866.56770833</v>
      </c>
      <c r="F17" t="str">
        <f>A18</f>
        <v>LIRVTPEQP</v>
      </c>
      <c r="G17">
        <f>SUM(B17:B18)</f>
        <v>339726927.7989583</v>
      </c>
      <c r="H17">
        <f t="shared" ref="H17" si="5">SUM(C17:C18)</f>
        <v>296861747.24270833</v>
      </c>
      <c r="I17">
        <f t="shared" ref="I17" si="6">SUM(D17:D18)</f>
        <v>-42865180.556249961</v>
      </c>
    </row>
    <row r="18" spans="1:9" x14ac:dyDescent="0.2">
      <c r="A18" s="1" t="s">
        <v>123</v>
      </c>
      <c r="B18" s="1">
        <v>339726927.7989583</v>
      </c>
      <c r="C18" s="1">
        <v>284376880.67500001</v>
      </c>
      <c r="D18" s="1">
        <v>-55350047.12395829</v>
      </c>
    </row>
    <row r="19" spans="1:9" x14ac:dyDescent="0.2">
      <c r="A19" t="s">
        <v>124</v>
      </c>
      <c r="B19">
        <v>239718052</v>
      </c>
      <c r="C19">
        <v>162168290</v>
      </c>
      <c r="D19">
        <v>-77549762</v>
      </c>
      <c r="F19" t="s">
        <v>124</v>
      </c>
      <c r="G19">
        <v>239718052</v>
      </c>
      <c r="H19">
        <v>162168290</v>
      </c>
      <c r="I19">
        <v>-77549762</v>
      </c>
    </row>
    <row r="20" spans="1:9" x14ac:dyDescent="0.2">
      <c r="A20" t="s">
        <v>125</v>
      </c>
      <c r="B20">
        <v>4604914.6796875</v>
      </c>
      <c r="C20">
        <v>3171632.5078125</v>
      </c>
      <c r="D20">
        <v>-1433282.171875</v>
      </c>
      <c r="F20" t="s">
        <v>125</v>
      </c>
      <c r="G20">
        <v>4604914.6796875</v>
      </c>
      <c r="H20">
        <v>3171632.5078125</v>
      </c>
      <c r="I20">
        <v>-1433282.171875</v>
      </c>
    </row>
    <row r="21" spans="1:9" x14ac:dyDescent="0.2">
      <c r="A21" t="s">
        <v>126</v>
      </c>
      <c r="B21">
        <v>16170403.375</v>
      </c>
      <c r="C21">
        <v>16891319.75</v>
      </c>
      <c r="D21">
        <v>720916.375</v>
      </c>
      <c r="F21" t="s">
        <v>126</v>
      </c>
      <c r="G21">
        <v>16170403.375</v>
      </c>
      <c r="H21">
        <v>16891319.75</v>
      </c>
      <c r="I21">
        <v>720916.375</v>
      </c>
    </row>
    <row r="22" spans="1:9" x14ac:dyDescent="0.2">
      <c r="A22" t="s">
        <v>127</v>
      </c>
      <c r="B22">
        <v>3959458</v>
      </c>
      <c r="C22">
        <v>13583317.25</v>
      </c>
      <c r="D22">
        <v>9623859.25</v>
      </c>
      <c r="F22" t="s">
        <v>127</v>
      </c>
      <c r="G22">
        <v>3959458</v>
      </c>
      <c r="H22">
        <v>13583317.25</v>
      </c>
      <c r="I22">
        <v>9623859.25</v>
      </c>
    </row>
    <row r="23" spans="1:9" x14ac:dyDescent="0.2">
      <c r="A23" t="s">
        <v>128</v>
      </c>
      <c r="B23">
        <v>87793133.666666672</v>
      </c>
      <c r="C23">
        <v>73387649.583333343</v>
      </c>
      <c r="D23">
        <v>-14405484.08333333</v>
      </c>
      <c r="F23" t="s">
        <v>128</v>
      </c>
      <c r="G23">
        <v>87793133.666666672</v>
      </c>
      <c r="H23">
        <v>73387649.583333343</v>
      </c>
      <c r="I23">
        <v>-14405484.08333333</v>
      </c>
    </row>
    <row r="24" spans="1:9" x14ac:dyDescent="0.2">
      <c r="A24" s="1" t="s">
        <v>129</v>
      </c>
      <c r="B24" s="1">
        <v>0</v>
      </c>
      <c r="C24" s="1">
        <v>12484866.56770833</v>
      </c>
      <c r="D24" s="1">
        <v>12484866.56770833</v>
      </c>
      <c r="F24" t="str">
        <f>A25</f>
        <v>TLIRVTPEQ</v>
      </c>
      <c r="G24">
        <f>SUM(B24:B25)</f>
        <v>339726927.7989583</v>
      </c>
      <c r="H24">
        <f t="shared" ref="H24" si="7">SUM(C24:C25)</f>
        <v>296861747.24270833</v>
      </c>
      <c r="I24">
        <f t="shared" ref="I24" si="8">SUM(D24:D25)</f>
        <v>-42865180.556249961</v>
      </c>
    </row>
    <row r="25" spans="1:9" x14ac:dyDescent="0.2">
      <c r="A25" s="1" t="s">
        <v>130</v>
      </c>
      <c r="B25" s="1">
        <v>339726927.7989583</v>
      </c>
      <c r="C25" s="1">
        <v>284376880.67500001</v>
      </c>
      <c r="D25" s="1">
        <v>-55350047.12395829</v>
      </c>
    </row>
    <row r="26" spans="1:9" x14ac:dyDescent="0.2">
      <c r="A26" t="s">
        <v>131</v>
      </c>
      <c r="B26">
        <v>5985663.1015625</v>
      </c>
      <c r="C26">
        <v>8459813.0625</v>
      </c>
      <c r="D26">
        <v>2474149.9609375</v>
      </c>
      <c r="F26" t="s">
        <v>131</v>
      </c>
      <c r="G26">
        <v>5985663.1015625</v>
      </c>
      <c r="H26">
        <v>8459813.0625</v>
      </c>
      <c r="I26">
        <v>2474149.9609375</v>
      </c>
    </row>
    <row r="27" spans="1:9" x14ac:dyDescent="0.2">
      <c r="A27" t="s">
        <v>132</v>
      </c>
      <c r="B27">
        <v>17286918.520833328</v>
      </c>
      <c r="C27">
        <v>33117170.33333334</v>
      </c>
      <c r="D27">
        <v>15830251.8125</v>
      </c>
      <c r="F27" t="s">
        <v>132</v>
      </c>
      <c r="G27">
        <v>17286918.520833328</v>
      </c>
      <c r="H27">
        <v>33117170.33333334</v>
      </c>
      <c r="I27">
        <v>15830251.8125</v>
      </c>
    </row>
    <row r="28" spans="1:9" x14ac:dyDescent="0.2">
      <c r="A28" s="1" t="s">
        <v>133</v>
      </c>
      <c r="B28" s="1">
        <v>92902869.25</v>
      </c>
      <c r="C28" s="1">
        <v>151959306.96875</v>
      </c>
      <c r="D28" s="1">
        <v>59056437.71875</v>
      </c>
      <c r="F28" t="str">
        <f>A29</f>
        <v>YHIRHGEVH</v>
      </c>
      <c r="G28">
        <f>SUM(B28:B29)</f>
        <v>410420903.84375</v>
      </c>
      <c r="H28">
        <f t="shared" ref="H28" si="9">SUM(C28:C29)</f>
        <v>179652556.5546875</v>
      </c>
      <c r="I28">
        <f t="shared" ref="I28" si="10">SUM(D28:D29)</f>
        <v>-230768347.2890625</v>
      </c>
    </row>
    <row r="29" spans="1:9" x14ac:dyDescent="0.2">
      <c r="A29" s="1" t="s">
        <v>134</v>
      </c>
      <c r="B29" s="1">
        <v>317518034.59375</v>
      </c>
      <c r="C29" s="1">
        <v>27693249.5859375</v>
      </c>
      <c r="D29" s="1">
        <v>-289824785.0078125</v>
      </c>
    </row>
    <row r="30" spans="1:9" x14ac:dyDescent="0.2">
      <c r="A30" t="s">
        <v>135</v>
      </c>
      <c r="B30">
        <v>394401443.109375</v>
      </c>
      <c r="C30">
        <v>308219893.625</v>
      </c>
      <c r="D30">
        <v>-86181549.484375</v>
      </c>
      <c r="F30" t="s">
        <v>135</v>
      </c>
      <c r="G30">
        <v>394401443.109375</v>
      </c>
      <c r="H30">
        <v>308219893.625</v>
      </c>
      <c r="I30">
        <v>-86181549.484375</v>
      </c>
    </row>
  </sheetData>
  <sortState xmlns:xlrd2="http://schemas.microsoft.com/office/spreadsheetml/2017/richdata2" ref="A2:D30">
    <sortCondition ref="A1:A30"/>
  </sortState>
  <conditionalFormatting sqref="I2:I30">
    <cfRule type="cellIs" dxfId="5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8181-2797-5E42-B512-33F9D13E2D07}">
  <sheetPr codeName="Sheet3"/>
  <dimension ref="A1:M70"/>
  <sheetViews>
    <sheetView zoomScale="87" workbookViewId="0">
      <selection activeCell="O26" sqref="O26"/>
    </sheetView>
  </sheetViews>
  <sheetFormatPr baseColWidth="10" defaultColWidth="8.83203125" defaultRowHeight="15" x14ac:dyDescent="0.2"/>
  <cols>
    <col min="1" max="1" width="11.5" bestFit="1" customWidth="1"/>
    <col min="2" max="4" width="12.1640625" bestFit="1" customWidth="1"/>
    <col min="5" max="6" width="13.33203125" bestFit="1" customWidth="1"/>
    <col min="8" max="8" width="10.5" bestFit="1" customWidth="1"/>
    <col min="9" max="11" width="12.1640625" bestFit="1" customWidth="1"/>
    <col min="12" max="13" width="13.33203125" bestFit="1" customWidth="1"/>
    <col min="14" max="14" width="11.6640625" bestFit="1" customWidth="1"/>
  </cols>
  <sheetData>
    <row r="1" spans="1:13" s="2" customFormat="1" x14ac:dyDescent="0.2">
      <c r="A1" s="2" t="s">
        <v>37</v>
      </c>
      <c r="B1" s="2" t="s">
        <v>36</v>
      </c>
      <c r="C1" s="2" t="s">
        <v>35</v>
      </c>
      <c r="D1" s="2" t="s">
        <v>34</v>
      </c>
      <c r="E1" s="2" t="s">
        <v>33</v>
      </c>
      <c r="F1" s="2" t="s">
        <v>32</v>
      </c>
      <c r="H1" s="2" t="s">
        <v>37</v>
      </c>
      <c r="I1" s="2" t="s">
        <v>36</v>
      </c>
      <c r="J1" s="2" t="s">
        <v>35</v>
      </c>
      <c r="K1" s="2" t="s">
        <v>34</v>
      </c>
      <c r="L1" s="2" t="s">
        <v>33</v>
      </c>
      <c r="M1" s="2" t="s">
        <v>32</v>
      </c>
    </row>
    <row r="2" spans="1:13" x14ac:dyDescent="0.2">
      <c r="A2" t="s">
        <v>38</v>
      </c>
      <c r="B2">
        <v>33758983.46875</v>
      </c>
      <c r="C2">
        <v>70116683.625</v>
      </c>
      <c r="D2">
        <v>35141380.4375</v>
      </c>
      <c r="E2">
        <v>36357700.15625</v>
      </c>
      <c r="F2">
        <v>1382396.96875</v>
      </c>
      <c r="H2" t="s">
        <v>38</v>
      </c>
      <c r="I2">
        <v>33758983.46875</v>
      </c>
      <c r="J2">
        <v>70116683.625</v>
      </c>
      <c r="K2">
        <v>35141380.4375</v>
      </c>
      <c r="L2">
        <v>36357700.15625</v>
      </c>
      <c r="M2">
        <v>1382396.96875</v>
      </c>
    </row>
    <row r="3" spans="1:13" x14ac:dyDescent="0.2">
      <c r="A3" t="s">
        <v>39</v>
      </c>
      <c r="B3">
        <v>624825.5</v>
      </c>
      <c r="C3">
        <v>11396267</v>
      </c>
      <c r="D3">
        <v>0</v>
      </c>
      <c r="E3">
        <v>10771441.5</v>
      </c>
      <c r="F3">
        <v>-624825.5</v>
      </c>
      <c r="H3" t="s">
        <v>39</v>
      </c>
      <c r="I3">
        <v>624825.5</v>
      </c>
      <c r="J3">
        <v>11396267</v>
      </c>
      <c r="K3">
        <v>0</v>
      </c>
      <c r="L3">
        <v>10771441.5</v>
      </c>
      <c r="M3">
        <v>-624825.5</v>
      </c>
    </row>
    <row r="4" spans="1:13" x14ac:dyDescent="0.2">
      <c r="A4" t="s">
        <v>40</v>
      </c>
      <c r="B4">
        <v>3325904.5</v>
      </c>
      <c r="C4">
        <v>66901193.6875</v>
      </c>
      <c r="D4">
        <v>595034.734375</v>
      </c>
      <c r="E4">
        <v>63575289.1875</v>
      </c>
      <c r="F4">
        <v>-2730869.765625</v>
      </c>
      <c r="H4" t="s">
        <v>40</v>
      </c>
      <c r="I4">
        <v>3325904.5</v>
      </c>
      <c r="J4">
        <v>66901193.6875</v>
      </c>
      <c r="K4">
        <v>595034.734375</v>
      </c>
      <c r="L4">
        <v>63575289.1875</v>
      </c>
      <c r="M4">
        <v>-2730869.765625</v>
      </c>
    </row>
    <row r="5" spans="1:13" x14ac:dyDescent="0.2">
      <c r="A5" t="s">
        <v>41</v>
      </c>
      <c r="B5">
        <v>1047005509.3125</v>
      </c>
      <c r="C5">
        <v>2953377880.604167</v>
      </c>
      <c r="D5">
        <v>1015297652.4375</v>
      </c>
      <c r="E5">
        <v>1906372371.291667</v>
      </c>
      <c r="F5">
        <v>-31707856.875</v>
      </c>
      <c r="H5" t="s">
        <v>41</v>
      </c>
      <c r="I5">
        <v>1047005509.3125</v>
      </c>
      <c r="J5">
        <v>2953377880.604167</v>
      </c>
      <c r="K5">
        <v>1015297652.4375</v>
      </c>
      <c r="L5">
        <v>1906372371.291667</v>
      </c>
      <c r="M5">
        <v>-31707856.875</v>
      </c>
    </row>
    <row r="6" spans="1:13" x14ac:dyDescent="0.2">
      <c r="A6" t="s">
        <v>42</v>
      </c>
      <c r="B6">
        <v>24287856.30113636</v>
      </c>
      <c r="C6">
        <v>63724164.704545453</v>
      </c>
      <c r="D6">
        <v>21330894.936079551</v>
      </c>
      <c r="E6">
        <v>39436308.403409079</v>
      </c>
      <c r="F6">
        <v>-2956961.365056816</v>
      </c>
      <c r="H6" t="s">
        <v>42</v>
      </c>
      <c r="I6">
        <v>24287856.30113636</v>
      </c>
      <c r="J6">
        <v>63724164.704545453</v>
      </c>
      <c r="K6">
        <v>21330894.936079551</v>
      </c>
      <c r="L6">
        <v>39436308.403409079</v>
      </c>
      <c r="M6">
        <v>-2956961.365056816</v>
      </c>
    </row>
    <row r="7" spans="1:13" x14ac:dyDescent="0.2">
      <c r="A7" t="s">
        <v>43</v>
      </c>
      <c r="B7">
        <v>55463124.708333343</v>
      </c>
      <c r="C7">
        <v>83957127.041666672</v>
      </c>
      <c r="D7">
        <v>40067180.020833343</v>
      </c>
      <c r="E7">
        <v>28494002.33333334</v>
      </c>
      <c r="F7">
        <v>-15395944.6875</v>
      </c>
      <c r="H7" t="s">
        <v>43</v>
      </c>
      <c r="I7">
        <v>55463124.708333343</v>
      </c>
      <c r="J7">
        <v>83957127.041666672</v>
      </c>
      <c r="K7">
        <v>40067180.020833343</v>
      </c>
      <c r="L7">
        <v>28494002.33333334</v>
      </c>
      <c r="M7">
        <v>-15395944.6875</v>
      </c>
    </row>
    <row r="8" spans="1:13" x14ac:dyDescent="0.2">
      <c r="A8" t="s">
        <v>44</v>
      </c>
      <c r="B8">
        <v>31462341.503125001</v>
      </c>
      <c r="C8">
        <v>104375360.85312501</v>
      </c>
      <c r="D8">
        <v>34895726.614062503</v>
      </c>
      <c r="E8">
        <v>72913019.350000009</v>
      </c>
      <c r="F8">
        <v>3433385.1109374948</v>
      </c>
      <c r="H8" t="s">
        <v>44</v>
      </c>
      <c r="I8">
        <v>31462341.503125001</v>
      </c>
      <c r="J8">
        <v>104375360.85312501</v>
      </c>
      <c r="K8">
        <v>34895726.614062503</v>
      </c>
      <c r="L8">
        <v>72913019.350000009</v>
      </c>
      <c r="M8">
        <v>3433385.1109374948</v>
      </c>
    </row>
    <row r="9" spans="1:13" x14ac:dyDescent="0.2">
      <c r="A9" t="s">
        <v>45</v>
      </c>
      <c r="B9">
        <v>320162600.27678567</v>
      </c>
      <c r="C9">
        <v>380904974.35714293</v>
      </c>
      <c r="D9">
        <v>231812596.7767857</v>
      </c>
      <c r="E9">
        <v>60742374.080357186</v>
      </c>
      <c r="F9">
        <v>-88350003.49999997</v>
      </c>
      <c r="H9" t="s">
        <v>45</v>
      </c>
      <c r="I9">
        <v>320162600.27678567</v>
      </c>
      <c r="J9">
        <v>380904974.35714293</v>
      </c>
      <c r="K9">
        <v>231812596.7767857</v>
      </c>
      <c r="L9">
        <v>60742374.080357186</v>
      </c>
      <c r="M9">
        <v>-88350003.49999997</v>
      </c>
    </row>
    <row r="10" spans="1:13" x14ac:dyDescent="0.2">
      <c r="A10" t="s">
        <v>46</v>
      </c>
      <c r="B10">
        <v>4104410.15625</v>
      </c>
      <c r="C10">
        <v>11087360.25</v>
      </c>
      <c r="D10">
        <v>566273.6484375</v>
      </c>
      <c r="E10">
        <v>6982950.09375</v>
      </c>
      <c r="F10">
        <v>-3538136.5078125</v>
      </c>
      <c r="H10" t="s">
        <v>46</v>
      </c>
      <c r="I10">
        <v>4104410.15625</v>
      </c>
      <c r="J10">
        <v>11087360.25</v>
      </c>
      <c r="K10">
        <v>566273.6484375</v>
      </c>
      <c r="L10">
        <v>6982950.09375</v>
      </c>
      <c r="M10">
        <v>-3538136.5078125</v>
      </c>
    </row>
    <row r="11" spans="1:13" x14ac:dyDescent="0.2">
      <c r="A11" t="s">
        <v>47</v>
      </c>
      <c r="B11">
        <v>93337034.1875</v>
      </c>
      <c r="C11">
        <v>8731087.375</v>
      </c>
      <c r="D11">
        <v>3833726.390625</v>
      </c>
      <c r="E11">
        <v>-84605946.8125</v>
      </c>
      <c r="F11">
        <v>-89503307.796875</v>
      </c>
      <c r="H11" t="s">
        <v>47</v>
      </c>
      <c r="I11">
        <v>93337034.1875</v>
      </c>
      <c r="J11">
        <v>8731087.375</v>
      </c>
      <c r="K11">
        <v>3833726.390625</v>
      </c>
      <c r="L11">
        <v>-84605946.8125</v>
      </c>
      <c r="M11">
        <v>-89503307.796875</v>
      </c>
    </row>
    <row r="12" spans="1:13" x14ac:dyDescent="0.2">
      <c r="A12" t="s">
        <v>48</v>
      </c>
      <c r="B12">
        <v>1427406138.5694449</v>
      </c>
      <c r="C12">
        <v>1280576662.1805561</v>
      </c>
      <c r="D12">
        <v>1072953306.715278</v>
      </c>
      <c r="E12">
        <v>-146829476.38888881</v>
      </c>
      <c r="F12">
        <v>-354452831.85416698</v>
      </c>
      <c r="H12" t="s">
        <v>48</v>
      </c>
      <c r="I12">
        <v>1427406138.5694449</v>
      </c>
      <c r="J12">
        <v>1280576662.1805561</v>
      </c>
      <c r="K12">
        <v>1072953306.715278</v>
      </c>
      <c r="L12">
        <v>-146829476.38888881</v>
      </c>
      <c r="M12">
        <v>-354452831.85416698</v>
      </c>
    </row>
    <row r="13" spans="1:13" x14ac:dyDescent="0.2">
      <c r="A13" t="s">
        <v>49</v>
      </c>
      <c r="B13">
        <v>166701731.83333331</v>
      </c>
      <c r="C13">
        <v>1156091.083333333</v>
      </c>
      <c r="D13">
        <v>0</v>
      </c>
      <c r="E13">
        <v>-165545640.75</v>
      </c>
      <c r="F13">
        <v>-166701731.83333331</v>
      </c>
      <c r="H13" t="s">
        <v>49</v>
      </c>
      <c r="I13">
        <v>166701731.83333331</v>
      </c>
      <c r="J13">
        <v>1156091.083333333</v>
      </c>
      <c r="K13">
        <v>0</v>
      </c>
      <c r="L13">
        <v>-165545640.75</v>
      </c>
      <c r="M13">
        <v>-166701731.83333331</v>
      </c>
    </row>
    <row r="14" spans="1:13" x14ac:dyDescent="0.2">
      <c r="A14" t="s">
        <v>50</v>
      </c>
      <c r="B14">
        <v>569848281.13802099</v>
      </c>
      <c r="C14">
        <v>665481048.06250012</v>
      </c>
      <c r="D14">
        <v>609552544.84027779</v>
      </c>
      <c r="E14">
        <v>95632766.924479127</v>
      </c>
      <c r="F14">
        <v>39704263.702256799</v>
      </c>
      <c r="H14" t="s">
        <v>50</v>
      </c>
      <c r="I14">
        <v>569848281.13802099</v>
      </c>
      <c r="J14">
        <v>665481048.06250012</v>
      </c>
      <c r="K14">
        <v>609552544.84027779</v>
      </c>
      <c r="L14">
        <v>95632766.924479127</v>
      </c>
      <c r="M14">
        <v>39704263.702256799</v>
      </c>
    </row>
    <row r="15" spans="1:13" x14ac:dyDescent="0.2">
      <c r="A15" t="s">
        <v>51</v>
      </c>
      <c r="B15">
        <v>2312203374.3169641</v>
      </c>
      <c r="C15">
        <v>2066352415.4553571</v>
      </c>
      <c r="D15">
        <v>1823944383.9821429</v>
      </c>
      <c r="E15">
        <v>-245850958.86160681</v>
      </c>
      <c r="F15">
        <v>-488258990.33482152</v>
      </c>
      <c r="H15" t="s">
        <v>51</v>
      </c>
      <c r="I15">
        <v>2312203374.3169641</v>
      </c>
      <c r="J15">
        <v>2066352415.4553571</v>
      </c>
      <c r="K15">
        <v>1823944383.9821429</v>
      </c>
      <c r="L15">
        <v>-245850958.86160681</v>
      </c>
      <c r="M15">
        <v>-488258990.33482152</v>
      </c>
    </row>
    <row r="16" spans="1:13" x14ac:dyDescent="0.2">
      <c r="A16" t="s">
        <v>52</v>
      </c>
      <c r="B16">
        <v>73597280.442382812</v>
      </c>
      <c r="C16">
        <v>232795362.9453125</v>
      </c>
      <c r="D16">
        <v>93539085.27734375</v>
      </c>
      <c r="E16">
        <v>159198082.50292969</v>
      </c>
      <c r="F16">
        <v>19941804.834960941</v>
      </c>
      <c r="H16" t="s">
        <v>52</v>
      </c>
      <c r="I16">
        <v>73597280.442382812</v>
      </c>
      <c r="J16">
        <v>232795362.9453125</v>
      </c>
      <c r="K16">
        <v>93539085.27734375</v>
      </c>
      <c r="L16">
        <v>159198082.50292969</v>
      </c>
      <c r="M16">
        <v>19941804.834960941</v>
      </c>
    </row>
    <row r="17" spans="1:13" x14ac:dyDescent="0.2">
      <c r="A17" t="s">
        <v>53</v>
      </c>
      <c r="B17">
        <v>492370370.65917969</v>
      </c>
      <c r="C17">
        <v>125789450.1171875</v>
      </c>
      <c r="D17">
        <v>78988328.15234375</v>
      </c>
      <c r="E17">
        <v>-366580920.54199219</v>
      </c>
      <c r="F17">
        <v>-413382042.50683588</v>
      </c>
      <c r="H17" t="s">
        <v>53</v>
      </c>
      <c r="I17">
        <v>492370370.65917969</v>
      </c>
      <c r="J17">
        <v>125789450.1171875</v>
      </c>
      <c r="K17">
        <v>78988328.15234375</v>
      </c>
      <c r="L17">
        <v>-366580920.54199219</v>
      </c>
      <c r="M17">
        <v>-413382042.50683588</v>
      </c>
    </row>
    <row r="18" spans="1:13" x14ac:dyDescent="0.2">
      <c r="A18" t="s">
        <v>54</v>
      </c>
      <c r="B18">
        <v>8325253.239583334</v>
      </c>
      <c r="C18">
        <v>46341134.260416672</v>
      </c>
      <c r="D18">
        <v>5760101.200520833</v>
      </c>
      <c r="E18">
        <v>38015881.020833343</v>
      </c>
      <c r="F18">
        <v>-2565152.0390625009</v>
      </c>
      <c r="H18" t="s">
        <v>54</v>
      </c>
      <c r="I18">
        <v>8325253.239583334</v>
      </c>
      <c r="J18">
        <v>46341134.260416672</v>
      </c>
      <c r="K18">
        <v>5760101.200520833</v>
      </c>
      <c r="L18">
        <v>38015881.020833343</v>
      </c>
      <c r="M18">
        <v>-2565152.0390625009</v>
      </c>
    </row>
    <row r="19" spans="1:13" x14ac:dyDescent="0.2">
      <c r="A19" s="1" t="s">
        <v>104</v>
      </c>
      <c r="B19" s="1">
        <v>14762915.7421875</v>
      </c>
      <c r="C19" s="1">
        <v>856963953.07617188</v>
      </c>
      <c r="D19" s="1">
        <v>76552835.955810562</v>
      </c>
      <c r="E19" s="1">
        <v>842201037.33398438</v>
      </c>
      <c r="F19" s="1">
        <v>61789920.213623062</v>
      </c>
      <c r="H19" t="str">
        <f>A20</f>
        <v>FRPDSPGSG</v>
      </c>
      <c r="I19">
        <f>SUM(B19:B20)</f>
        <v>1137007320.9651785</v>
      </c>
      <c r="J19">
        <f t="shared" ref="J19:M19" si="0">SUM(C19:C20)</f>
        <v>1741962423.0172434</v>
      </c>
      <c r="K19">
        <f t="shared" si="0"/>
        <v>1216518104.4343824</v>
      </c>
      <c r="L19">
        <f t="shared" si="0"/>
        <v>604955102.05206478</v>
      </c>
      <c r="M19">
        <f t="shared" si="0"/>
        <v>79510783.469203725</v>
      </c>
    </row>
    <row r="20" spans="1:13" x14ac:dyDescent="0.2">
      <c r="A20" s="1" t="s">
        <v>55</v>
      </c>
      <c r="B20" s="1">
        <v>1122244405.222991</v>
      </c>
      <c r="C20" s="1">
        <v>884998469.94107139</v>
      </c>
      <c r="D20" s="1">
        <v>1139965268.4785719</v>
      </c>
      <c r="E20" s="1">
        <v>-237245935.2819196</v>
      </c>
      <c r="F20" s="1">
        <v>17720863.25558066</v>
      </c>
    </row>
    <row r="21" spans="1:13" x14ac:dyDescent="0.2">
      <c r="A21" s="1" t="s">
        <v>56</v>
      </c>
      <c r="B21" s="1">
        <v>0</v>
      </c>
      <c r="C21" s="1">
        <v>71996231.75</v>
      </c>
      <c r="D21" s="1">
        <v>282323171.0625</v>
      </c>
      <c r="E21" s="1">
        <v>71996231.75</v>
      </c>
      <c r="F21" s="1">
        <v>282323171.0625</v>
      </c>
      <c r="H21" t="str">
        <f>A22</f>
        <v>FSSANNRDN</v>
      </c>
      <c r="I21">
        <f>SUM(B21:B22)</f>
        <v>1922419553.335938</v>
      </c>
      <c r="J21">
        <f t="shared" ref="J21" si="1">SUM(C21:C22)</f>
        <v>1606282312.6875</v>
      </c>
      <c r="K21">
        <f t="shared" ref="K21" si="2">SUM(D21:D22)</f>
        <v>1529004201.640625</v>
      </c>
      <c r="L21">
        <f t="shared" ref="L21" si="3">SUM(E21:E22)</f>
        <v>-316137240.6484375</v>
      </c>
      <c r="M21">
        <f t="shared" ref="M21" si="4">SUM(F21:F22)</f>
        <v>-393415351.6953125</v>
      </c>
    </row>
    <row r="22" spans="1:13" x14ac:dyDescent="0.2">
      <c r="A22" s="1" t="s">
        <v>57</v>
      </c>
      <c r="B22" s="1">
        <v>1922419553.335938</v>
      </c>
      <c r="C22" s="1">
        <v>1534286080.9375</v>
      </c>
      <c r="D22" s="1">
        <v>1246681030.578125</v>
      </c>
      <c r="E22" s="1">
        <v>-388133472.3984375</v>
      </c>
      <c r="F22" s="1">
        <v>-675738522.7578125</v>
      </c>
    </row>
    <row r="23" spans="1:13" x14ac:dyDescent="0.2">
      <c r="A23" t="s">
        <v>58</v>
      </c>
      <c r="B23">
        <v>135057895.78051761</v>
      </c>
      <c r="C23">
        <v>351339206.1015625</v>
      </c>
      <c r="D23">
        <v>136602314.69824219</v>
      </c>
      <c r="E23">
        <v>216281310.32104489</v>
      </c>
      <c r="F23">
        <v>1544418.9177246089</v>
      </c>
      <c r="H23" t="s">
        <v>58</v>
      </c>
      <c r="I23">
        <v>135057895.78051761</v>
      </c>
      <c r="J23">
        <v>351339206.1015625</v>
      </c>
      <c r="K23">
        <v>136602314.69824219</v>
      </c>
      <c r="L23">
        <v>216281310.32104489</v>
      </c>
      <c r="M23">
        <v>1544418.9177246089</v>
      </c>
    </row>
    <row r="24" spans="1:13" x14ac:dyDescent="0.2">
      <c r="A24" t="s">
        <v>59</v>
      </c>
      <c r="B24">
        <v>3541547317.277699</v>
      </c>
      <c r="C24">
        <v>4028606233.426137</v>
      </c>
      <c r="D24">
        <v>3672749078.607954</v>
      </c>
      <c r="E24">
        <v>487058916.14843798</v>
      </c>
      <c r="F24">
        <v>131201761.330255</v>
      </c>
      <c r="H24" t="s">
        <v>59</v>
      </c>
      <c r="I24">
        <v>3541547317.277699</v>
      </c>
      <c r="J24">
        <v>4028606233.426137</v>
      </c>
      <c r="K24">
        <v>3672749078.607954</v>
      </c>
      <c r="L24">
        <v>487058916.14843798</v>
      </c>
      <c r="M24">
        <v>131201761.330255</v>
      </c>
    </row>
    <row r="25" spans="1:13" x14ac:dyDescent="0.2">
      <c r="A25" s="1" t="s">
        <v>60</v>
      </c>
      <c r="B25" s="1">
        <v>1698976.25</v>
      </c>
      <c r="C25" s="1">
        <v>469649905.69791669</v>
      </c>
      <c r="D25" s="1">
        <v>335862321.51041669</v>
      </c>
      <c r="E25" s="1">
        <v>467950929.44791669</v>
      </c>
      <c r="F25" s="1">
        <v>334163345.26041669</v>
      </c>
      <c r="H25" t="str">
        <f>A26</f>
        <v>GIGTLDGFR</v>
      </c>
      <c r="I25">
        <f>SUM(B25:B26)</f>
        <v>1092828646.3539059</v>
      </c>
      <c r="J25">
        <f t="shared" ref="J25" si="5">SUM(C25:C26)</f>
        <v>582199084.14791667</v>
      </c>
      <c r="K25">
        <f t="shared" ref="K25" si="6">SUM(D25:D26)</f>
        <v>370894393.66041666</v>
      </c>
      <c r="L25">
        <f t="shared" ref="L25" si="7">SUM(E25:E26)</f>
        <v>-510629562.20598942</v>
      </c>
      <c r="M25">
        <f t="shared" ref="M25" si="8">SUM(F25:F26)</f>
        <v>-721934252.69348931</v>
      </c>
    </row>
    <row r="26" spans="1:13" x14ac:dyDescent="0.2">
      <c r="A26" s="1" t="s">
        <v>61</v>
      </c>
      <c r="B26" s="1">
        <v>1091129670.1039059</v>
      </c>
      <c r="C26" s="1">
        <v>112549178.45</v>
      </c>
      <c r="D26" s="1">
        <v>35032072.149999999</v>
      </c>
      <c r="E26" s="1">
        <v>-978580491.65390611</v>
      </c>
      <c r="F26" s="1">
        <v>-1056097597.9539061</v>
      </c>
    </row>
    <row r="27" spans="1:13" x14ac:dyDescent="0.2">
      <c r="A27" t="s">
        <v>62</v>
      </c>
      <c r="B27">
        <v>127910346</v>
      </c>
      <c r="C27">
        <v>378595436.75</v>
      </c>
      <c r="D27">
        <v>135715226.125</v>
      </c>
      <c r="E27">
        <v>250685090.75</v>
      </c>
      <c r="F27">
        <v>7804880.125</v>
      </c>
      <c r="H27" t="s">
        <v>62</v>
      </c>
      <c r="I27">
        <v>127910346</v>
      </c>
      <c r="J27">
        <v>378595436.75</v>
      </c>
      <c r="K27">
        <v>135715226.125</v>
      </c>
      <c r="L27">
        <v>250685090.75</v>
      </c>
      <c r="M27">
        <v>7804880.125</v>
      </c>
    </row>
    <row r="28" spans="1:13" x14ac:dyDescent="0.2">
      <c r="A28" s="1" t="s">
        <v>105</v>
      </c>
      <c r="B28" s="1">
        <v>1132650.833333333</v>
      </c>
      <c r="C28" s="1">
        <v>402271764.13194442</v>
      </c>
      <c r="D28" s="1">
        <v>292143423.23958337</v>
      </c>
      <c r="E28" s="1">
        <v>401139113.2986111</v>
      </c>
      <c r="F28" s="1">
        <v>291010772.40625012</v>
      </c>
      <c r="H28" t="str">
        <f>A29</f>
        <v>IGTLDGFRH</v>
      </c>
      <c r="I28">
        <f>SUM(B28:B29)</f>
        <v>953639131.7372396</v>
      </c>
      <c r="J28">
        <f t="shared" ref="J28" si="9">SUM(C28:C29)</f>
        <v>514820942.58194441</v>
      </c>
      <c r="K28">
        <f t="shared" ref="K28" si="10">SUM(D28:D29)</f>
        <v>323475510.56458336</v>
      </c>
      <c r="L28">
        <f t="shared" ref="L28" si="11">SUM(E28:E29)</f>
        <v>-438818189.15529507</v>
      </c>
      <c r="M28">
        <f t="shared" ref="M28" si="12">SUM(F28:F29)</f>
        <v>-630163621.17265606</v>
      </c>
    </row>
    <row r="29" spans="1:13" x14ac:dyDescent="0.2">
      <c r="A29" s="1" t="s">
        <v>63</v>
      </c>
      <c r="B29" s="1">
        <v>952506480.90390623</v>
      </c>
      <c r="C29" s="1">
        <v>112549178.45</v>
      </c>
      <c r="D29" s="1">
        <v>31332087.324999999</v>
      </c>
      <c r="E29" s="1">
        <v>-839957302.45390618</v>
      </c>
      <c r="F29" s="1">
        <v>-921174393.57890618</v>
      </c>
    </row>
    <row r="30" spans="1:13" x14ac:dyDescent="0.2">
      <c r="A30" t="s">
        <v>64</v>
      </c>
      <c r="B30">
        <v>15118685.75</v>
      </c>
      <c r="C30">
        <v>20079542</v>
      </c>
      <c r="D30">
        <v>11298411.625</v>
      </c>
      <c r="E30">
        <v>4960856.25</v>
      </c>
      <c r="F30">
        <v>-3820274.125</v>
      </c>
      <c r="H30" t="s">
        <v>64</v>
      </c>
      <c r="I30">
        <v>15118685.75</v>
      </c>
      <c r="J30">
        <v>20079542</v>
      </c>
      <c r="K30">
        <v>11298411.625</v>
      </c>
      <c r="L30">
        <v>4960856.25</v>
      </c>
      <c r="M30">
        <v>-3820274.125</v>
      </c>
    </row>
    <row r="31" spans="1:13" x14ac:dyDescent="0.2">
      <c r="A31" t="s">
        <v>65</v>
      </c>
      <c r="B31">
        <v>130895158.4296875</v>
      </c>
      <c r="C31">
        <v>1036547918.875</v>
      </c>
      <c r="D31">
        <v>58752546.125</v>
      </c>
      <c r="E31">
        <v>905652760.4453125</v>
      </c>
      <c r="F31">
        <v>-72142612.3046875</v>
      </c>
      <c r="H31" t="s">
        <v>65</v>
      </c>
      <c r="I31">
        <v>130895158.4296875</v>
      </c>
      <c r="J31">
        <v>1036547918.875</v>
      </c>
      <c r="K31">
        <v>58752546.125</v>
      </c>
      <c r="L31">
        <v>905652760.4453125</v>
      </c>
      <c r="M31">
        <v>-72142612.3046875</v>
      </c>
    </row>
    <row r="32" spans="1:13" x14ac:dyDescent="0.2">
      <c r="A32" t="s">
        <v>66</v>
      </c>
      <c r="B32">
        <v>43306172.9609375</v>
      </c>
      <c r="C32">
        <v>92547718.84375</v>
      </c>
      <c r="D32">
        <v>39732395.9375</v>
      </c>
      <c r="E32">
        <v>49241545.8828125</v>
      </c>
      <c r="F32">
        <v>-3573777.0234375</v>
      </c>
      <c r="H32" t="s">
        <v>66</v>
      </c>
      <c r="I32">
        <v>43306172.9609375</v>
      </c>
      <c r="J32">
        <v>92547718.84375</v>
      </c>
      <c r="K32">
        <v>39732395.9375</v>
      </c>
      <c r="L32">
        <v>49241545.8828125</v>
      </c>
      <c r="M32">
        <v>-3573777.0234375</v>
      </c>
    </row>
    <row r="33" spans="1:13" x14ac:dyDescent="0.2">
      <c r="A33" t="s">
        <v>67</v>
      </c>
      <c r="B33">
        <v>0</v>
      </c>
      <c r="C33">
        <v>866675.6796875</v>
      </c>
      <c r="D33">
        <v>0</v>
      </c>
      <c r="E33">
        <v>866675.6796875</v>
      </c>
      <c r="F33">
        <v>0</v>
      </c>
      <c r="H33" t="s">
        <v>67</v>
      </c>
      <c r="I33">
        <v>0</v>
      </c>
      <c r="J33">
        <v>866675.6796875</v>
      </c>
      <c r="K33">
        <v>0</v>
      </c>
      <c r="L33">
        <v>866675.6796875</v>
      </c>
      <c r="M33">
        <v>0</v>
      </c>
    </row>
    <row r="34" spans="1:13" x14ac:dyDescent="0.2">
      <c r="A34" t="s">
        <v>68</v>
      </c>
      <c r="B34">
        <v>651631.5390625</v>
      </c>
      <c r="C34">
        <v>304291.5</v>
      </c>
      <c r="D34">
        <v>111342.96875</v>
      </c>
      <c r="E34">
        <v>-347340.0390625</v>
      </c>
      <c r="F34">
        <v>-540288.5703125</v>
      </c>
      <c r="H34" t="s">
        <v>68</v>
      </c>
      <c r="I34">
        <v>651631.5390625</v>
      </c>
      <c r="J34">
        <v>304291.5</v>
      </c>
      <c r="K34">
        <v>111342.96875</v>
      </c>
      <c r="L34">
        <v>-347340.0390625</v>
      </c>
      <c r="M34">
        <v>-540288.5703125</v>
      </c>
    </row>
    <row r="35" spans="1:13" x14ac:dyDescent="0.2">
      <c r="A35" t="s">
        <v>69</v>
      </c>
      <c r="B35">
        <v>13867789428.0875</v>
      </c>
      <c r="C35">
        <v>17400602706.40937</v>
      </c>
      <c r="D35">
        <v>16109892843.70937</v>
      </c>
      <c r="E35">
        <v>3532813278.3218751</v>
      </c>
      <c r="F35">
        <v>2242103415.6218739</v>
      </c>
      <c r="H35" t="s">
        <v>69</v>
      </c>
      <c r="I35">
        <v>13867789428.0875</v>
      </c>
      <c r="J35">
        <v>17400602706.40937</v>
      </c>
      <c r="K35">
        <v>16109892843.70937</v>
      </c>
      <c r="L35">
        <v>3532813278.3218751</v>
      </c>
      <c r="M35">
        <v>2242103415.6218739</v>
      </c>
    </row>
    <row r="36" spans="1:13" x14ac:dyDescent="0.2">
      <c r="A36" t="s">
        <v>70</v>
      </c>
      <c r="B36">
        <v>11043384646.359381</v>
      </c>
      <c r="C36">
        <v>13196015546.55625</v>
      </c>
      <c r="D36">
        <v>13169232604.5625</v>
      </c>
      <c r="E36">
        <v>2152630900.1968689</v>
      </c>
      <c r="F36">
        <v>2125847958.2031209</v>
      </c>
      <c r="H36" t="s">
        <v>70</v>
      </c>
      <c r="I36">
        <v>11043384646.359381</v>
      </c>
      <c r="J36">
        <v>13196015546.55625</v>
      </c>
      <c r="K36">
        <v>13169232604.5625</v>
      </c>
      <c r="L36">
        <v>2152630900.1968689</v>
      </c>
      <c r="M36">
        <v>2125847958.2031209</v>
      </c>
    </row>
    <row r="37" spans="1:13" x14ac:dyDescent="0.2">
      <c r="A37" t="s">
        <v>71</v>
      </c>
      <c r="B37">
        <v>15118685.75</v>
      </c>
      <c r="C37">
        <v>20079542</v>
      </c>
      <c r="D37">
        <v>11298411.625</v>
      </c>
      <c r="E37">
        <v>4960856.25</v>
      </c>
      <c r="F37">
        <v>-3820274.125</v>
      </c>
      <c r="H37" t="s">
        <v>71</v>
      </c>
      <c r="I37">
        <v>15118685.75</v>
      </c>
      <c r="J37">
        <v>20079542</v>
      </c>
      <c r="K37">
        <v>11298411.625</v>
      </c>
      <c r="L37">
        <v>4960856.25</v>
      </c>
      <c r="M37">
        <v>-3820274.125</v>
      </c>
    </row>
    <row r="38" spans="1:13" x14ac:dyDescent="0.2">
      <c r="A38" t="s">
        <v>72</v>
      </c>
      <c r="B38">
        <v>130895158.4296875</v>
      </c>
      <c r="C38">
        <v>1036547918.875</v>
      </c>
      <c r="D38">
        <v>58752546.125</v>
      </c>
      <c r="E38">
        <v>905652760.4453125</v>
      </c>
      <c r="F38">
        <v>-72142612.3046875</v>
      </c>
      <c r="H38" t="s">
        <v>72</v>
      </c>
      <c r="I38">
        <v>130895158.4296875</v>
      </c>
      <c r="J38">
        <v>1036547918.875</v>
      </c>
      <c r="K38">
        <v>58752546.125</v>
      </c>
      <c r="L38">
        <v>905652760.4453125</v>
      </c>
      <c r="M38">
        <v>-72142612.3046875</v>
      </c>
    </row>
    <row r="39" spans="1:13" x14ac:dyDescent="0.2">
      <c r="A39" t="s">
        <v>73</v>
      </c>
      <c r="B39">
        <v>222279042.66666669</v>
      </c>
      <c r="C39">
        <v>515706809.45833337</v>
      </c>
      <c r="D39">
        <v>265389913.25</v>
      </c>
      <c r="E39">
        <v>293427766.79166669</v>
      </c>
      <c r="F39">
        <v>43110870.583333343</v>
      </c>
      <c r="H39" t="s">
        <v>73</v>
      </c>
      <c r="I39">
        <v>222279042.66666669</v>
      </c>
      <c r="J39">
        <v>515706809.45833337</v>
      </c>
      <c r="K39">
        <v>265389913.25</v>
      </c>
      <c r="L39">
        <v>293427766.79166669</v>
      </c>
      <c r="M39">
        <v>43110870.583333343</v>
      </c>
    </row>
    <row r="40" spans="1:13" x14ac:dyDescent="0.2">
      <c r="A40" s="1" t="s">
        <v>74</v>
      </c>
      <c r="B40" s="1">
        <v>19817.23046875</v>
      </c>
      <c r="C40" s="1">
        <v>470704697.625</v>
      </c>
      <c r="D40" s="1">
        <v>324609740.0625</v>
      </c>
      <c r="E40" s="1">
        <v>470684880.39453119</v>
      </c>
      <c r="F40" s="1">
        <v>324589922.83203119</v>
      </c>
      <c r="H40" t="str">
        <f>A41</f>
        <v>LRPAPPPIS</v>
      </c>
      <c r="I40">
        <f>SUM(B40:B41)</f>
        <v>942757321.92578125</v>
      </c>
      <c r="J40">
        <f t="shared" ref="J40" si="13">SUM(C40:C41)</f>
        <v>863137284.5</v>
      </c>
      <c r="K40">
        <f t="shared" ref="K40" si="14">SUM(D40:D41)</f>
        <v>1507155315.4375</v>
      </c>
      <c r="L40">
        <f t="shared" ref="L40" si="15">SUM(E40:E41)</f>
        <v>-79620037.42578131</v>
      </c>
      <c r="M40">
        <f t="shared" ref="M40" si="16">SUM(F40:F41)</f>
        <v>564397993.51171887</v>
      </c>
    </row>
    <row r="41" spans="1:13" x14ac:dyDescent="0.2">
      <c r="A41" s="1" t="s">
        <v>75</v>
      </c>
      <c r="B41" s="1">
        <v>942737504.6953125</v>
      </c>
      <c r="C41" s="1">
        <v>392432586.875</v>
      </c>
      <c r="D41" s="1">
        <v>1182545575.375</v>
      </c>
      <c r="E41" s="1">
        <v>-550304917.8203125</v>
      </c>
      <c r="F41" s="1">
        <v>239808070.67968771</v>
      </c>
    </row>
    <row r="42" spans="1:13" x14ac:dyDescent="0.2">
      <c r="A42" t="s">
        <v>76</v>
      </c>
      <c r="B42">
        <v>1047005509.3125</v>
      </c>
      <c r="C42">
        <v>2953377880.604167</v>
      </c>
      <c r="D42">
        <v>1015297652.4375</v>
      </c>
      <c r="E42">
        <v>1906372371.291667</v>
      </c>
      <c r="F42">
        <v>-31707856.875</v>
      </c>
      <c r="H42" t="s">
        <v>76</v>
      </c>
      <c r="I42">
        <v>1047005509.3125</v>
      </c>
      <c r="J42">
        <v>2953377880.604167</v>
      </c>
      <c r="K42">
        <v>1015297652.4375</v>
      </c>
      <c r="L42">
        <v>1906372371.291667</v>
      </c>
      <c r="M42">
        <v>-31707856.875</v>
      </c>
    </row>
    <row r="43" spans="1:13" x14ac:dyDescent="0.2">
      <c r="A43" t="s">
        <v>77</v>
      </c>
      <c r="B43">
        <v>8325253.239583334</v>
      </c>
      <c r="C43">
        <v>46341134.260416672</v>
      </c>
      <c r="D43">
        <v>5760101.200520833</v>
      </c>
      <c r="E43">
        <v>38015881.020833343</v>
      </c>
      <c r="F43">
        <v>-2565152.0390625009</v>
      </c>
      <c r="H43" t="s">
        <v>77</v>
      </c>
      <c r="I43">
        <v>8325253.239583334</v>
      </c>
      <c r="J43">
        <v>46341134.260416672</v>
      </c>
      <c r="K43">
        <v>5760101.200520833</v>
      </c>
      <c r="L43">
        <v>38015881.020833343</v>
      </c>
      <c r="M43">
        <v>-2565152.0390625009</v>
      </c>
    </row>
    <row r="44" spans="1:13" x14ac:dyDescent="0.2">
      <c r="A44" t="s">
        <v>78</v>
      </c>
      <c r="B44">
        <v>55342783.947916657</v>
      </c>
      <c r="C44">
        <v>121968889.9166667</v>
      </c>
      <c r="D44">
        <v>52124761.729166657</v>
      </c>
      <c r="E44">
        <v>66626105.968750007</v>
      </c>
      <c r="F44">
        <v>-3218022.21875</v>
      </c>
      <c r="H44" t="s">
        <v>78</v>
      </c>
      <c r="I44">
        <v>55342783.947916657</v>
      </c>
      <c r="J44">
        <v>121968889.9166667</v>
      </c>
      <c r="K44">
        <v>52124761.729166657</v>
      </c>
      <c r="L44">
        <v>66626105.968750007</v>
      </c>
      <c r="M44">
        <v>-3218022.21875</v>
      </c>
    </row>
    <row r="45" spans="1:13" x14ac:dyDescent="0.2">
      <c r="A45" t="s">
        <v>79</v>
      </c>
      <c r="B45">
        <v>25890475.753605761</v>
      </c>
      <c r="C45">
        <v>264190533.72235581</v>
      </c>
      <c r="D45">
        <v>28283172.23317308</v>
      </c>
      <c r="E45">
        <v>238300057.96875</v>
      </c>
      <c r="F45">
        <v>2392696.4795673122</v>
      </c>
      <c r="H45" t="s">
        <v>79</v>
      </c>
      <c r="I45">
        <v>25890475.753605761</v>
      </c>
      <c r="J45">
        <v>264190533.72235581</v>
      </c>
      <c r="K45">
        <v>28283172.23317308</v>
      </c>
      <c r="L45">
        <v>238300057.96875</v>
      </c>
      <c r="M45">
        <v>2392696.4795673122</v>
      </c>
    </row>
    <row r="46" spans="1:13" x14ac:dyDescent="0.2">
      <c r="A46" t="s">
        <v>80</v>
      </c>
      <c r="B46">
        <v>0</v>
      </c>
      <c r="C46">
        <v>866675.6796875</v>
      </c>
      <c r="D46">
        <v>0</v>
      </c>
      <c r="E46">
        <v>866675.6796875</v>
      </c>
      <c r="F46">
        <v>0</v>
      </c>
      <c r="H46" t="s">
        <v>80</v>
      </c>
      <c r="I46">
        <v>0</v>
      </c>
      <c r="J46">
        <v>866675.6796875</v>
      </c>
      <c r="K46">
        <v>0</v>
      </c>
      <c r="L46">
        <v>866675.6796875</v>
      </c>
      <c r="M46">
        <v>0</v>
      </c>
    </row>
    <row r="47" spans="1:13" x14ac:dyDescent="0.2">
      <c r="A47" t="s">
        <v>81</v>
      </c>
      <c r="B47">
        <v>1260389049.6875</v>
      </c>
      <c r="C47">
        <v>2557998129.6493049</v>
      </c>
      <c r="D47">
        <v>945085952.27777779</v>
      </c>
      <c r="E47">
        <v>1297609079.9618051</v>
      </c>
      <c r="F47">
        <v>-315303097.40972239</v>
      </c>
      <c r="H47" t="s">
        <v>81</v>
      </c>
      <c r="I47">
        <v>1260389049.6875</v>
      </c>
      <c r="J47">
        <v>2557998129.6493049</v>
      </c>
      <c r="K47">
        <v>945085952.27777779</v>
      </c>
      <c r="L47">
        <v>1297609079.9618051</v>
      </c>
      <c r="M47">
        <v>-315303097.40972239</v>
      </c>
    </row>
    <row r="48" spans="1:13" x14ac:dyDescent="0.2">
      <c r="A48" t="s">
        <v>82</v>
      </c>
      <c r="B48">
        <v>67372081.345424116</v>
      </c>
      <c r="C48">
        <v>120103460.2232143</v>
      </c>
      <c r="D48">
        <v>53339303.582589313</v>
      </c>
      <c r="E48">
        <v>52731378.877790168</v>
      </c>
      <c r="F48">
        <v>-14032777.76283481</v>
      </c>
      <c r="H48" t="s">
        <v>82</v>
      </c>
      <c r="I48">
        <v>67372081.345424116</v>
      </c>
      <c r="J48">
        <v>120103460.2232143</v>
      </c>
      <c r="K48">
        <v>53339303.582589313</v>
      </c>
      <c r="L48">
        <v>52731378.877790168</v>
      </c>
      <c r="M48">
        <v>-14032777.76283481</v>
      </c>
    </row>
    <row r="49" spans="1:13" x14ac:dyDescent="0.2">
      <c r="A49" t="s">
        <v>83</v>
      </c>
      <c r="B49">
        <v>18669774.87740384</v>
      </c>
      <c r="C49">
        <v>203791091.27884611</v>
      </c>
      <c r="D49">
        <v>20941954.901442312</v>
      </c>
      <c r="E49">
        <v>185121316.40144229</v>
      </c>
      <c r="F49">
        <v>2272180.0240384638</v>
      </c>
      <c r="H49" t="s">
        <v>83</v>
      </c>
      <c r="I49">
        <v>18669774.87740384</v>
      </c>
      <c r="J49">
        <v>203791091.27884611</v>
      </c>
      <c r="K49">
        <v>20941954.901442312</v>
      </c>
      <c r="L49">
        <v>185121316.40144229</v>
      </c>
      <c r="M49">
        <v>2272180.0240384638</v>
      </c>
    </row>
    <row r="50" spans="1:13" x14ac:dyDescent="0.2">
      <c r="A50" t="s">
        <v>84</v>
      </c>
      <c r="B50">
        <v>144919376.5</v>
      </c>
      <c r="C50">
        <v>388041641.25</v>
      </c>
      <c r="D50">
        <v>151515724.5</v>
      </c>
      <c r="E50">
        <v>243122264.75</v>
      </c>
      <c r="F50">
        <v>6596348</v>
      </c>
      <c r="H50" t="s">
        <v>84</v>
      </c>
      <c r="I50">
        <v>144919376.5</v>
      </c>
      <c r="J50">
        <v>388041641.25</v>
      </c>
      <c r="K50">
        <v>151515724.5</v>
      </c>
      <c r="L50">
        <v>243122264.75</v>
      </c>
      <c r="M50">
        <v>6596348</v>
      </c>
    </row>
    <row r="51" spans="1:13" x14ac:dyDescent="0.2">
      <c r="A51" t="s">
        <v>85</v>
      </c>
      <c r="B51">
        <v>52249398.361607149</v>
      </c>
      <c r="C51">
        <v>166870118.6830357</v>
      </c>
      <c r="D51">
        <v>55091111.03794644</v>
      </c>
      <c r="E51">
        <v>114620720.3214286</v>
      </c>
      <c r="F51">
        <v>2841712.676339291</v>
      </c>
      <c r="H51" t="s">
        <v>85</v>
      </c>
      <c r="I51">
        <v>52249398.361607149</v>
      </c>
      <c r="J51">
        <v>166870118.6830357</v>
      </c>
      <c r="K51">
        <v>55091111.03794644</v>
      </c>
      <c r="L51">
        <v>114620720.3214286</v>
      </c>
      <c r="M51">
        <v>2841712.676339291</v>
      </c>
    </row>
    <row r="52" spans="1:13" x14ac:dyDescent="0.2">
      <c r="A52" t="s">
        <v>86</v>
      </c>
      <c r="B52">
        <v>43306172.9609375</v>
      </c>
      <c r="C52">
        <v>92547718.84375</v>
      </c>
      <c r="D52">
        <v>39732395.9375</v>
      </c>
      <c r="E52">
        <v>49241545.8828125</v>
      </c>
      <c r="F52">
        <v>-3573777.0234375</v>
      </c>
      <c r="H52" t="s">
        <v>86</v>
      </c>
      <c r="I52">
        <v>43306172.9609375</v>
      </c>
      <c r="J52">
        <v>92547718.84375</v>
      </c>
      <c r="K52">
        <v>39732395.9375</v>
      </c>
      <c r="L52">
        <v>49241545.8828125</v>
      </c>
      <c r="M52">
        <v>-3573777.0234375</v>
      </c>
    </row>
    <row r="53" spans="1:13" x14ac:dyDescent="0.2">
      <c r="A53" t="s">
        <v>87</v>
      </c>
      <c r="B53">
        <v>57615360.633463547</v>
      </c>
      <c r="C53">
        <v>224070528.14583331</v>
      </c>
      <c r="D53">
        <v>40034759.634765632</v>
      </c>
      <c r="E53">
        <v>166455167.51236981</v>
      </c>
      <c r="F53">
        <v>-17580600.99869791</v>
      </c>
      <c r="H53" t="s">
        <v>87</v>
      </c>
      <c r="I53">
        <v>57615360.633463547</v>
      </c>
      <c r="J53">
        <v>224070528.14583331</v>
      </c>
      <c r="K53">
        <v>40034759.634765632</v>
      </c>
      <c r="L53">
        <v>166455167.51236981</v>
      </c>
      <c r="M53">
        <v>-17580600.99869791</v>
      </c>
    </row>
    <row r="54" spans="1:13" x14ac:dyDescent="0.2">
      <c r="A54" t="s">
        <v>88</v>
      </c>
      <c r="B54">
        <v>829582965.17916667</v>
      </c>
      <c r="C54">
        <v>371604312.10416669</v>
      </c>
      <c r="D54">
        <v>1095268987.98125</v>
      </c>
      <c r="E54">
        <v>-457978653.07499999</v>
      </c>
      <c r="F54">
        <v>265686022.8020834</v>
      </c>
      <c r="H54" t="s">
        <v>88</v>
      </c>
      <c r="I54">
        <v>829582965.17916667</v>
      </c>
      <c r="J54">
        <v>371604312.10416669</v>
      </c>
      <c r="K54">
        <v>1095268987.98125</v>
      </c>
      <c r="L54">
        <v>-457978653.07499999</v>
      </c>
      <c r="M54">
        <v>265686022.8020834</v>
      </c>
    </row>
    <row r="55" spans="1:13" x14ac:dyDescent="0.2">
      <c r="A55" t="s">
        <v>89</v>
      </c>
      <c r="B55">
        <v>144919376.5</v>
      </c>
      <c r="C55">
        <v>388041641.25</v>
      </c>
      <c r="D55">
        <v>151515724.5</v>
      </c>
      <c r="E55">
        <v>243122264.75</v>
      </c>
      <c r="F55">
        <v>6596348</v>
      </c>
      <c r="H55" t="s">
        <v>89</v>
      </c>
      <c r="I55">
        <v>144919376.5</v>
      </c>
      <c r="J55">
        <v>388041641.25</v>
      </c>
      <c r="K55">
        <v>151515724.5</v>
      </c>
      <c r="L55">
        <v>243122264.75</v>
      </c>
      <c r="M55">
        <v>6596348</v>
      </c>
    </row>
    <row r="56" spans="1:13" x14ac:dyDescent="0.2">
      <c r="A56" t="s">
        <v>90</v>
      </c>
      <c r="B56">
        <v>103269.3046875</v>
      </c>
      <c r="C56">
        <v>3046642.25</v>
      </c>
      <c r="D56">
        <v>0</v>
      </c>
      <c r="E56">
        <v>2943372.9453125</v>
      </c>
      <c r="F56">
        <v>-103269.3046875</v>
      </c>
      <c r="H56" t="s">
        <v>90</v>
      </c>
      <c r="I56">
        <v>103269.3046875</v>
      </c>
      <c r="J56">
        <v>3046642.25</v>
      </c>
      <c r="K56">
        <v>0</v>
      </c>
      <c r="L56">
        <v>2943372.9453125</v>
      </c>
      <c r="M56">
        <v>-103269.3046875</v>
      </c>
    </row>
    <row r="57" spans="1:13" x14ac:dyDescent="0.2">
      <c r="A57" s="1" t="s">
        <v>106</v>
      </c>
      <c r="B57" s="1">
        <v>17257998.006250001</v>
      </c>
      <c r="C57" s="1">
        <v>337589051.93124998</v>
      </c>
      <c r="D57" s="1">
        <v>26291150.024999999</v>
      </c>
      <c r="E57" s="1">
        <v>320331053.92500001</v>
      </c>
      <c r="F57" s="1">
        <v>9033152.018749997</v>
      </c>
      <c r="H57" t="str">
        <f>A58</f>
        <v>VNQDFTNRI</v>
      </c>
      <c r="I57">
        <f>SUM(B57:B58)</f>
        <v>5185935338.7731495</v>
      </c>
      <c r="J57">
        <f t="shared" ref="J57" si="17">SUM(C57:C58)</f>
        <v>13566366711.145319</v>
      </c>
      <c r="K57">
        <f t="shared" ref="K57" si="18">SUM(D57:D58)</f>
        <v>7588736367.6851625</v>
      </c>
      <c r="L57">
        <f t="shared" ref="L57" si="19">SUM(E57:E58)</f>
        <v>8380431372.3721666</v>
      </c>
      <c r="M57">
        <f t="shared" ref="M57" si="20">SUM(F57:F58)</f>
        <v>2402801028.912014</v>
      </c>
    </row>
    <row r="58" spans="1:13" x14ac:dyDescent="0.2">
      <c r="A58" s="1" t="s">
        <v>91</v>
      </c>
      <c r="B58" s="1">
        <v>5168677340.7668991</v>
      </c>
      <c r="C58" s="1">
        <v>13228777659.214069</v>
      </c>
      <c r="D58" s="1">
        <v>7562445217.6601629</v>
      </c>
      <c r="E58" s="1">
        <v>8060100318.4471664</v>
      </c>
      <c r="F58" s="1">
        <v>2393767876.8932638</v>
      </c>
    </row>
    <row r="59" spans="1:13" x14ac:dyDescent="0.2">
      <c r="A59" t="s">
        <v>92</v>
      </c>
      <c r="B59">
        <v>37075343.723437503</v>
      </c>
      <c r="C59">
        <v>76765697.982812509</v>
      </c>
      <c r="D59">
        <v>36886757.95624999</v>
      </c>
      <c r="E59">
        <v>39690354.259375013</v>
      </c>
      <c r="F59">
        <v>-188585.76718751341</v>
      </c>
      <c r="H59" t="s">
        <v>92</v>
      </c>
      <c r="I59">
        <v>37075343.723437503</v>
      </c>
      <c r="J59">
        <v>76765697.982812509</v>
      </c>
      <c r="K59">
        <v>36886757.95624999</v>
      </c>
      <c r="L59">
        <v>39690354.259375013</v>
      </c>
      <c r="M59">
        <v>-188585.76718751341</v>
      </c>
    </row>
    <row r="60" spans="1:13" x14ac:dyDescent="0.2">
      <c r="A60" t="s">
        <v>93</v>
      </c>
      <c r="B60">
        <v>2958061.484375</v>
      </c>
      <c r="C60">
        <v>60246601.5390625</v>
      </c>
      <c r="D60">
        <v>2202808.23828125</v>
      </c>
      <c r="E60">
        <v>57288540.0546875</v>
      </c>
      <c r="F60">
        <v>-755253.24609375</v>
      </c>
      <c r="H60" t="s">
        <v>93</v>
      </c>
      <c r="I60">
        <v>2958061.484375</v>
      </c>
      <c r="J60">
        <v>60246601.5390625</v>
      </c>
      <c r="K60">
        <v>2202808.23828125</v>
      </c>
      <c r="L60">
        <v>57288540.0546875</v>
      </c>
      <c r="M60">
        <v>-755253.24609375</v>
      </c>
    </row>
    <row r="61" spans="1:13" x14ac:dyDescent="0.2">
      <c r="A61" t="s">
        <v>94</v>
      </c>
      <c r="B61">
        <v>87824009.521484375</v>
      </c>
      <c r="C61">
        <v>103674324.5234375</v>
      </c>
      <c r="D61">
        <v>85358062.685546875</v>
      </c>
      <c r="E61">
        <v>15850315.001953119</v>
      </c>
      <c r="F61">
        <v>-2465946.8359375</v>
      </c>
      <c r="H61" t="s">
        <v>94</v>
      </c>
      <c r="I61">
        <v>87824009.521484375</v>
      </c>
      <c r="J61">
        <v>103674324.5234375</v>
      </c>
      <c r="K61">
        <v>85358062.685546875</v>
      </c>
      <c r="L61">
        <v>15850315.001953119</v>
      </c>
      <c r="M61">
        <v>-2465946.8359375</v>
      </c>
    </row>
    <row r="62" spans="1:13" x14ac:dyDescent="0.2">
      <c r="A62" t="s">
        <v>95</v>
      </c>
      <c r="B62">
        <v>24287856.30113636</v>
      </c>
      <c r="C62">
        <v>63724164.704545453</v>
      </c>
      <c r="D62">
        <v>21330894.936079551</v>
      </c>
      <c r="E62">
        <v>39436308.403409079</v>
      </c>
      <c r="F62">
        <v>-2956961.365056816</v>
      </c>
      <c r="H62" t="s">
        <v>95</v>
      </c>
      <c r="I62">
        <v>24287856.30113636</v>
      </c>
      <c r="J62">
        <v>63724164.704545453</v>
      </c>
      <c r="K62">
        <v>21330894.936079551</v>
      </c>
      <c r="L62">
        <v>39436308.403409079</v>
      </c>
      <c r="M62">
        <v>-2956961.365056816</v>
      </c>
    </row>
    <row r="63" spans="1:13" x14ac:dyDescent="0.2">
      <c r="A63" t="s">
        <v>96</v>
      </c>
      <c r="B63">
        <v>78215663.595982134</v>
      </c>
      <c r="C63">
        <v>323522717.84040171</v>
      </c>
      <c r="D63">
        <v>100043633.8080357</v>
      </c>
      <c r="E63">
        <v>245307054.2444196</v>
      </c>
      <c r="F63">
        <v>21827970.212053578</v>
      </c>
      <c r="H63" t="s">
        <v>96</v>
      </c>
      <c r="I63">
        <v>78215663.595982134</v>
      </c>
      <c r="J63">
        <v>323522717.84040171</v>
      </c>
      <c r="K63">
        <v>100043633.8080357</v>
      </c>
      <c r="L63">
        <v>245307054.2444196</v>
      </c>
      <c r="M63">
        <v>21827970.212053578</v>
      </c>
    </row>
    <row r="64" spans="1:13" x14ac:dyDescent="0.2">
      <c r="A64" t="s">
        <v>97</v>
      </c>
      <c r="B64">
        <v>9408458.1624999996</v>
      </c>
      <c r="C64">
        <v>45097409.825000003</v>
      </c>
      <c r="D64">
        <v>8923709.875</v>
      </c>
      <c r="E64">
        <v>35688951.662499987</v>
      </c>
      <c r="F64">
        <v>-484748.28749999963</v>
      </c>
      <c r="H64" t="s">
        <v>97</v>
      </c>
      <c r="I64">
        <v>9408458.1624999996</v>
      </c>
      <c r="J64">
        <v>45097409.825000003</v>
      </c>
      <c r="K64">
        <v>8923709.875</v>
      </c>
      <c r="L64">
        <v>35688951.662499987</v>
      </c>
      <c r="M64">
        <v>-484748.28749999963</v>
      </c>
    </row>
    <row r="65" spans="1:13" x14ac:dyDescent="0.2">
      <c r="A65" s="1" t="s">
        <v>98</v>
      </c>
      <c r="B65" s="1">
        <v>0</v>
      </c>
      <c r="C65" s="1">
        <v>45189885.875</v>
      </c>
      <c r="D65" s="1">
        <v>24571080.375</v>
      </c>
      <c r="E65" s="1">
        <v>45189885.875</v>
      </c>
      <c r="F65" s="1">
        <v>24571080.375</v>
      </c>
      <c r="H65" t="str">
        <f>A66</f>
        <v>YNRGDSTFE</v>
      </c>
      <c r="I65">
        <f>SUM(B65:B66)</f>
        <v>15071064.5</v>
      </c>
      <c r="J65">
        <f t="shared" ref="J65" si="21">SUM(C65:C66)</f>
        <v>45189885.875</v>
      </c>
      <c r="K65">
        <f t="shared" ref="K65" si="22">SUM(D65:D66)</f>
        <v>24571080.375</v>
      </c>
      <c r="L65">
        <f t="shared" ref="L65" si="23">SUM(E65:E66)</f>
        <v>30118821.375</v>
      </c>
      <c r="M65">
        <f t="shared" ref="M65" si="24">SUM(F65:F66)</f>
        <v>9500015.875</v>
      </c>
    </row>
    <row r="66" spans="1:13" x14ac:dyDescent="0.2">
      <c r="A66" s="1" t="s">
        <v>99</v>
      </c>
      <c r="B66" s="1">
        <v>15071064.5</v>
      </c>
      <c r="C66" s="1">
        <v>0</v>
      </c>
      <c r="D66" s="1">
        <v>0</v>
      </c>
      <c r="E66" s="1">
        <v>-15071064.5</v>
      </c>
      <c r="F66" s="1">
        <v>-15071064.5</v>
      </c>
    </row>
    <row r="67" spans="1:13" x14ac:dyDescent="0.2">
      <c r="A67" t="s">
        <v>100</v>
      </c>
      <c r="B67">
        <v>8799403714.4765625</v>
      </c>
      <c r="C67">
        <v>10066648158.625</v>
      </c>
      <c r="D67">
        <v>9843246859.109375</v>
      </c>
      <c r="E67">
        <v>1267244444.148438</v>
      </c>
      <c r="F67">
        <v>1043843144.632812</v>
      </c>
      <c r="H67" t="s">
        <v>100</v>
      </c>
      <c r="I67">
        <v>8799403714.4765625</v>
      </c>
      <c r="J67">
        <v>10066648158.625</v>
      </c>
      <c r="K67">
        <v>9843246859.109375</v>
      </c>
      <c r="L67">
        <v>1267244444.148438</v>
      </c>
      <c r="M67">
        <v>1043843144.632812</v>
      </c>
    </row>
    <row r="68" spans="1:13" x14ac:dyDescent="0.2">
      <c r="A68" t="s">
        <v>101</v>
      </c>
      <c r="B68">
        <v>209828666.16666669</v>
      </c>
      <c r="C68">
        <v>436321418.27083337</v>
      </c>
      <c r="D68">
        <v>225887840.08333331</v>
      </c>
      <c r="E68">
        <v>226492752.10416669</v>
      </c>
      <c r="F68">
        <v>16059173.91666666</v>
      </c>
      <c r="H68" t="s">
        <v>101</v>
      </c>
      <c r="I68">
        <v>209828666.16666669</v>
      </c>
      <c r="J68">
        <v>436321418.27083337</v>
      </c>
      <c r="K68">
        <v>225887840.08333331</v>
      </c>
      <c r="L68">
        <v>226492752.10416669</v>
      </c>
      <c r="M68">
        <v>16059173.91666666</v>
      </c>
    </row>
    <row r="69" spans="1:13" x14ac:dyDescent="0.2">
      <c r="A69" t="s">
        <v>102</v>
      </c>
      <c r="B69">
        <v>43163655.600142047</v>
      </c>
      <c r="C69">
        <v>198835978.34090921</v>
      </c>
      <c r="D69">
        <v>26188929.056107961</v>
      </c>
      <c r="E69">
        <v>155672322.74076709</v>
      </c>
      <c r="F69">
        <v>-16974726.54403409</v>
      </c>
      <c r="H69" t="s">
        <v>102</v>
      </c>
      <c r="I69">
        <v>43163655.600142047</v>
      </c>
      <c r="J69">
        <v>198835978.34090921</v>
      </c>
      <c r="K69">
        <v>26188929.056107961</v>
      </c>
      <c r="L69">
        <v>155672322.74076709</v>
      </c>
      <c r="M69">
        <v>-16974726.54403409</v>
      </c>
    </row>
    <row r="70" spans="1:13" x14ac:dyDescent="0.2">
      <c r="A70" t="s">
        <v>103</v>
      </c>
      <c r="B70">
        <v>659566978.44898891</v>
      </c>
      <c r="C70">
        <v>1139161992.1911759</v>
      </c>
      <c r="D70">
        <v>793683620.97977948</v>
      </c>
      <c r="E70">
        <v>479595013.7421875</v>
      </c>
      <c r="F70">
        <v>134116642.5307906</v>
      </c>
      <c r="H70" t="s">
        <v>103</v>
      </c>
      <c r="I70">
        <v>659566978.44898891</v>
      </c>
      <c r="J70">
        <v>1139161992.1911759</v>
      </c>
      <c r="K70">
        <v>793683620.97977948</v>
      </c>
      <c r="L70">
        <v>479595013.7421875</v>
      </c>
      <c r="M70">
        <v>134116642.5307906</v>
      </c>
    </row>
  </sheetData>
  <sortState xmlns:xlrd2="http://schemas.microsoft.com/office/spreadsheetml/2017/richdata2" ref="A2:F70">
    <sortCondition ref="A1:A70"/>
  </sortState>
  <conditionalFormatting sqref="L2:M70">
    <cfRule type="cellIs" dxfId="4" priority="2" operator="lessThan">
      <formula>0</formula>
    </cfRule>
  </conditionalFormatting>
  <conditionalFormatting sqref="N2:N70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09ED-63A3-8148-8A90-69ABEF7D8ABD}">
  <sheetPr codeName="Sheet4"/>
  <dimension ref="A1:T33"/>
  <sheetViews>
    <sheetView tabSelected="1" topLeftCell="F1" zoomScale="115" workbookViewId="0">
      <selection activeCell="T16" sqref="T16"/>
    </sheetView>
  </sheetViews>
  <sheetFormatPr baseColWidth="10" defaultColWidth="8.83203125" defaultRowHeight="15" x14ac:dyDescent="0.2"/>
  <cols>
    <col min="1" max="1" width="11" bestFit="1" customWidth="1"/>
    <col min="2" max="4" width="12.33203125" bestFit="1" customWidth="1"/>
    <col min="5" max="6" width="13.6640625" bestFit="1" customWidth="1"/>
    <col min="7" max="7" width="11.83203125" bestFit="1" customWidth="1"/>
    <col min="8" max="8" width="11.6640625" bestFit="1" customWidth="1"/>
    <col min="9" max="9" width="12.33203125" bestFit="1" customWidth="1"/>
    <col min="10" max="11" width="12.1640625" bestFit="1" customWidth="1"/>
    <col min="12" max="13" width="13.33203125" bestFit="1" customWidth="1"/>
    <col min="15" max="15" width="20.83203125" bestFit="1" customWidth="1"/>
    <col min="16" max="16" width="12.1640625" bestFit="1" customWidth="1"/>
  </cols>
  <sheetData>
    <row r="1" spans="1:20" s="2" customFormat="1" x14ac:dyDescent="0.2">
      <c r="A1" s="2" t="s">
        <v>37</v>
      </c>
      <c r="B1" s="2" t="s">
        <v>36</v>
      </c>
      <c r="C1" s="2" t="s">
        <v>35</v>
      </c>
      <c r="D1" s="2" t="s">
        <v>34</v>
      </c>
      <c r="E1" s="2" t="s">
        <v>33</v>
      </c>
      <c r="F1" s="2" t="s">
        <v>32</v>
      </c>
      <c r="H1" s="2" t="s">
        <v>37</v>
      </c>
      <c r="I1" s="2" t="s">
        <v>36</v>
      </c>
      <c r="J1" s="2" t="s">
        <v>35</v>
      </c>
      <c r="K1" s="2" t="s">
        <v>34</v>
      </c>
      <c r="L1" s="2" t="s">
        <v>33</v>
      </c>
      <c r="M1" s="2" t="s">
        <v>32</v>
      </c>
      <c r="O1" s="2" t="s">
        <v>169</v>
      </c>
    </row>
    <row r="2" spans="1:20" x14ac:dyDescent="0.2">
      <c r="A2" t="s">
        <v>31</v>
      </c>
      <c r="B2">
        <v>636091727.39892578</v>
      </c>
      <c r="C2">
        <v>4724325820.4882812</v>
      </c>
      <c r="D2">
        <v>480125086.69042969</v>
      </c>
      <c r="E2">
        <v>4088234093.089355</v>
      </c>
      <c r="F2">
        <v>-155966640.708496</v>
      </c>
      <c r="H2" t="s">
        <v>31</v>
      </c>
      <c r="I2">
        <v>636091727.39892578</v>
      </c>
      <c r="J2">
        <v>4724325820.4882812</v>
      </c>
      <c r="K2">
        <v>480125086.69042969</v>
      </c>
      <c r="L2">
        <v>4088234093.089355</v>
      </c>
      <c r="M2">
        <v>-155966640.708496</v>
      </c>
      <c r="O2" t="s">
        <v>18</v>
      </c>
      <c r="P2">
        <f>SUM(I2:I3)</f>
        <v>777073248.89970696</v>
      </c>
      <c r="Q2">
        <f>SUM(J2:J3)</f>
        <v>4826524066.7593746</v>
      </c>
      <c r="R2">
        <f>SUM(K2:K3)</f>
        <v>586675172.49121094</v>
      </c>
      <c r="S2">
        <f>SUM(L2:L3)</f>
        <v>4049450817.8596673</v>
      </c>
      <c r="T2">
        <f>SUM(M2:M3)</f>
        <v>-190398076.40849602</v>
      </c>
    </row>
    <row r="3" spans="1:20" x14ac:dyDescent="0.2">
      <c r="A3" t="s">
        <v>30</v>
      </c>
      <c r="B3">
        <v>140981521.50078121</v>
      </c>
      <c r="C3">
        <v>102198246.2710938</v>
      </c>
      <c r="D3">
        <v>106550085.80078121</v>
      </c>
      <c r="E3">
        <v>-38783275.229687482</v>
      </c>
      <c r="F3">
        <v>-34431435.700000003</v>
      </c>
      <c r="H3" s="1" t="s">
        <v>30</v>
      </c>
      <c r="I3">
        <v>140981521.50078121</v>
      </c>
      <c r="J3">
        <v>102198246.2710938</v>
      </c>
      <c r="K3">
        <v>106550085.80078121</v>
      </c>
      <c r="L3">
        <v>-38783275.229687482</v>
      </c>
      <c r="M3">
        <v>-34431435.700000003</v>
      </c>
      <c r="O3" t="s">
        <v>8</v>
      </c>
      <c r="P3">
        <f>_xlfn.XLOOKUP(O3,H:H,I:I)</f>
        <v>129597900.386489</v>
      </c>
      <c r="Q3">
        <f t="shared" ref="Q3:T14" si="0">_xlfn.XLOOKUP(P3,I:I,J:J)</f>
        <v>463885342.80422789</v>
      </c>
      <c r="R3">
        <f t="shared" si="0"/>
        <v>184515628.97794119</v>
      </c>
      <c r="S3">
        <f t="shared" si="0"/>
        <v>334287442.41773891</v>
      </c>
      <c r="T3">
        <f t="shared" si="0"/>
        <v>54917728.591452233</v>
      </c>
    </row>
    <row r="4" spans="1:20" x14ac:dyDescent="0.2">
      <c r="A4" t="s">
        <v>29</v>
      </c>
      <c r="B4">
        <v>0</v>
      </c>
      <c r="C4">
        <v>2199164.125</v>
      </c>
      <c r="D4">
        <v>0</v>
      </c>
      <c r="E4">
        <v>2199164.125</v>
      </c>
      <c r="F4">
        <v>0</v>
      </c>
      <c r="H4" s="1" t="s">
        <v>29</v>
      </c>
      <c r="I4">
        <v>0</v>
      </c>
      <c r="J4">
        <v>2199164.125</v>
      </c>
      <c r="K4">
        <v>0</v>
      </c>
      <c r="L4">
        <v>2199164.125</v>
      </c>
      <c r="M4">
        <v>0</v>
      </c>
      <c r="O4" t="s">
        <v>16</v>
      </c>
      <c r="P4">
        <f t="shared" ref="P4:P14" si="1">_xlfn.XLOOKUP(O4,H:H,I:I)</f>
        <v>105100733.640625</v>
      </c>
      <c r="Q4">
        <f t="shared" si="0"/>
        <v>520749967.46875</v>
      </c>
      <c r="R4">
        <f t="shared" si="0"/>
        <v>94701879.859375</v>
      </c>
      <c r="S4">
        <f t="shared" si="0"/>
        <v>415649233.828125</v>
      </c>
      <c r="T4">
        <f t="shared" si="0"/>
        <v>-10398853.78125</v>
      </c>
    </row>
    <row r="5" spans="1:20" x14ac:dyDescent="0.2">
      <c r="A5" s="1" t="s">
        <v>28</v>
      </c>
      <c r="B5" s="1">
        <v>28329759.449999999</v>
      </c>
      <c r="C5" s="1">
        <v>1073922596.375</v>
      </c>
      <c r="D5" s="1">
        <v>591560181.63750005</v>
      </c>
      <c r="E5" s="1">
        <v>1045592836.925</v>
      </c>
      <c r="F5" s="1">
        <v>563230422.1875</v>
      </c>
      <c r="H5" s="1" t="str">
        <f>A6</f>
        <v>FKNTRTNEK</v>
      </c>
      <c r="I5">
        <f>SUM(B5:B6)</f>
        <v>127542953.1375</v>
      </c>
      <c r="J5">
        <f>SUM(C5:C6)</f>
        <v>1073922596.375</v>
      </c>
      <c r="K5">
        <f>SUM(D5:D6)</f>
        <v>647884249.76250005</v>
      </c>
      <c r="L5">
        <f>SUM(E5:E6)</f>
        <v>946379643.23749995</v>
      </c>
      <c r="M5">
        <f>SUM(F5:F6)</f>
        <v>520341296.625</v>
      </c>
      <c r="O5" t="s">
        <v>23</v>
      </c>
      <c r="P5">
        <f t="shared" si="1"/>
        <v>576711372.13330078</v>
      </c>
      <c r="Q5">
        <f t="shared" si="0"/>
        <v>4581517590.1367188</v>
      </c>
      <c r="R5">
        <f t="shared" si="0"/>
        <v>437920683.5302735</v>
      </c>
      <c r="S5">
        <f t="shared" si="0"/>
        <v>4004806218.003418</v>
      </c>
      <c r="T5">
        <f t="shared" si="0"/>
        <v>-138790688.60302731</v>
      </c>
    </row>
    <row r="6" spans="1:20" x14ac:dyDescent="0.2">
      <c r="A6" s="1" t="s">
        <v>27</v>
      </c>
      <c r="B6" s="1">
        <v>99213193.6875</v>
      </c>
      <c r="C6" s="1">
        <v>0</v>
      </c>
      <c r="D6" s="1">
        <v>56324068.125</v>
      </c>
      <c r="E6" s="1">
        <v>-99213193.6875</v>
      </c>
      <c r="F6" s="1">
        <v>-42889125.5625</v>
      </c>
      <c r="O6" t="s">
        <v>2</v>
      </c>
      <c r="P6">
        <f t="shared" si="1"/>
        <v>3086420.635416667</v>
      </c>
      <c r="Q6">
        <f t="shared" si="0"/>
        <v>19356598.145833328</v>
      </c>
      <c r="R6">
        <f t="shared" si="0"/>
        <v>10083192.421875</v>
      </c>
      <c r="S6">
        <f t="shared" si="0"/>
        <v>16270177.51041667</v>
      </c>
      <c r="T6">
        <f t="shared" si="0"/>
        <v>6996771.786458334</v>
      </c>
    </row>
    <row r="7" spans="1:20" x14ac:dyDescent="0.2">
      <c r="A7" s="1" t="s">
        <v>26</v>
      </c>
      <c r="B7" s="1">
        <v>0</v>
      </c>
      <c r="C7" s="1">
        <v>807091.0625</v>
      </c>
      <c r="D7" s="1">
        <v>332908.90625</v>
      </c>
      <c r="E7" s="1">
        <v>807091.0625</v>
      </c>
      <c r="F7" s="1">
        <v>332908.90625</v>
      </c>
      <c r="H7" s="1" t="str">
        <f>A8</f>
        <v>FRQDVDNAS</v>
      </c>
      <c r="I7">
        <f>SUM(B7:B8)</f>
        <v>378921322.359375</v>
      </c>
      <c r="J7">
        <f>SUM(C7:C8)</f>
        <v>476531048.91562498</v>
      </c>
      <c r="K7">
        <f>SUM(D7:D8)</f>
        <v>322598061.91874999</v>
      </c>
      <c r="L7">
        <f>SUM(E7:E8)</f>
        <v>97609726.556250036</v>
      </c>
      <c r="M7">
        <f>SUM(F7:F8)</f>
        <v>-56323260.440625012</v>
      </c>
      <c r="O7" t="s">
        <v>30</v>
      </c>
      <c r="P7">
        <f t="shared" si="1"/>
        <v>140981521.50078121</v>
      </c>
      <c r="Q7">
        <f t="shared" si="0"/>
        <v>102198246.2710938</v>
      </c>
      <c r="R7">
        <f t="shared" si="0"/>
        <v>106550085.80078121</v>
      </c>
      <c r="S7">
        <f t="shared" si="0"/>
        <v>-38783275.229687482</v>
      </c>
      <c r="T7">
        <f t="shared" si="0"/>
        <v>-34431435.700000003</v>
      </c>
    </row>
    <row r="8" spans="1:20" x14ac:dyDescent="0.2">
      <c r="A8" s="1" t="s">
        <v>25</v>
      </c>
      <c r="B8" s="1">
        <v>378921322.359375</v>
      </c>
      <c r="C8" s="1">
        <v>475723957.85312498</v>
      </c>
      <c r="D8" s="1">
        <v>322265153.01249999</v>
      </c>
      <c r="E8" s="1">
        <v>96802635.493750036</v>
      </c>
      <c r="F8" s="1">
        <v>-56656169.346875012</v>
      </c>
      <c r="O8" t="s">
        <v>14</v>
      </c>
      <c r="P8">
        <f t="shared" si="1"/>
        <v>122259085.0390625</v>
      </c>
      <c r="Q8">
        <f t="shared" si="0"/>
        <v>460948933.203125</v>
      </c>
      <c r="R8">
        <f t="shared" si="0"/>
        <v>184939399.0390625</v>
      </c>
      <c r="S8">
        <f t="shared" si="0"/>
        <v>338689848.1640625</v>
      </c>
      <c r="T8">
        <f t="shared" si="0"/>
        <v>62680314</v>
      </c>
    </row>
    <row r="9" spans="1:20" x14ac:dyDescent="0.2">
      <c r="A9" t="s">
        <v>24</v>
      </c>
      <c r="B9">
        <v>0</v>
      </c>
      <c r="C9">
        <v>0</v>
      </c>
      <c r="D9">
        <v>10425548.75</v>
      </c>
      <c r="E9">
        <v>0</v>
      </c>
      <c r="F9">
        <v>10425548.75</v>
      </c>
      <c r="H9" t="s">
        <v>24</v>
      </c>
      <c r="I9">
        <v>0</v>
      </c>
      <c r="J9">
        <v>0</v>
      </c>
      <c r="K9">
        <v>10425548.75</v>
      </c>
      <c r="L9">
        <v>0</v>
      </c>
      <c r="M9">
        <v>10425548.75</v>
      </c>
      <c r="O9" t="s">
        <v>20</v>
      </c>
      <c r="P9">
        <f t="shared" si="1"/>
        <v>15767535906.39259</v>
      </c>
      <c r="Q9">
        <f t="shared" si="0"/>
        <v>72380734270.160156</v>
      </c>
      <c r="R9">
        <f t="shared" si="0"/>
        <v>12757795387.996099</v>
      </c>
      <c r="S9">
        <f t="shared" si="0"/>
        <v>56613198363.767563</v>
      </c>
      <c r="T9">
        <f t="shared" si="0"/>
        <v>-3009740518.3964958</v>
      </c>
    </row>
    <row r="10" spans="1:20" x14ac:dyDescent="0.2">
      <c r="A10" t="s">
        <v>23</v>
      </c>
      <c r="B10">
        <v>576711372.13330078</v>
      </c>
      <c r="C10">
        <v>4581517590.1367188</v>
      </c>
      <c r="D10">
        <v>437920683.5302735</v>
      </c>
      <c r="E10">
        <v>4004806218.003418</v>
      </c>
      <c r="F10">
        <v>-138790688.60302731</v>
      </c>
      <c r="H10" s="1" t="s">
        <v>23</v>
      </c>
      <c r="I10">
        <v>576711372.13330078</v>
      </c>
      <c r="J10">
        <v>4581517590.1367188</v>
      </c>
      <c r="K10">
        <v>437920683.5302735</v>
      </c>
      <c r="L10">
        <v>4004806218.003418</v>
      </c>
      <c r="M10">
        <v>-138790688.60302731</v>
      </c>
      <c r="O10" t="s">
        <v>19</v>
      </c>
      <c r="P10">
        <f t="shared" si="1"/>
        <v>1131748118.7532549</v>
      </c>
      <c r="Q10">
        <f t="shared" si="0"/>
        <v>833257892.95507801</v>
      </c>
      <c r="R10">
        <f t="shared" si="0"/>
        <v>574049230.26041639</v>
      </c>
      <c r="S10">
        <f t="shared" si="0"/>
        <v>-298490225.79817688</v>
      </c>
      <c r="T10">
        <f t="shared" si="0"/>
        <v>-557698888.4928385</v>
      </c>
    </row>
    <row r="11" spans="1:20" x14ac:dyDescent="0.2">
      <c r="A11" t="s">
        <v>22</v>
      </c>
      <c r="B11">
        <v>122259085.0390625</v>
      </c>
      <c r="C11">
        <v>460948933.203125</v>
      </c>
      <c r="D11">
        <v>184939399.0390625</v>
      </c>
      <c r="E11">
        <v>338689848.1640625</v>
      </c>
      <c r="F11">
        <v>62680314</v>
      </c>
      <c r="H11" t="s">
        <v>22</v>
      </c>
      <c r="I11">
        <v>122259085.0390625</v>
      </c>
      <c r="J11">
        <v>460948933.203125</v>
      </c>
      <c r="K11">
        <v>184939399.0390625</v>
      </c>
      <c r="L11">
        <v>338689848.1640625</v>
      </c>
      <c r="M11">
        <v>62680314</v>
      </c>
      <c r="O11" t="s">
        <v>28</v>
      </c>
    </row>
    <row r="12" spans="1:20" x14ac:dyDescent="0.2">
      <c r="A12" s="1" t="s">
        <v>21</v>
      </c>
      <c r="B12" s="1">
        <v>0</v>
      </c>
      <c r="C12" s="1">
        <v>43902046.5</v>
      </c>
      <c r="D12" s="1">
        <v>246494.90625</v>
      </c>
      <c r="E12" s="1">
        <v>43902046.5</v>
      </c>
      <c r="F12" s="1">
        <v>246494.90625</v>
      </c>
      <c r="H12" s="1" t="str">
        <f>A13</f>
        <v>LDIEIATYR</v>
      </c>
      <c r="I12">
        <f>SUM(B12:B13)</f>
        <v>15767535906.39259</v>
      </c>
      <c r="J12">
        <f>SUM(C12:C13)</f>
        <v>72380734270.160156</v>
      </c>
      <c r="K12">
        <f>SUM(D12:D13)</f>
        <v>12757795387.996099</v>
      </c>
      <c r="L12">
        <f>SUM(E12:E13)</f>
        <v>56613198363.767563</v>
      </c>
      <c r="M12">
        <f>SUM(F12:F13)</f>
        <v>-3009740518.3964958</v>
      </c>
      <c r="O12" t="s">
        <v>7</v>
      </c>
      <c r="P12">
        <f t="shared" si="1"/>
        <v>28597478.9609375</v>
      </c>
      <c r="Q12">
        <f t="shared" si="0"/>
        <v>98594098.76953125</v>
      </c>
      <c r="R12">
        <f t="shared" si="0"/>
        <v>29326528.0390625</v>
      </c>
      <c r="S12">
        <f t="shared" si="0"/>
        <v>69996619.80859375</v>
      </c>
      <c r="T12">
        <f t="shared" si="0"/>
        <v>729049.078125</v>
      </c>
    </row>
    <row r="13" spans="1:20" x14ac:dyDescent="0.2">
      <c r="A13" s="1" t="s">
        <v>20</v>
      </c>
      <c r="B13" s="1">
        <v>15767535906.39259</v>
      </c>
      <c r="C13" s="1">
        <v>72336832223.660156</v>
      </c>
      <c r="D13" s="1">
        <v>12757548893.089849</v>
      </c>
      <c r="E13" s="1">
        <v>56569296317.267563</v>
      </c>
      <c r="F13" s="1">
        <v>-3009987013.3027458</v>
      </c>
      <c r="O13" t="s">
        <v>25</v>
      </c>
      <c r="P13">
        <f t="shared" si="1"/>
        <v>378921322.359375</v>
      </c>
      <c r="Q13">
        <f t="shared" si="0"/>
        <v>476531048.91562498</v>
      </c>
      <c r="R13">
        <f t="shared" si="0"/>
        <v>322598061.91874999</v>
      </c>
      <c r="S13">
        <f t="shared" si="0"/>
        <v>97609726.556250036</v>
      </c>
      <c r="T13">
        <f t="shared" si="0"/>
        <v>-56323260.440625012</v>
      </c>
    </row>
    <row r="14" spans="1:20" x14ac:dyDescent="0.2">
      <c r="A14" t="s">
        <v>19</v>
      </c>
      <c r="B14">
        <v>1131748118.7532549</v>
      </c>
      <c r="C14">
        <v>833257892.95507801</v>
      </c>
      <c r="D14">
        <v>574049230.26041639</v>
      </c>
      <c r="E14">
        <v>-298490225.79817688</v>
      </c>
      <c r="F14">
        <v>-557698888.4928385</v>
      </c>
      <c r="H14" s="1" t="s">
        <v>19</v>
      </c>
      <c r="I14">
        <v>1131748118.7532549</v>
      </c>
      <c r="J14">
        <v>833257892.95507801</v>
      </c>
      <c r="K14">
        <v>574049230.26041639</v>
      </c>
      <c r="L14">
        <v>-298490225.79817688</v>
      </c>
      <c r="M14">
        <v>-557698888.4928385</v>
      </c>
      <c r="O14" t="s">
        <v>29</v>
      </c>
      <c r="P14">
        <f t="shared" si="1"/>
        <v>0</v>
      </c>
      <c r="Q14">
        <f t="shared" si="0"/>
        <v>2199164.125</v>
      </c>
      <c r="R14">
        <f t="shared" si="0"/>
        <v>0</v>
      </c>
      <c r="S14">
        <f t="shared" si="0"/>
        <v>2199164.125</v>
      </c>
      <c r="T14">
        <f t="shared" si="0"/>
        <v>0</v>
      </c>
    </row>
    <row r="15" spans="1:20" x14ac:dyDescent="0.2">
      <c r="A15" s="1" t="s">
        <v>18</v>
      </c>
      <c r="B15" s="1">
        <v>320955875.52499998</v>
      </c>
      <c r="C15" s="1">
        <v>2425566708.8812499</v>
      </c>
      <c r="D15" s="1">
        <v>597676533.78906262</v>
      </c>
      <c r="E15" s="1">
        <v>2104610833.35625</v>
      </c>
      <c r="F15" s="1">
        <v>276720658.26406258</v>
      </c>
      <c r="H15" s="1" t="str">
        <f>A16</f>
        <v>LNDRFANYI</v>
      </c>
      <c r="I15">
        <f>SUM(B15:B16)</f>
        <v>5053313920.0354166</v>
      </c>
      <c r="J15">
        <f>SUM(C15:C16)</f>
        <v>8907240039.1572933</v>
      </c>
      <c r="K15">
        <f>SUM(D15:D16)</f>
        <v>3954422648.0924487</v>
      </c>
      <c r="L15">
        <f>SUM(E15:E16)</f>
        <v>3853926119.1218758</v>
      </c>
      <c r="M15">
        <f>SUM(F15:F16)</f>
        <v>-1098891271.9429684</v>
      </c>
    </row>
    <row r="16" spans="1:20" x14ac:dyDescent="0.2">
      <c r="A16" s="1" t="s">
        <v>17</v>
      </c>
      <c r="B16" s="1">
        <v>4732358044.510417</v>
      </c>
      <c r="C16" s="1">
        <v>6481673330.2760429</v>
      </c>
      <c r="D16" s="1">
        <v>3356746114.3033862</v>
      </c>
      <c r="E16" s="1">
        <v>1749315285.765626</v>
      </c>
      <c r="F16" s="1">
        <v>-1375611930.207031</v>
      </c>
    </row>
    <row r="17" spans="1:13" x14ac:dyDescent="0.2">
      <c r="A17" t="s">
        <v>16</v>
      </c>
      <c r="B17">
        <v>105100733.640625</v>
      </c>
      <c r="C17">
        <v>520749967.46875</v>
      </c>
      <c r="D17">
        <v>94701879.859375</v>
      </c>
      <c r="E17">
        <v>415649233.828125</v>
      </c>
      <c r="F17">
        <v>-10398853.78125</v>
      </c>
      <c r="H17" s="1" t="s">
        <v>16</v>
      </c>
      <c r="I17">
        <v>105100733.640625</v>
      </c>
      <c r="J17">
        <v>520749967.46875</v>
      </c>
      <c r="K17">
        <v>94701879.859375</v>
      </c>
      <c r="L17">
        <v>415649233.828125</v>
      </c>
      <c r="M17">
        <v>-10398853.78125</v>
      </c>
    </row>
    <row r="18" spans="1:13" x14ac:dyDescent="0.2">
      <c r="A18" t="s">
        <v>15</v>
      </c>
      <c r="B18">
        <v>140835855.39583331</v>
      </c>
      <c r="C18">
        <v>265709355.69791669</v>
      </c>
      <c r="D18">
        <v>89832205.239583328</v>
      </c>
      <c r="E18">
        <v>124873500.3020834</v>
      </c>
      <c r="F18">
        <v>-51003650.156249993</v>
      </c>
      <c r="H18" t="s">
        <v>15</v>
      </c>
      <c r="I18">
        <v>140835855.39583331</v>
      </c>
      <c r="J18">
        <v>265709355.69791669</v>
      </c>
      <c r="K18">
        <v>89832205.239583328</v>
      </c>
      <c r="L18">
        <v>124873500.3020834</v>
      </c>
      <c r="M18">
        <v>-51003650.15625</v>
      </c>
    </row>
    <row r="19" spans="1:13" x14ac:dyDescent="0.2">
      <c r="A19" t="s">
        <v>14</v>
      </c>
      <c r="B19">
        <v>122259085.0390625</v>
      </c>
      <c r="C19">
        <v>460948933.203125</v>
      </c>
      <c r="D19">
        <v>184939399.0390625</v>
      </c>
      <c r="E19">
        <v>338689848.1640625</v>
      </c>
      <c r="F19">
        <v>62680314</v>
      </c>
      <c r="H19" s="1" t="s">
        <v>14</v>
      </c>
      <c r="I19">
        <v>122259085.0390625</v>
      </c>
      <c r="J19">
        <v>460948933.203125</v>
      </c>
      <c r="K19">
        <v>184939399.0390625</v>
      </c>
      <c r="L19">
        <v>338689848.1640625</v>
      </c>
      <c r="M19">
        <v>62680314</v>
      </c>
    </row>
    <row r="20" spans="1:13" x14ac:dyDescent="0.2">
      <c r="A20" t="s">
        <v>13</v>
      </c>
      <c r="B20">
        <v>1267451.9375</v>
      </c>
      <c r="C20">
        <v>35011123.5</v>
      </c>
      <c r="D20">
        <v>0</v>
      </c>
      <c r="E20">
        <v>33743671.5625</v>
      </c>
      <c r="F20">
        <v>-1267451.9375</v>
      </c>
      <c r="H20" t="s">
        <v>13</v>
      </c>
      <c r="I20">
        <v>1267451.9375</v>
      </c>
      <c r="J20">
        <v>35011123.5</v>
      </c>
      <c r="K20">
        <v>0</v>
      </c>
      <c r="L20">
        <v>33743671.5625</v>
      </c>
      <c r="M20">
        <v>-1267451.9375</v>
      </c>
    </row>
    <row r="21" spans="1:13" x14ac:dyDescent="0.2">
      <c r="A21" s="1" t="s">
        <v>12</v>
      </c>
      <c r="B21" s="1">
        <v>3510085.0546875</v>
      </c>
      <c r="C21" s="1">
        <v>58919074.078125</v>
      </c>
      <c r="D21" s="1">
        <v>23140723.359375</v>
      </c>
      <c r="E21" s="1">
        <v>55408989.0234375</v>
      </c>
      <c r="F21" s="1">
        <v>19630638.3046875</v>
      </c>
      <c r="H21" t="str">
        <f>A22</f>
        <v>RQQYESVAA</v>
      </c>
      <c r="I21">
        <f>SUM(B21:B22)</f>
        <v>7009545.5546875</v>
      </c>
      <c r="J21">
        <f>SUM(C21:C22)</f>
        <v>60752158.328125</v>
      </c>
      <c r="K21">
        <f>SUM(D21:D22)</f>
        <v>29437971.484375</v>
      </c>
      <c r="L21">
        <f>SUM(E21:E22)</f>
        <v>53742612.7734375</v>
      </c>
      <c r="M21">
        <f>SUM(F21:F22)</f>
        <v>22428425.9296875</v>
      </c>
    </row>
    <row r="22" spans="1:13" x14ac:dyDescent="0.2">
      <c r="A22" s="1" t="s">
        <v>11</v>
      </c>
      <c r="B22" s="1">
        <v>3499460.5</v>
      </c>
      <c r="C22" s="1">
        <v>1833084.25</v>
      </c>
      <c r="D22" s="1">
        <v>6297248.125</v>
      </c>
      <c r="E22" s="1">
        <v>-1666376.25</v>
      </c>
      <c r="F22" s="1">
        <v>2797787.625</v>
      </c>
    </row>
    <row r="23" spans="1:13" x14ac:dyDescent="0.2">
      <c r="A23" s="1" t="s">
        <v>10</v>
      </c>
      <c r="B23" s="1">
        <v>0</v>
      </c>
      <c r="C23" s="1">
        <v>4067915.40625</v>
      </c>
      <c r="D23" s="1">
        <v>0</v>
      </c>
      <c r="E23" s="1">
        <v>4067915.40625</v>
      </c>
      <c r="F23" s="1">
        <v>0</v>
      </c>
      <c r="H23" t="str">
        <f>A24</f>
        <v>SRISLPLPN</v>
      </c>
      <c r="I23">
        <f>SUM(B23:B24)</f>
        <v>14286592.625</v>
      </c>
      <c r="J23">
        <f>SUM(C23:C24)</f>
        <v>54057209.03125</v>
      </c>
      <c r="K23">
        <f>SUM(D23:D24)</f>
        <v>11259707.875</v>
      </c>
      <c r="L23">
        <f>SUM(E23:E24)</f>
        <v>39770616.40625</v>
      </c>
      <c r="M23">
        <f>SUM(F23:F24)</f>
        <v>-3026884.75</v>
      </c>
    </row>
    <row r="24" spans="1:13" x14ac:dyDescent="0.2">
      <c r="A24" s="1" t="s">
        <v>9</v>
      </c>
      <c r="B24" s="1">
        <v>14286592.625</v>
      </c>
      <c r="C24" s="1">
        <v>49989293.625</v>
      </c>
      <c r="D24" s="1">
        <v>11259707.875</v>
      </c>
      <c r="E24" s="1">
        <v>35702701</v>
      </c>
      <c r="F24" s="1">
        <v>-3026884.75</v>
      </c>
    </row>
    <row r="25" spans="1:13" x14ac:dyDescent="0.2">
      <c r="A25" t="s">
        <v>8</v>
      </c>
      <c r="B25">
        <v>129597900.386489</v>
      </c>
      <c r="C25">
        <v>463885342.80422789</v>
      </c>
      <c r="D25">
        <v>184515628.97794119</v>
      </c>
      <c r="E25">
        <v>334287442.41773891</v>
      </c>
      <c r="F25">
        <v>54917728.591452233</v>
      </c>
      <c r="H25" s="1" t="s">
        <v>8</v>
      </c>
      <c r="I25">
        <v>129597900.386489</v>
      </c>
      <c r="J25">
        <v>463885342.80422789</v>
      </c>
      <c r="K25">
        <v>184515628.97794119</v>
      </c>
      <c r="L25">
        <v>334287442.41773891</v>
      </c>
      <c r="M25">
        <v>54917728.591452233</v>
      </c>
    </row>
    <row r="26" spans="1:13" x14ac:dyDescent="0.2">
      <c r="A26" t="s">
        <v>7</v>
      </c>
      <c r="B26">
        <v>28597478.9609375</v>
      </c>
      <c r="C26">
        <v>98594098.76953125</v>
      </c>
      <c r="D26">
        <v>29326528.0390625</v>
      </c>
      <c r="E26">
        <v>69996619.80859375</v>
      </c>
      <c r="F26">
        <v>729049.078125</v>
      </c>
      <c r="H26" s="1" t="s">
        <v>7</v>
      </c>
      <c r="I26">
        <v>28597478.9609375</v>
      </c>
      <c r="J26">
        <v>98594098.76953125</v>
      </c>
      <c r="K26">
        <v>29326528.0390625</v>
      </c>
      <c r="L26">
        <v>69996619.80859375</v>
      </c>
      <c r="M26">
        <v>729049.078125</v>
      </c>
    </row>
    <row r="27" spans="1:13" x14ac:dyDescent="0.2">
      <c r="A27" s="1" t="s">
        <v>6</v>
      </c>
      <c r="B27" s="1">
        <v>3510085.0546875</v>
      </c>
      <c r="C27" s="1">
        <v>58919074.078125</v>
      </c>
      <c r="D27" s="1">
        <v>23140723.359375</v>
      </c>
      <c r="E27" s="1">
        <v>55408989.0234375</v>
      </c>
      <c r="F27" s="1">
        <v>19630638.3046875</v>
      </c>
      <c r="H27" t="str">
        <f>A28</f>
        <v>VRFLEQQNK</v>
      </c>
      <c r="I27">
        <f>SUM(B27,B29)</f>
        <v>7009545.5546875</v>
      </c>
      <c r="J27">
        <f>SUM(C27,C29)</f>
        <v>60752158.328125</v>
      </c>
      <c r="K27">
        <f>SUM(D27,D29)</f>
        <v>29437971.484375</v>
      </c>
      <c r="L27">
        <f>SUM(E27,E29)</f>
        <v>53742612.7734375</v>
      </c>
      <c r="M27">
        <f>SUM(F27,F29)</f>
        <v>22428425.9296875</v>
      </c>
    </row>
    <row r="28" spans="1:13" x14ac:dyDescent="0.2">
      <c r="A28" t="s">
        <v>5</v>
      </c>
      <c r="B28">
        <v>1824401.75</v>
      </c>
      <c r="C28">
        <v>42415427</v>
      </c>
      <c r="D28">
        <v>0</v>
      </c>
      <c r="E28">
        <v>40591025.25</v>
      </c>
      <c r="F28">
        <v>-1824401.75</v>
      </c>
      <c r="H28" t="s">
        <v>5</v>
      </c>
      <c r="I28">
        <v>1824401.75</v>
      </c>
      <c r="J28">
        <v>42415427</v>
      </c>
      <c r="K28">
        <v>0</v>
      </c>
      <c r="L28">
        <v>40591025.25</v>
      </c>
      <c r="M28">
        <v>-1824401.75</v>
      </c>
    </row>
    <row r="29" spans="1:13" x14ac:dyDescent="0.2">
      <c r="A29" s="1" t="s">
        <v>4</v>
      </c>
      <c r="B29" s="1">
        <v>3499460.5</v>
      </c>
      <c r="C29" s="1">
        <v>1833084.25</v>
      </c>
      <c r="D29" s="1">
        <v>6297248.125</v>
      </c>
      <c r="E29" s="1">
        <v>-1666376.25</v>
      </c>
      <c r="F29" s="1">
        <v>2797787.625</v>
      </c>
    </row>
    <row r="30" spans="1:13" x14ac:dyDescent="0.2">
      <c r="A30" t="s">
        <v>3</v>
      </c>
      <c r="B30">
        <v>0</v>
      </c>
      <c r="C30">
        <v>0</v>
      </c>
      <c r="D30">
        <v>10425548.75</v>
      </c>
      <c r="E30">
        <v>0</v>
      </c>
      <c r="F30">
        <v>10425548.75</v>
      </c>
      <c r="H30" t="s">
        <v>3</v>
      </c>
      <c r="I30">
        <v>0</v>
      </c>
      <c r="J30">
        <v>0</v>
      </c>
      <c r="K30">
        <v>10425548.75</v>
      </c>
      <c r="L30">
        <v>0</v>
      </c>
      <c r="M30">
        <v>10425548.75</v>
      </c>
    </row>
    <row r="31" spans="1:13" x14ac:dyDescent="0.2">
      <c r="A31" t="s">
        <v>2</v>
      </c>
      <c r="B31">
        <v>3086420.635416667</v>
      </c>
      <c r="C31">
        <v>19356598.145833328</v>
      </c>
      <c r="D31">
        <v>10083192.421875</v>
      </c>
      <c r="E31">
        <v>16270177.51041667</v>
      </c>
      <c r="F31">
        <v>6996771.786458334</v>
      </c>
      <c r="H31" s="1" t="s">
        <v>2</v>
      </c>
      <c r="I31">
        <v>3086420.635416667</v>
      </c>
      <c r="J31">
        <v>19356598.145833328</v>
      </c>
      <c r="K31">
        <v>10083192.421875</v>
      </c>
      <c r="L31">
        <v>16270177.51041667</v>
      </c>
      <c r="M31">
        <v>6996771.786458334</v>
      </c>
    </row>
    <row r="32" spans="1:13" x14ac:dyDescent="0.2">
      <c r="A32" t="s">
        <v>1</v>
      </c>
      <c r="B32">
        <v>2267133.5625</v>
      </c>
      <c r="C32">
        <v>8536221.25</v>
      </c>
      <c r="D32">
        <v>4167330</v>
      </c>
      <c r="E32">
        <v>6269087.6875</v>
      </c>
      <c r="F32">
        <v>1900196.4375</v>
      </c>
      <c r="H32" t="s">
        <v>1</v>
      </c>
      <c r="I32">
        <v>2267133.5625</v>
      </c>
      <c r="J32">
        <v>8536221.25</v>
      </c>
      <c r="K32">
        <v>4167330</v>
      </c>
      <c r="L32">
        <v>6269087.6875</v>
      </c>
      <c r="M32">
        <v>1900196.4375</v>
      </c>
    </row>
    <row r="33" spans="1:13" x14ac:dyDescent="0.2">
      <c r="A33" t="s">
        <v>0</v>
      </c>
      <c r="B33">
        <v>956401.31770833326</v>
      </c>
      <c r="C33">
        <v>1528374.208333333</v>
      </c>
      <c r="D33">
        <v>6910204.3124999991</v>
      </c>
      <c r="E33">
        <v>571972.890625</v>
      </c>
      <c r="F33">
        <v>5953802.994791666</v>
      </c>
      <c r="H33" t="s">
        <v>0</v>
      </c>
      <c r="I33">
        <v>956401.31770833326</v>
      </c>
      <c r="J33">
        <v>1528374.208333333</v>
      </c>
      <c r="K33">
        <v>6910204.3124999991</v>
      </c>
      <c r="L33">
        <v>571972.890625</v>
      </c>
      <c r="M33">
        <v>5953802.994791666</v>
      </c>
    </row>
  </sheetData>
  <conditionalFormatting sqref="L2:M33">
    <cfRule type="cellIs" dxfId="2" priority="3" operator="lessThan">
      <formula>0</formula>
    </cfRule>
  </conditionalFormatting>
  <conditionalFormatting sqref="S2:T2">
    <cfRule type="cellIs" dxfId="1" priority="2" operator="lessThan">
      <formula>0</formula>
    </cfRule>
  </conditionalFormatting>
  <conditionalFormatting sqref="S2:T14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RA33_highaff_abund</vt:lpstr>
      <vt:lpstr>PAD4_highaff_abund</vt:lpstr>
      <vt:lpstr>fib_highaff_abund</vt:lpstr>
      <vt:lpstr>vim_highaff_abund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2021-11-10T03:07:45Z</dcterms:created>
  <dcterms:modified xsi:type="dcterms:W3CDTF">2021-11-10T05:44:10Z</dcterms:modified>
</cp:coreProperties>
</file>