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mytrine.sharepoint.com/sites/MAE241Project/Shared Documents/Final Report/"/>
    </mc:Choice>
  </mc:AlternateContent>
  <xr:revisionPtr revIDLastSave="660" documentId="11_50429A54130BBC8B1413F0FB021A490BBE9EC046" xr6:coauthVersionLast="47" xr6:coauthVersionMax="47" xr10:uidLastSave="{90B0C7B3-3E11-4B9F-A5C8-FB248AA6E913}"/>
  <bookViews>
    <workbookView xWindow="-103" yWindow="-103" windowWidth="19406" windowHeight="12206" activeTab="2" xr2:uid="{00000000-000D-0000-FFFF-FFFF00000000}"/>
  </bookViews>
  <sheets>
    <sheet name="Design Iteration 1" sheetId="1" r:id="rId1"/>
    <sheet name="Design Iteration 2" sheetId="2" r:id="rId2"/>
    <sheet name="Design Iteration 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3" l="1"/>
  <c r="J4" i="3"/>
  <c r="J5" i="3"/>
  <c r="J23" i="3" s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L10" i="2"/>
  <c r="K10" i="2"/>
  <c r="J4" i="2"/>
  <c r="J5" i="2"/>
  <c r="J6" i="2"/>
  <c r="J7" i="2"/>
  <c r="J8" i="2"/>
  <c r="J9" i="2"/>
  <c r="J3" i="2"/>
  <c r="J10" i="2" s="1"/>
  <c r="L3" i="1"/>
  <c r="L10" i="1" s="1"/>
  <c r="J10" i="1"/>
  <c r="J3" i="1"/>
  <c r="J5" i="1"/>
  <c r="J6" i="1"/>
  <c r="J7" i="1"/>
  <c r="J8" i="1"/>
  <c r="J9" i="1"/>
  <c r="J4" i="1"/>
  <c r="L8" i="1"/>
  <c r="L9" i="1"/>
  <c r="L4" i="1"/>
  <c r="L5" i="1"/>
  <c r="L6" i="1"/>
  <c r="L7" i="1"/>
</calcChain>
</file>

<file path=xl/sharedStrings.xml><?xml version="1.0" encoding="utf-8"?>
<sst xmlns="http://schemas.openxmlformats.org/spreadsheetml/2006/main" count="172" uniqueCount="75">
  <si>
    <t>Part #</t>
  </si>
  <si>
    <t>Part Description</t>
  </si>
  <si>
    <t>Link</t>
  </si>
  <si>
    <t>Quantity</t>
  </si>
  <si>
    <t>Size (mm^2)</t>
  </si>
  <si>
    <t>Material</t>
  </si>
  <si>
    <t>In Stock? (Yes/No)</t>
  </si>
  <si>
    <t>Price (/mm^2)</t>
  </si>
  <si>
    <t>Estimated cost</t>
  </si>
  <si>
    <t>Shipping Cost</t>
  </si>
  <si>
    <t>Total Cost (If part is in stock, then enter 0)</t>
  </si>
  <si>
    <t>Chassis</t>
  </si>
  <si>
    <t>RC Truck</t>
  </si>
  <si>
    <t xml:space="preserve">ABS Plastic </t>
  </si>
  <si>
    <t>Yes</t>
  </si>
  <si>
    <t>Body</t>
  </si>
  <si>
    <t>Cardboard</t>
  </si>
  <si>
    <t>Bumper</t>
  </si>
  <si>
    <t>Basswood</t>
  </si>
  <si>
    <t>Wheels</t>
  </si>
  <si>
    <t>Trailer</t>
  </si>
  <si>
    <t>Trine 'T'</t>
  </si>
  <si>
    <t>Hitch</t>
  </si>
  <si>
    <t>Totals:</t>
  </si>
  <si>
    <t>Size (mm^2)/Weight (g)</t>
  </si>
  <si>
    <t>Price (each/mm^2/g)</t>
  </si>
  <si>
    <t xml:space="preserve"> Total Cost (If part is in stock, then enter 0) </t>
  </si>
  <si>
    <t>RC Truck (Amazon)</t>
  </si>
  <si>
    <t>ABS Plastic</t>
  </si>
  <si>
    <t>Cardboard (Amazon)</t>
  </si>
  <si>
    <t>Tire</t>
  </si>
  <si>
    <t>PLA (Amazon)</t>
  </si>
  <si>
    <t>PLA</t>
  </si>
  <si>
    <t>Bumper w/ Hitch</t>
  </si>
  <si>
    <t>Trailer w/ Hitch</t>
  </si>
  <si>
    <t>Headlight Cover</t>
  </si>
  <si>
    <t>Taillight Cover</t>
  </si>
  <si>
    <t>Price (each)</t>
  </si>
  <si>
    <t>Body Mold</t>
  </si>
  <si>
    <t>Polymer Body</t>
  </si>
  <si>
    <t>Spoiler</t>
  </si>
  <si>
    <t>Racing Tire</t>
  </si>
  <si>
    <t>TPU</t>
  </si>
  <si>
    <t>Towing Tire</t>
  </si>
  <si>
    <t>Headlight Mold</t>
  </si>
  <si>
    <t>Taillight Mold</t>
  </si>
  <si>
    <t>LED Light</t>
  </si>
  <si>
    <t>Bumper Stencil</t>
  </si>
  <si>
    <t>Cardstock</t>
  </si>
  <si>
    <t>Bumper Model</t>
  </si>
  <si>
    <t>Purple Foam</t>
  </si>
  <si>
    <t xml:space="preserve">Bumper </t>
  </si>
  <si>
    <t>Aluminum</t>
  </si>
  <si>
    <t>18ga Steel</t>
  </si>
  <si>
    <t>Trailer Axle</t>
  </si>
  <si>
    <t>Trailer Bearings</t>
  </si>
  <si>
    <t>Bearing</t>
  </si>
  <si>
    <t>Trailer Tires</t>
  </si>
  <si>
    <t>Power T Stencil</t>
  </si>
  <si>
    <t>Power T Model</t>
  </si>
  <si>
    <t>Power T</t>
  </si>
  <si>
    <t>TPU (Amazon)</t>
  </si>
  <si>
    <t>Bearings (Amazon)</t>
  </si>
  <si>
    <t>Scrap Aluminum</t>
  </si>
  <si>
    <t>Trailer Bed/Hook</t>
  </si>
  <si>
    <t>Steel Sheets</t>
  </si>
  <si>
    <t>Cardstock (Amazon)</t>
  </si>
  <si>
    <t>Wired LED (Amazon)</t>
  </si>
  <si>
    <t>LED</t>
  </si>
  <si>
    <t>High-Density Foam (Menards)</t>
  </si>
  <si>
    <t>Splicer</t>
  </si>
  <si>
    <t>Wiring</t>
  </si>
  <si>
    <t>Thermoplastic</t>
  </si>
  <si>
    <t>Area (mm^2)/Weight (g) (If Object, Enter 1)</t>
  </si>
  <si>
    <t>Splicer (Amazon)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</si>
</sst>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([$$-409]* #,##0.00000000_);_([$$-409]* \(#,##0.00000000\);_([$$-409]* &quot;-&quot;??_);_(@_)"/>
    <numFmt numFmtId="166" formatCode="_(&quot;$&quot;* #,##0.00000000_);_(&quot;$&quot;* \(#,##0.00000000\);_(&quot;$&quot;* &quot;-&quot;??_);_(@_)"/>
    <numFmt numFmtId="167" formatCode="_([$$-409]* #,##0.00_);_([$$-409]* \(#,##0.00\);_([$$-409]* &quot;-&quot;????????_);_(@_)"/>
    <numFmt numFmtId="168" formatCode="_(&quot;$&quot;* #,##0.000000000_);_(&quot;$&quot;* \(#,##0.000000000\);_(&quot;$&quot;* &quot;-&quot;??_);_(@_)"/>
  </numFmts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/>
    <xf numFmtId="164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1" fillId="0" borderId="5" xfId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/>
    </xf>
    <xf numFmtId="165" fontId="2" fillId="2" borderId="10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 wrapText="1"/>
    </xf>
    <xf numFmtId="165" fontId="0" fillId="0" borderId="9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0" borderId="9" xfId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3" fillId="0" borderId="4" xfId="0" applyNumberFormat="1" applyFon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0" fontId="1" fillId="0" borderId="3" xfId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0" xfId="0" applyNumberFormat="1"/>
    <xf numFmtId="168" fontId="0" fillId="0" borderId="3" xfId="0" applyNumberFormat="1" applyBorder="1" applyAlignment="1">
      <alignment horizontal="center"/>
    </xf>
    <xf numFmtId="168" fontId="0" fillId="0" borderId="0" xfId="0" applyNumberFormat="1"/>
    <xf numFmtId="168" fontId="3" fillId="0" borderId="0" xfId="0" applyNumberFormat="1" applyFont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center" wrapText="1"/>
    </xf>
    <xf numFmtId="167" fontId="0" fillId="0" borderId="3" xfId="0" applyNumberFormat="1" applyBorder="1" applyAlignment="1">
      <alignment horizontal="center"/>
    </xf>
    <xf numFmtId="44" fontId="3" fillId="2" borderId="13" xfId="0" applyNumberFormat="1" applyFont="1" applyFill="1" applyBorder="1" applyAlignment="1">
      <alignment horizontal="center"/>
    </xf>
    <xf numFmtId="168" fontId="3" fillId="2" borderId="13" xfId="0" applyNumberFormat="1" applyFont="1" applyFill="1" applyBorder="1" applyAlignment="1">
      <alignment horizontal="center"/>
    </xf>
    <xf numFmtId="168" fontId="0" fillId="0" borderId="3" xfId="0" applyNumberFormat="1" applyBorder="1"/>
    <xf numFmtId="167" fontId="0" fillId="0" borderId="14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4" fontId="3" fillId="2" borderId="13" xfId="0" applyNumberFormat="1" applyFont="1" applyFill="1" applyBorder="1" applyAlignment="1">
      <alignment horizontal="center" wrapText="1"/>
    </xf>
    <xf numFmtId="44" fontId="0" fillId="0" borderId="14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BBW1F5CV?ref=cm_sw_r_apin_dp_P80VY42BVTXK9F6RE38H_1&amp;ref_=cm_sw_r_apin_dp_P80VY42BVTXK9F6RE38H_1&amp;social_share=cm_sw_r_apin_dp_P80VY42BVTXK9F6RE38H_1" TargetMode="External"/><Relationship Id="rId7" Type="http://schemas.openxmlformats.org/officeDocument/2006/relationships/hyperlink" Target="https://www.amazon.com/gp/product/B0D33BRZL9/ref=ewc_pr_img_1?smid=A3K545NWPUGR96&amp;th=1" TargetMode="External"/><Relationship Id="rId2" Type="http://schemas.openxmlformats.org/officeDocument/2006/relationships/hyperlink" Target="https://www.amazon.com/gp/product/B0D33BRZL9/ref=ewc_pr_img_1?smid=A3K545NWPUGR96&amp;th=1" TargetMode="External"/><Relationship Id="rId1" Type="http://schemas.openxmlformats.org/officeDocument/2006/relationships/hyperlink" Target="https://www.amazon.com/gp/product/B088LWKVRJ/ref=ewc_pr_img_3?smid=A1919NYIH5072G&amp;psc=1" TargetMode="External"/><Relationship Id="rId6" Type="http://schemas.openxmlformats.org/officeDocument/2006/relationships/hyperlink" Target="https://www.amazon.com/gp/product/B0D33BRZL9/ref=ewc_pr_img_1?smid=A3K545NWPUGR96&amp;th=1" TargetMode="External"/><Relationship Id="rId5" Type="http://schemas.openxmlformats.org/officeDocument/2006/relationships/hyperlink" Target="https://www.amazon.com/gp/product/B088LWKVRJ/ref=ewc_pr_img_3?smid=A1919NYIH5072G&amp;psc=1" TargetMode="External"/><Relationship Id="rId4" Type="http://schemas.openxmlformats.org/officeDocument/2006/relationships/hyperlink" Target="https://www.amazon.com/gp/product/B088LWKVRJ/ref=ewc_pr_img_3?smid=A1919NYIH5072G&amp;psc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AmazonBasics-Printer-Filament-1-75mm-Silver/dp/B08894NK7S/ref=sr_1_1_ffob_sspa?crid=2VFWK6QPGQJPW&amp;dib=eyJ2IjoiMSJ9.8nIpG5ncdwRf3dXWq1dC-wmtmab15bQlkzb62dp8RM8EN-0mNbwtm4NLbAEDmdsDb__PUgpf-qccj0J2JPDPUTDRu5U906nHJBT6PxEWia--uCp9KIspEmAhXWAmi4B2FE6NwcKqC1U0DKi6i8e7n_aEhSbYyQ0xLXnf0yqUXRL1uPJyB1Md_kBO6waF7Q04AYq4Ouwwt1IbrMSvMX4TewM1Paq7CXaAG4lKkEdxglw.kQUaWQ_QKSKRyFZeVa_Ni6WLztNrGzz1VMcbKnTws58&amp;dib_tag=se&amp;keywords=pla%2Bfilament&amp;qid=1744250273&amp;sprefix=pla%2Bfilament%2Caps%2C118&amp;sr=8-1-spons&amp;sp_csd=d2lkZ2V0TmFtZT1zcF9hdGY&amp;th=1" TargetMode="External"/><Relationship Id="rId7" Type="http://schemas.openxmlformats.org/officeDocument/2006/relationships/hyperlink" Target="https://www.amazon.com/AmazonBasics-Printer-Filament-1-75mm-Silver/dp/B08894NK7S/ref=sr_1_1_ffob_sspa?crid=2VFWK6QPGQJPW&amp;dib=eyJ2IjoiMSJ9.8nIpG5ncdwRf3dXWq1dC-wmtmab15bQlkzb62dp8RM8EN-0mNbwtm4NLbAEDmdsDb__PUgpf-qccj0J2JPDPUTDRu5U906nHJBT6PxEWia--uCp9KIspEmAhXWAmi4B2FE6NwcKqC1U0DKi6i8e7n_aEhSbYyQ0xLXnf0yqUXRL1uPJyB1Md_kBO6waF7Q04AYq4Ouwwt1IbrMSvMX4TewM1Paq7CXaAG4lKkEdxglw.kQUaWQ_QKSKRyFZeVa_Ni6WLztNrGzz1VMcbKnTws58&amp;dib_tag=se&amp;keywords=pla%2Bfilament&amp;qid=1744250273&amp;sprefix=pla%2Bfilament%2Caps%2C118&amp;sr=8-1-spons&amp;sp_csd=d2lkZ2V0TmFtZT1zcF9hdGY&amp;th=1" TargetMode="External"/><Relationship Id="rId2" Type="http://schemas.openxmlformats.org/officeDocument/2006/relationships/hyperlink" Target="https://www.amazon.com/dp/B0BBW1F5CV?ref=cm_sw_r_apin_dp_P80VY42BVTXK9F6RE38H_1&amp;ref_=cm_sw_r_apin_dp_P80VY42BVTXK9F6RE38H_1&amp;social_share=cm_sw_r_apin_dp_P80VY42BVTXK9F6RE38H_1" TargetMode="External"/><Relationship Id="rId1" Type="http://schemas.openxmlformats.org/officeDocument/2006/relationships/hyperlink" Target="https://www.amazon.com/gp/product/B088LWKVRJ/ref=ewc_pr_img_3?smid=A1919NYIH5072G&amp;psc=1" TargetMode="External"/><Relationship Id="rId6" Type="http://schemas.openxmlformats.org/officeDocument/2006/relationships/hyperlink" Target="https://www.amazon.com/AmazonBasics-Printer-Filament-1-75mm-Silver/dp/B08894NK7S/ref=sr_1_1_ffob_sspa?crid=2VFWK6QPGQJPW&amp;dib=eyJ2IjoiMSJ9.8nIpG5ncdwRf3dXWq1dC-wmtmab15bQlkzb62dp8RM8EN-0mNbwtm4NLbAEDmdsDb__PUgpf-qccj0J2JPDPUTDRu5U906nHJBT6PxEWia--uCp9KIspEmAhXWAmi4B2FE6NwcKqC1U0DKi6i8e7n_aEhSbYyQ0xLXnf0yqUXRL1uPJyB1Md_kBO6waF7Q04AYq4Ouwwt1IbrMSvMX4TewM1Paq7CXaAG4lKkEdxglw.kQUaWQ_QKSKRyFZeVa_Ni6WLztNrGzz1VMcbKnTws58&amp;dib_tag=se&amp;keywords=pla%2Bfilament&amp;qid=1744250273&amp;sprefix=pla%2Bfilament%2Caps%2C118&amp;sr=8-1-spons&amp;sp_csd=d2lkZ2V0TmFtZT1zcF9hdGY&amp;th=1" TargetMode="External"/><Relationship Id="rId5" Type="http://schemas.openxmlformats.org/officeDocument/2006/relationships/hyperlink" Target="https://www.amazon.com/AmazonBasics-Printer-Filament-1-75mm-Silver/dp/B08894NK7S/ref=sr_1_1_ffob_sspa?crid=2VFWK6QPGQJPW&amp;dib=eyJ2IjoiMSJ9.8nIpG5ncdwRf3dXWq1dC-wmtmab15bQlkzb62dp8RM8EN-0mNbwtm4NLbAEDmdsDb__PUgpf-qccj0J2JPDPUTDRu5U906nHJBT6PxEWia--uCp9KIspEmAhXWAmi4B2FE6NwcKqC1U0DKi6i8e7n_aEhSbYyQ0xLXnf0yqUXRL1uPJyB1Md_kBO6waF7Q04AYq4Ouwwt1IbrMSvMX4TewM1Paq7CXaAG4lKkEdxglw.kQUaWQ_QKSKRyFZeVa_Ni6WLztNrGzz1VMcbKnTws58&amp;dib_tag=se&amp;keywords=pla%2Bfilament&amp;qid=1744250273&amp;sprefix=pla%2Bfilament%2Caps%2C118&amp;sr=8-1-spons&amp;sp_csd=d2lkZ2V0TmFtZT1zcF9hdGY&amp;th=1" TargetMode="External"/><Relationship Id="rId4" Type="http://schemas.openxmlformats.org/officeDocument/2006/relationships/hyperlink" Target="https://www.amazon.com/AmazonBasics-Printer-Filament-1-75mm-Silver/dp/B08894NK7S/ref=sr_1_1_ffob_sspa?crid=2VFWK6QPGQJPW&amp;dib=eyJ2IjoiMSJ9.8nIpG5ncdwRf3dXWq1dC-wmtmab15bQlkzb62dp8RM8EN-0mNbwtm4NLbAEDmdsDb__PUgpf-qccj0J2JPDPUTDRu5U906nHJBT6PxEWia--uCp9KIspEmAhXWAmi4B2FE6NwcKqC1U0DKi6i8e7n_aEhSbYyQ0xLXnf0yqUXRL1uPJyB1Md_kBO6waF7Q04AYq4Ouwwt1IbrMSvMX4TewM1Paq7CXaAG4lKkEdxglw.kQUaWQ_QKSKRyFZeVa_Ni6WLztNrGzz1VMcbKnTws58&amp;dib_tag=se&amp;keywords=pla%2Bfilament&amp;qid=1744250273&amp;sprefix=pla%2Bfilament%2Caps%2C118&amp;sr=8-1-spons&amp;sp_csd=d2lkZ2V0TmFtZT1zcF9hdGY&amp;th=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Printer-Filament-SUNLU-Dimensional-Accuracy/dp/B07XG3RM58/ref=sr_1_3?crid=2VFWK6QPGQJPW&amp;dib=eyJ2IjoiMSJ9.5efY1kDeWkBOTlrh9tmWhNuA6cVwWs_2z1Zp0BEzyW0v4ikii7PfD5aAJmZ-FHhxLMFlXF7uW7tdRD4aDQSjjNfMkZ_gz9O-0pnGSlRbcjWcNZdhUWz5GvebYeEY7NVKJX5vGufuCnaeSjb3Ua_OGE-GTIr5QVnC93TNRuRrYICVxh3WW3XXLvw8FR7DcGGx8Po9WMKTYn8pJsUZ4-A-bj3VXkeMpqKUsbIyvphUP5o.gPGh-e4SeDu-PqAykuQzPXAp2Zop1eBJknLyEvDFEoY&amp;dib_tag=se&amp;keywords=pla%2Bfilament&amp;qid=1745357338&amp;sprefix=pla%2Bfilament%2Caps%2C118&amp;sr=8-3&amp;th=1" TargetMode="External"/><Relationship Id="rId13" Type="http://schemas.openxmlformats.org/officeDocument/2006/relationships/hyperlink" Target="https://www.metalsupermarkets.com/product/mild-steel-sheet-cold-rolled/" TargetMode="External"/><Relationship Id="rId18" Type="http://schemas.openxmlformats.org/officeDocument/2006/relationships/hyperlink" Target="https://www.menards.com/main/building-materials/insulation/foam-board-insulation/r-10-owens-corning-reg-foamular-reg-ngx-polystyrene-foam-board-insulation-2-x-4-x-8/1130936/p-1444450504310-c-5779.htm?exp=false" TargetMode="External"/><Relationship Id="rId3" Type="http://schemas.openxmlformats.org/officeDocument/2006/relationships/hyperlink" Target="https://www.amazon.com/AmazonBasics-Printer-Filament-1-75mm-Silver/dp/B08894NK7S/ref=sr_1_1_ffob_sspa?crid=2VFWK6QPGQJPW&amp;dib=eyJ2IjoiMSJ9.8nIpG5ncdwRf3dXWq1dC-wmtmab15bQlkzb62dp8RM8EN-0mNbwtm4NLbAEDmdsDb__PUgpf-qccj0J2JPDPUTDRu5U906nHJBT6PxEWia--uCp9KIspEmAhXWAmi4B2FE6NwcKqC1U0DKi6i8e7n_aEhSbYyQ0xLXnf0yqUXRL1uPJyB1Md_kBO6waF7Q04AYq4Ouwwt1IbrMSvMX4TewM1Paq7CXaAG4lKkEdxglw.kQUaWQ_QKSKRyFZeVa_Ni6WLztNrGzz1VMcbKnTws58&amp;dib_tag=se&amp;keywords=pla%2Bfilament&amp;qid=1744250273&amp;sprefix=pla%2Bfilament%2Caps%2C118&amp;sr=8-1-spons&amp;sp_csd=d2lkZ2V0TmFtZT1zcF9hdGY&amp;th=1" TargetMode="External"/><Relationship Id="rId7" Type="http://schemas.openxmlformats.org/officeDocument/2006/relationships/hyperlink" Target="https://www.amazon.com/Printer-Filament-SUNLU-Dimensional-Accuracy/dp/B07XG3RM58/ref=sr_1_3?crid=2VFWK6QPGQJPW&amp;dib=eyJ2IjoiMSJ9.5efY1kDeWkBOTlrh9tmWhNuA6cVwWs_2z1Zp0BEzyW0v4ikii7PfD5aAJmZ-FHhxLMFlXF7uW7tdRD4aDQSjjNfMkZ_gz9O-0pnGSlRbcjWcNZdhUWz5GvebYeEY7NVKJX5vGufuCnaeSjb3Ua_OGE-GTIr5QVnC93TNRuRrYICVxh3WW3XXLvw8FR7DcGGx8Po9WMKTYn8pJsUZ4-A-bj3VXkeMpqKUsbIyvphUP5o.gPGh-e4SeDu-PqAykuQzPXAp2Zop1eBJknLyEvDFEoY&amp;dib_tag=se&amp;keywords=pla%2Bfilament&amp;qid=1745357338&amp;sprefix=pla%2Bfilament%2Caps%2C118&amp;sr=8-3&amp;th=1" TargetMode="External"/><Relationship Id="rId12" Type="http://schemas.openxmlformats.org/officeDocument/2006/relationships/hyperlink" Target="https://www.scrapmonster.com/scrap-yards/prices/indiana/state/3379" TargetMode="External"/><Relationship Id="rId17" Type="http://schemas.openxmlformats.org/officeDocument/2006/relationships/hyperlink" Target="https://www.menards.com/main/building-materials/insulation/foam-board-insulation/r-10-owens-corning-reg-foamular-reg-ngx-polystyrene-foam-board-insulation-2-x-4-x-8/1130936/p-1444450504310-c-5779.htm?exp=false" TargetMode="External"/><Relationship Id="rId2" Type="http://schemas.openxmlformats.org/officeDocument/2006/relationships/hyperlink" Target="https://www.amazon.com/AmazonBasics-Printer-Filament-1-75mm-Silver/dp/B08894NK7S/ref=sr_1_1_ffob_sspa?crid=2VFWK6QPGQJPW&amp;dib=eyJ2IjoiMSJ9.8nIpG5ncdwRf3dXWq1dC-wmtmab15bQlkzb62dp8RM8EN-0mNbwtm4NLbAEDmdsDb__PUgpf-qccj0J2JPDPUTDRu5U906nHJBT6PxEWia--uCp9KIspEmAhXWAmi4B2FE6NwcKqC1U0DKi6i8e7n_aEhSbYyQ0xLXnf0yqUXRL1uPJyB1Md_kBO6waF7Q04AYq4Ouwwt1IbrMSvMX4TewM1Paq7CXaAG4lKkEdxglw.kQUaWQ_QKSKRyFZeVa_Ni6WLztNrGzz1VMcbKnTws58&amp;dib_tag=se&amp;keywords=pla%2Bfilament&amp;qid=1744250273&amp;sprefix=pla%2Bfilament%2Caps%2C118&amp;sr=8-1-spons&amp;sp_csd=d2lkZ2V0TmFtZT1zcF9hdGY&amp;th=1" TargetMode="External"/><Relationship Id="rId16" Type="http://schemas.openxmlformats.org/officeDocument/2006/relationships/hyperlink" Target="https://www.amazon.com/DiCUNO-Daylight-Emitting-Assorted-Experiment/dp/B08GRD9DCV/ref=sr_1_13?dib=eyJ2IjoiMSJ9.cK4CwVBcvXGqzlCWlCXE35U8AEF7YUYdftEfJlolABIByxTDrzcc2MVr-j0qR9ScMNJas0N0FIxaVuspZXxBmLkHAzrKOC71XuEI1DuI1o5Ztp2bzmgii208-waBE6gMzhsFaeF6Qx_zZZFDKFPZ5nadoN27rfTMwT6jfPp2sXI9LH_cHjdAszpQIseHvsI8Lhf4zpddML8iPhKKRCMM5IfG7lUbct0XVT-dAd1tSLA.L7Xx04s8ZO8Dpd1eAS9s1gXytb2k06kJPf6i-ZuWoS4&amp;dib_tag=se&amp;hvadid=695339015440&amp;hvdev=c&amp;hvexpln=67&amp;hvlocphy=9016288&amp;hvnetw=g&amp;hvocijid=7243299973365859229--&amp;hvqmt=e&amp;hvrand=7243299973365859229&amp;hvtargid=kwd-300672552846&amp;hydadcr=24661_13626712&amp;keywords=5mm%2Bled%2Blights&amp;mcid=b31ca22b06cc368fbc4465f16e41e4d2&amp;qid=1745361350&amp;sr=8-13&amp;th=1" TargetMode="External"/><Relationship Id="rId20" Type="http://schemas.openxmlformats.org/officeDocument/2006/relationships/hyperlink" Target="https://www.interplas.com/poly-tubing/22in-1.5-mil-poly-tubing-on-roll-p-ptm22" TargetMode="External"/><Relationship Id="rId1" Type="http://schemas.openxmlformats.org/officeDocument/2006/relationships/hyperlink" Target="https://www.amazon.com/dp/B0BBW1F5CV?ref=cm_sw_r_apin_dp_P80VY42BVTXK9F6RE38H_1&amp;ref_=cm_sw_r_apin_dp_P80VY42BVTXK9F6RE38H_1&amp;social_share=cm_sw_r_apin_dp_P80VY42BVTXK9F6RE38H_1" TargetMode="External"/><Relationship Id="rId6" Type="http://schemas.openxmlformats.org/officeDocument/2006/relationships/hyperlink" Target="https://www.amazon.com/Printer-Filament-SUNLU-Dimensional-Accuracy/dp/B07XG3RM58/ref=sr_1_3?crid=2VFWK6QPGQJPW&amp;dib=eyJ2IjoiMSJ9.5efY1kDeWkBOTlrh9tmWhNuA6cVwWs_2z1Zp0BEzyW0v4ikii7PfD5aAJmZ-FHhxLMFlXF7uW7tdRD4aDQSjjNfMkZ_gz9O-0pnGSlRbcjWcNZdhUWz5GvebYeEY7NVKJX5vGufuCnaeSjb3Ua_OGE-GTIr5QVnC93TNRuRrYICVxh3WW3XXLvw8FR7DcGGx8Po9WMKTYn8pJsUZ4-A-bj3VXkeMpqKUsbIyvphUP5o.gPGh-e4SeDu-PqAykuQzPXAp2Zop1eBJknLyEvDFEoY&amp;dib_tag=se&amp;keywords=pla%2Bfilament&amp;qid=1745357338&amp;sprefix=pla%2Bfilament%2Caps%2C118&amp;sr=8-3&amp;th=1" TargetMode="External"/><Relationship Id="rId11" Type="http://schemas.openxmlformats.org/officeDocument/2006/relationships/hyperlink" Target="https://www.scrapmonster.com/scrap-yards/prices/indiana/state/3379" TargetMode="External"/><Relationship Id="rId5" Type="http://schemas.openxmlformats.org/officeDocument/2006/relationships/hyperlink" Target="https://www.amazon.com/AmazonBasics-Printer-Filament-1-75mm-Silver/dp/B08894NK7S/ref=sr_1_1_ffob_sspa?crid=2VFWK6QPGQJPW&amp;dib=eyJ2IjoiMSJ9.8nIpG5ncdwRf3dXWq1dC-wmtmab15bQlkzb62dp8RM8EN-0mNbwtm4NLbAEDmdsDb__PUgpf-qccj0J2JPDPUTDRu5U906nHJBT6PxEWia--uCp9KIspEmAhXWAmi4B2FE6NwcKqC1U0DKi6i8e7n_aEhSbYyQ0xLXnf0yqUXRL1uPJyB1Md_kBO6waF7Q04AYq4Ouwwt1IbrMSvMX4TewM1Paq7CXaAG4lKkEdxglw.kQUaWQ_QKSKRyFZeVa_Ni6WLztNrGzz1VMcbKnTws58&amp;dib_tag=se&amp;keywords=pla%2Bfilament&amp;qid=1744250273&amp;sprefix=pla%2Bfilament%2Caps%2C118&amp;sr=8-1-spons&amp;sp_csd=d2lkZ2V0TmFtZT1zcF9hdGY&amp;th=1" TargetMode="External"/><Relationship Id="rId15" Type="http://schemas.openxmlformats.org/officeDocument/2006/relationships/hyperlink" Target="https://www.amazon.com/Heavyweight-Cardstock-Business-Invitations-Stationery/dp/B0CYFCT1QQ/ref=sr_1_15?dib=eyJ2IjoiMSJ9.38cmSnQon9DoIspSsk8AEYFkVJ6izq3yO-k8jUebk_PATfikOQEjIxtsMO-XENlkUIlf-L8ge5gFwr2u3WveOATx75D2jDSgeDJOD3WS5XCJ1MJlAHB0rO-0X5hy63iaYB-zQnLzfIDBCVf4TZG_MVRIMgh71Wc8ntsxkUbnuvKO4uXWnMkltKOuc2810ai-wyJR3vU0aWcCLxS6Jm-hMHyJPvvBqH8hYVqnMw6tjsAhMNWYxCCZWEzJ7E3quKpkvtxzbn6Dpz87AMRkrIcmaQeEzyiQuCw-c7VhXsph_SI.ZRgrbbRuaSC5Z6vus4cN7XRy2g-FBIlAYL3sCbL4TzA&amp;dib_tag=se&amp;hvadid=694987645576&amp;hvdev=c&amp;hvexpln=67&amp;hvlocphy=9016288&amp;hvnetw=g&amp;hvocijid=11889441686894999217--&amp;hvqmt=e&amp;hvrand=11889441686894999217&amp;hvtargid=kwd-361278228434&amp;hydadcr=11342_13307332&amp;keywords=amazon%2Bcardstock&amp;mcid=01edfa38e1ac3fdaaeef67097e3ec03b&amp;qid=1745360427&amp;rdc=1&amp;sr=8-15&amp;th=1" TargetMode="External"/><Relationship Id="rId10" Type="http://schemas.openxmlformats.org/officeDocument/2006/relationships/hyperlink" Target="https://www.scrapmonster.com/scrap-yards/prices/indiana/state/3379" TargetMode="External"/><Relationship Id="rId19" Type="http://schemas.openxmlformats.org/officeDocument/2006/relationships/hyperlink" Target="https://www.amazon.com/Cermant-Splitter-Cable%EF%BC%8CJR-Extension-Helicopter/dp/B0CM6M6DKK/ref=sr_1_1_sspa?crid=R8C4A5Q0JCTV&amp;dib=eyJ2IjoiMSJ9.-yg2UZYYkyh1Y6lCY728JTbXTMFuU80-Y6lKUB4fbdy8cUp8ME0tNO6GGmp6SB9gOCfdUfEVgrmPgAW8xB9iqALwYrX29vLOo2szdLbs4DWoFFqk_lQskk-xdECRYqbKsDeuPTvFbReY-KmrTDJpdDKEyNcsY-dogDOusckrjOZtb9iapORlr14X3UBqOlDKaNSOsLiE7XtKov1bCVqGfPyNKdXvopu4eNPxsiOY0cZVpcnwCSM4m-iok_E5m4sIc8km8f9CmO3hocMQd6x-sT5aTR2FgfU8Da2TwyhGIzQ.M9IIzpG_Dw8gxuR8k7YpeBAEZg2IWwVuf6nHRA2kiH0&amp;dib_tag=se&amp;keywords=servo%2Bsplitter%2B1%2Bmale%2Bto%2B2%2Bfemale&amp;qid=1745455263&amp;sprefix=servo%2B1%2Bmal%2Caps%2C128&amp;sr=8-1-spons&amp;sp_csd=d2lkZ2V0TmFtZT1zcF9hdGY&amp;th=1" TargetMode="External"/><Relationship Id="rId4" Type="http://schemas.openxmlformats.org/officeDocument/2006/relationships/hyperlink" Target="https://www.amazon.com/AmazonBasics-Printer-Filament-1-75mm-Silver/dp/B08894NK7S/ref=sr_1_1_ffob_sspa?crid=2VFWK6QPGQJPW&amp;dib=eyJ2IjoiMSJ9.8nIpG5ncdwRf3dXWq1dC-wmtmab15bQlkzb62dp8RM8EN-0mNbwtm4NLbAEDmdsDb__PUgpf-qccj0J2JPDPUTDRu5U906nHJBT6PxEWia--uCp9KIspEmAhXWAmi4B2FE6NwcKqC1U0DKi6i8e7n_aEhSbYyQ0xLXnf0yqUXRL1uPJyB1Md_kBO6waF7Q04AYq4Ouwwt1IbrMSvMX4TewM1Paq7CXaAG4lKkEdxglw.kQUaWQ_QKSKRyFZeVa_Ni6WLztNrGzz1VMcbKnTws58&amp;dib_tag=se&amp;keywords=pla%2Bfilament&amp;qid=1744250273&amp;sprefix=pla%2Bfilament%2Caps%2C118&amp;sr=8-1-spons&amp;sp_csd=d2lkZ2V0TmFtZT1zcF9hdGY&amp;th=1" TargetMode="External"/><Relationship Id="rId9" Type="http://schemas.openxmlformats.org/officeDocument/2006/relationships/hyperlink" Target="https://www.amazon.com/DEEPDREAM-Diameter-Mounted-Pillow-Bearing/dp/B09ZTPC1Z9/ref=asc_df_B09ZTPC1Z9?mcid=3acf88e0f5e33323b6b07c932b19aa61&amp;hvocijid=6375938505069883846-B09ZTPC1Z9-&amp;hvexpln=73&amp;tag=hyprod-20&amp;linkCode=df0&amp;hvadid=721245378154&amp;hvpos=&amp;hvnetw=g&amp;hvrand=6375938505069883846&amp;hvpone=&amp;hvptwo=&amp;hvqmt=&amp;hvdev=c&amp;hvdvcmdl=&amp;hvlocint=&amp;hvlocphy=9016288&amp;hvtargid=pla-2281435177378&amp;th=1" TargetMode="External"/><Relationship Id="rId14" Type="http://schemas.openxmlformats.org/officeDocument/2006/relationships/hyperlink" Target="https://www.amazon.com/Heavyweight-Cardstock-Business-Invitations-Stationery/dp/B0CYFCT1QQ/ref=sr_1_15?dib=eyJ2IjoiMSJ9.38cmSnQon9DoIspSsk8AEYFkVJ6izq3yO-k8jUebk_PATfikOQEjIxtsMO-XENlkUIlf-L8ge5gFwr2u3WveOATx75D2jDSgeDJOD3WS5XCJ1MJlAHB0rO-0X5hy63iaYB-zQnLzfIDBCVf4TZG_MVRIMgh71Wc8ntsxkUbnuvKO4uXWnMkltKOuc2810ai-wyJR3vU0aWcCLxS6Jm-hMHyJPvvBqH8hYVqnMw6tjsAhMNWYxCCZWEzJ7E3quKpkvtxzbn6Dpz87AMRkrIcmaQeEzyiQuCw-c7VhXsph_SI.ZRgrbbRuaSC5Z6vus4cN7XRy2g-FBIlAYL3sCbL4TzA&amp;dib_tag=se&amp;hvadid=694987645576&amp;hvdev=c&amp;hvexpln=67&amp;hvlocphy=9016288&amp;hvnetw=g&amp;hvocijid=11889441686894999217--&amp;hvqmt=e&amp;hvrand=11889441686894999217&amp;hvtargid=kwd-361278228434&amp;hydadcr=11342_13307332&amp;keywords=amazon%2Bcardstock&amp;mcid=01edfa38e1ac3fdaaeef67097e3ec03b&amp;qid=1745360427&amp;rdc=1&amp;sr=8-15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zoomScale="80" zoomScaleNormal="80" workbookViewId="0">
      <selection activeCell="D4" sqref="D4"/>
    </sheetView>
  </sheetViews>
  <sheetFormatPr defaultRowHeight="14.6" x14ac:dyDescent="0.4"/>
  <cols>
    <col min="1" max="1" width="4.84375" customWidth="1"/>
    <col min="2" max="2" width="5.53515625" bestFit="1" customWidth="1"/>
    <col min="3" max="3" width="14.3828125" bestFit="1" customWidth="1"/>
    <col min="4" max="4" width="10.3046875" bestFit="1" customWidth="1"/>
    <col min="5" max="5" width="8" bestFit="1" customWidth="1"/>
    <col min="6" max="6" width="11.3046875" bestFit="1" customWidth="1"/>
    <col min="7" max="7" width="10.3046875" bestFit="1" customWidth="1"/>
    <col min="8" max="8" width="16.3046875" bestFit="1" customWidth="1"/>
    <col min="9" max="9" width="15.3046875" style="17" bestFit="1" customWidth="1"/>
    <col min="10" max="10" width="16.69140625" style="14" customWidth="1"/>
    <col min="11" max="11" width="13.69140625" style="14" bestFit="1" customWidth="1"/>
    <col min="12" max="12" width="36.53515625" style="14" bestFit="1" customWidth="1"/>
  </cols>
  <sheetData>
    <row r="2" spans="2:12" x14ac:dyDescent="0.4">
      <c r="B2" s="30" t="s">
        <v>0</v>
      </c>
      <c r="C2" s="31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2" t="s">
        <v>7</v>
      </c>
      <c r="J2" s="33" t="s">
        <v>8</v>
      </c>
      <c r="K2" s="26" t="s">
        <v>9</v>
      </c>
      <c r="L2" s="11" t="s">
        <v>10</v>
      </c>
    </row>
    <row r="3" spans="2:12" x14ac:dyDescent="0.4">
      <c r="B3" s="28">
        <v>1</v>
      </c>
      <c r="C3" s="29" t="s">
        <v>11</v>
      </c>
      <c r="D3" s="38" t="s">
        <v>12</v>
      </c>
      <c r="E3" s="28">
        <v>1</v>
      </c>
      <c r="F3" s="28">
        <v>1</v>
      </c>
      <c r="G3" s="28" t="s">
        <v>13</v>
      </c>
      <c r="H3" s="28" t="s">
        <v>14</v>
      </c>
      <c r="I3" s="34">
        <v>158.97999999999999</v>
      </c>
      <c r="J3" s="35">
        <f t="shared" ref="J3:J9" si="0">F3*I3</f>
        <v>158.97999999999999</v>
      </c>
      <c r="K3" s="20">
        <v>0</v>
      </c>
      <c r="L3" s="12">
        <f>K3</f>
        <v>0</v>
      </c>
    </row>
    <row r="4" spans="2:12" x14ac:dyDescent="0.4">
      <c r="B4" s="19">
        <v>2</v>
      </c>
      <c r="C4" s="22" t="s">
        <v>15</v>
      </c>
      <c r="D4" s="23" t="s">
        <v>16</v>
      </c>
      <c r="E4" s="19">
        <v>1</v>
      </c>
      <c r="F4" s="24">
        <v>94154</v>
      </c>
      <c r="G4" s="19" t="s">
        <v>16</v>
      </c>
      <c r="H4" s="19" t="s">
        <v>14</v>
      </c>
      <c r="I4" s="25">
        <v>1.4779E-5</v>
      </c>
      <c r="J4" s="21">
        <f t="shared" si="0"/>
        <v>1.3915019660000001</v>
      </c>
      <c r="K4" s="27">
        <v>0</v>
      </c>
      <c r="L4" s="12">
        <f t="shared" ref="L4:L9" si="1">K4</f>
        <v>0</v>
      </c>
    </row>
    <row r="5" spans="2:12" x14ac:dyDescent="0.4">
      <c r="B5" s="19">
        <v>3</v>
      </c>
      <c r="C5" s="22" t="s">
        <v>17</v>
      </c>
      <c r="D5" s="23" t="s">
        <v>18</v>
      </c>
      <c r="E5" s="19">
        <v>1</v>
      </c>
      <c r="F5" s="19">
        <v>9680</v>
      </c>
      <c r="G5" s="19" t="s">
        <v>18</v>
      </c>
      <c r="H5" s="19" t="s">
        <v>14</v>
      </c>
      <c r="I5" s="25">
        <v>1.1956E-5</v>
      </c>
      <c r="J5" s="21">
        <f t="shared" si="0"/>
        <v>0.11573408</v>
      </c>
      <c r="K5" s="27">
        <v>0</v>
      </c>
      <c r="L5" s="12">
        <f t="shared" si="1"/>
        <v>0</v>
      </c>
    </row>
    <row r="6" spans="2:12" x14ac:dyDescent="0.4">
      <c r="B6" s="19">
        <v>4</v>
      </c>
      <c r="C6" s="22" t="s">
        <v>19</v>
      </c>
      <c r="D6" s="23" t="s">
        <v>18</v>
      </c>
      <c r="E6" s="19">
        <v>1</v>
      </c>
      <c r="F6" s="19">
        <v>160</v>
      </c>
      <c r="G6" s="19" t="s">
        <v>18</v>
      </c>
      <c r="H6" s="19" t="s">
        <v>14</v>
      </c>
      <c r="I6" s="25">
        <v>1.1956E-5</v>
      </c>
      <c r="J6" s="21">
        <f t="shared" si="0"/>
        <v>1.91296E-3</v>
      </c>
      <c r="K6" s="27">
        <v>0</v>
      </c>
      <c r="L6" s="12">
        <f t="shared" si="1"/>
        <v>0</v>
      </c>
    </row>
    <row r="7" spans="2:12" x14ac:dyDescent="0.4">
      <c r="B7" s="19">
        <v>5</v>
      </c>
      <c r="C7" s="22" t="s">
        <v>20</v>
      </c>
      <c r="D7" s="23" t="s">
        <v>16</v>
      </c>
      <c r="E7" s="19">
        <v>1</v>
      </c>
      <c r="F7" s="19">
        <v>36500</v>
      </c>
      <c r="G7" s="19" t="s">
        <v>16</v>
      </c>
      <c r="H7" s="19" t="s">
        <v>14</v>
      </c>
      <c r="I7" s="25">
        <v>1.4779E-5</v>
      </c>
      <c r="J7" s="21">
        <f t="shared" si="0"/>
        <v>0.53943350000000001</v>
      </c>
      <c r="K7" s="27">
        <v>0</v>
      </c>
      <c r="L7" s="12">
        <f t="shared" si="1"/>
        <v>0</v>
      </c>
    </row>
    <row r="8" spans="2:12" x14ac:dyDescent="0.4">
      <c r="B8" s="19">
        <v>6</v>
      </c>
      <c r="C8" s="22" t="s">
        <v>21</v>
      </c>
      <c r="D8" s="23" t="s">
        <v>16</v>
      </c>
      <c r="E8" s="19">
        <v>1</v>
      </c>
      <c r="F8" s="19">
        <v>4900</v>
      </c>
      <c r="G8" s="19" t="s">
        <v>16</v>
      </c>
      <c r="H8" s="19" t="s">
        <v>14</v>
      </c>
      <c r="I8" s="25">
        <v>1.4779E-5</v>
      </c>
      <c r="J8" s="21">
        <f t="shared" si="0"/>
        <v>7.2417099999999998E-2</v>
      </c>
      <c r="K8" s="27">
        <v>0</v>
      </c>
      <c r="L8" s="12">
        <f t="shared" si="1"/>
        <v>0</v>
      </c>
    </row>
    <row r="9" spans="2:12" x14ac:dyDescent="0.4">
      <c r="B9" s="19">
        <v>7</v>
      </c>
      <c r="C9" s="18" t="s">
        <v>22</v>
      </c>
      <c r="D9" s="23" t="s">
        <v>18</v>
      </c>
      <c r="E9" s="19">
        <v>1</v>
      </c>
      <c r="F9" s="19">
        <v>450</v>
      </c>
      <c r="G9" s="19" t="s">
        <v>18</v>
      </c>
      <c r="H9" s="19" t="s">
        <v>14</v>
      </c>
      <c r="I9" s="25">
        <v>1.1956E-5</v>
      </c>
      <c r="J9" s="36">
        <f t="shared" si="0"/>
        <v>5.3801999999999999E-3</v>
      </c>
      <c r="K9" s="27">
        <v>0</v>
      </c>
      <c r="L9" s="12">
        <f t="shared" si="1"/>
        <v>0</v>
      </c>
    </row>
    <row r="10" spans="2:12" x14ac:dyDescent="0.4">
      <c r="C10" s="5"/>
      <c r="D10" s="6"/>
      <c r="E10" s="6"/>
      <c r="F10" s="6"/>
      <c r="G10" s="6"/>
      <c r="H10" s="6"/>
      <c r="I10" s="16" t="s">
        <v>23</v>
      </c>
      <c r="J10" s="37">
        <f>SUM(J3:J9)</f>
        <v>161.10637980599998</v>
      </c>
      <c r="K10" s="15"/>
      <c r="L10" s="13">
        <f>SUM(L3:L9)</f>
        <v>0</v>
      </c>
    </row>
  </sheetData>
  <hyperlinks>
    <hyperlink ref="D4" r:id="rId1" xr:uid="{B0DA01E0-76C4-405A-BA1E-6C17453156E0}"/>
    <hyperlink ref="D5" r:id="rId2" xr:uid="{1D6C6CDD-A72C-414D-ABF1-B83607C09B17}"/>
    <hyperlink ref="D3" r:id="rId3" xr:uid="{1BA167BC-B36D-464A-B2B9-6E967DE799FA}"/>
    <hyperlink ref="D7" r:id="rId4" xr:uid="{3A0A6F15-8B85-4518-9AF1-DE5E20BBE475}"/>
    <hyperlink ref="D8" r:id="rId5" xr:uid="{F6972613-2679-4061-8A16-9B6660835CDC}"/>
    <hyperlink ref="D6" r:id="rId6" xr:uid="{08DD657C-D364-4E41-A0F9-3C5C91D4930B}"/>
    <hyperlink ref="D9" r:id="rId7" xr:uid="{AC90AFA8-BEB0-4384-B7F3-1D976AB659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F151-EA31-454C-8B2A-A56D05A142A9}">
  <dimension ref="B2:L10"/>
  <sheetViews>
    <sheetView workbookViewId="0">
      <selection activeCell="I5" sqref="I5"/>
    </sheetView>
  </sheetViews>
  <sheetFormatPr defaultRowHeight="14.6" x14ac:dyDescent="0.4"/>
  <cols>
    <col min="2" max="2" width="6.15234375" bestFit="1" customWidth="1"/>
    <col min="3" max="3" width="15.3046875" bestFit="1" customWidth="1"/>
    <col min="4" max="4" width="18.53515625" bestFit="1" customWidth="1"/>
    <col min="5" max="5" width="8.69140625" bestFit="1" customWidth="1"/>
    <col min="6" max="6" width="22" bestFit="1" customWidth="1"/>
    <col min="7" max="7" width="10.3828125" bestFit="1" customWidth="1"/>
    <col min="8" max="8" width="17.3046875" bestFit="1" customWidth="1"/>
    <col min="9" max="9" width="19.69140625" bestFit="1" customWidth="1"/>
    <col min="10" max="10" width="14" bestFit="1" customWidth="1"/>
    <col min="11" max="11" width="12.84375" bestFit="1" customWidth="1"/>
    <col min="12" max="12" width="36.84375" customWidth="1"/>
  </cols>
  <sheetData>
    <row r="2" spans="2:12" x14ac:dyDescent="0.4">
      <c r="B2" s="7" t="s">
        <v>0</v>
      </c>
      <c r="C2" s="8" t="s">
        <v>1</v>
      </c>
      <c r="D2" s="7" t="s">
        <v>2</v>
      </c>
      <c r="E2" s="7" t="s">
        <v>3</v>
      </c>
      <c r="F2" s="7" t="s">
        <v>24</v>
      </c>
      <c r="G2" s="7" t="s">
        <v>5</v>
      </c>
      <c r="H2" s="7" t="s">
        <v>6</v>
      </c>
      <c r="I2" s="7" t="s">
        <v>25</v>
      </c>
      <c r="J2" s="9" t="s">
        <v>8</v>
      </c>
      <c r="K2" s="7" t="s">
        <v>9</v>
      </c>
      <c r="L2" s="9" t="s">
        <v>26</v>
      </c>
    </row>
    <row r="3" spans="2:12" x14ac:dyDescent="0.4">
      <c r="B3" s="1">
        <v>1</v>
      </c>
      <c r="C3" s="2" t="s">
        <v>11</v>
      </c>
      <c r="D3" s="38" t="s">
        <v>27</v>
      </c>
      <c r="E3" s="1">
        <v>1</v>
      </c>
      <c r="F3" s="1">
        <v>1</v>
      </c>
      <c r="G3" s="1" t="s">
        <v>28</v>
      </c>
      <c r="H3" s="1" t="s">
        <v>14</v>
      </c>
      <c r="I3" s="34">
        <v>158.97999999999999</v>
      </c>
      <c r="J3" s="40">
        <f>F3*I3</f>
        <v>158.97999999999999</v>
      </c>
      <c r="K3" s="41">
        <v>0</v>
      </c>
      <c r="L3" s="41">
        <v>0</v>
      </c>
    </row>
    <row r="4" spans="2:12" x14ac:dyDescent="0.4">
      <c r="B4" s="3">
        <v>2</v>
      </c>
      <c r="C4" s="4" t="s">
        <v>15</v>
      </c>
      <c r="D4" s="23" t="s">
        <v>29</v>
      </c>
      <c r="E4" s="3">
        <v>1</v>
      </c>
      <c r="F4" s="46">
        <v>58550.400000000001</v>
      </c>
      <c r="G4" s="3" t="s">
        <v>16</v>
      </c>
      <c r="H4" s="3" t="s">
        <v>14</v>
      </c>
      <c r="I4" s="25">
        <v>1.4779E-5</v>
      </c>
      <c r="J4" s="40">
        <f t="shared" ref="J4:J9" si="0">F4*I4</f>
        <v>0.86531636160000003</v>
      </c>
      <c r="K4" s="41">
        <v>0</v>
      </c>
      <c r="L4" s="41">
        <v>0</v>
      </c>
    </row>
    <row r="5" spans="2:12" x14ac:dyDescent="0.4">
      <c r="B5" s="3">
        <v>3</v>
      </c>
      <c r="C5" s="4" t="s">
        <v>30</v>
      </c>
      <c r="D5" s="45" t="s">
        <v>31</v>
      </c>
      <c r="E5" s="3">
        <v>1</v>
      </c>
      <c r="F5" s="3">
        <v>109.72</v>
      </c>
      <c r="G5" s="3" t="s">
        <v>32</v>
      </c>
      <c r="H5" s="3" t="s">
        <v>14</v>
      </c>
      <c r="I5" s="39">
        <v>2.681E-2</v>
      </c>
      <c r="J5" s="40">
        <f t="shared" si="0"/>
        <v>2.9415932000000002</v>
      </c>
      <c r="K5" s="41">
        <v>0</v>
      </c>
      <c r="L5" s="41">
        <v>0</v>
      </c>
    </row>
    <row r="6" spans="2:12" x14ac:dyDescent="0.4">
      <c r="B6" s="3">
        <v>4</v>
      </c>
      <c r="C6" s="4" t="s">
        <v>33</v>
      </c>
      <c r="D6" s="45" t="s">
        <v>31</v>
      </c>
      <c r="E6" s="3">
        <v>1</v>
      </c>
      <c r="F6" s="3">
        <v>20.63</v>
      </c>
      <c r="G6" s="3" t="s">
        <v>32</v>
      </c>
      <c r="H6" s="3" t="s">
        <v>14</v>
      </c>
      <c r="I6" s="39">
        <v>2.681E-2</v>
      </c>
      <c r="J6" s="40">
        <f t="shared" si="0"/>
        <v>0.55309030000000003</v>
      </c>
      <c r="K6" s="41">
        <v>0</v>
      </c>
      <c r="L6" s="41">
        <v>0</v>
      </c>
    </row>
    <row r="7" spans="2:12" x14ac:dyDescent="0.4">
      <c r="B7" s="1">
        <v>5</v>
      </c>
      <c r="C7" s="4" t="s">
        <v>34</v>
      </c>
      <c r="D7" s="45" t="s">
        <v>31</v>
      </c>
      <c r="E7" s="3">
        <v>1</v>
      </c>
      <c r="F7" s="3">
        <v>17.13</v>
      </c>
      <c r="G7" s="3" t="s">
        <v>32</v>
      </c>
      <c r="H7" s="3" t="s">
        <v>14</v>
      </c>
      <c r="I7" s="39">
        <v>2.681E-2</v>
      </c>
      <c r="J7" s="40">
        <f t="shared" si="0"/>
        <v>0.45925529999999998</v>
      </c>
      <c r="K7" s="41">
        <v>0</v>
      </c>
      <c r="L7" s="41">
        <v>0</v>
      </c>
    </row>
    <row r="8" spans="2:12" x14ac:dyDescent="0.4">
      <c r="B8" s="3">
        <v>6</v>
      </c>
      <c r="C8" s="4" t="s">
        <v>35</v>
      </c>
      <c r="D8" s="45" t="s">
        <v>31</v>
      </c>
      <c r="E8" s="3">
        <v>2</v>
      </c>
      <c r="F8" s="3">
        <v>3.78</v>
      </c>
      <c r="G8" s="3" t="s">
        <v>32</v>
      </c>
      <c r="H8" s="3" t="s">
        <v>14</v>
      </c>
      <c r="I8" s="39">
        <v>2.681E-2</v>
      </c>
      <c r="J8" s="40">
        <f t="shared" si="0"/>
        <v>0.1013418</v>
      </c>
      <c r="K8" s="41">
        <v>0</v>
      </c>
      <c r="L8" s="41">
        <v>0</v>
      </c>
    </row>
    <row r="9" spans="2:12" x14ac:dyDescent="0.4">
      <c r="B9" s="3">
        <v>7</v>
      </c>
      <c r="C9" s="4" t="s">
        <v>36</v>
      </c>
      <c r="D9" s="45" t="s">
        <v>31</v>
      </c>
      <c r="E9" s="3">
        <v>2</v>
      </c>
      <c r="F9" s="3">
        <v>1.81</v>
      </c>
      <c r="G9" s="3" t="s">
        <v>32</v>
      </c>
      <c r="H9" s="3" t="s">
        <v>14</v>
      </c>
      <c r="I9" s="39">
        <v>2.681E-2</v>
      </c>
      <c r="J9" s="40">
        <f t="shared" si="0"/>
        <v>4.8526100000000003E-2</v>
      </c>
      <c r="K9" s="41">
        <v>0</v>
      </c>
      <c r="L9" s="41">
        <v>0</v>
      </c>
    </row>
    <row r="10" spans="2:12" x14ac:dyDescent="0.4">
      <c r="C10" s="5"/>
      <c r="D10" s="6"/>
      <c r="E10" s="6"/>
      <c r="F10" s="6"/>
      <c r="G10" s="6"/>
      <c r="H10" s="6"/>
      <c r="I10" s="10" t="s">
        <v>23</v>
      </c>
      <c r="J10" s="43">
        <f>SUM(J3:J9)</f>
        <v>163.94912306160001</v>
      </c>
      <c r="K10" s="42">
        <f>SUM(K3:K9)</f>
        <v>0</v>
      </c>
      <c r="L10" s="44">
        <f>SUM(L3:L9)</f>
        <v>0</v>
      </c>
    </row>
  </sheetData>
  <hyperlinks>
    <hyperlink ref="D4" r:id="rId1" xr:uid="{295A15E6-C4CB-4209-BAD1-5A0BCC1CF24A}"/>
    <hyperlink ref="D3" r:id="rId2" xr:uid="{16780098-C7C4-4B50-B7F7-20FFCC54FA85}"/>
    <hyperlink ref="D5" r:id="rId3" xr:uid="{FC04DD5F-4F6E-4096-B651-F0D9512D7A44}"/>
    <hyperlink ref="D6" r:id="rId4" xr:uid="{F471132D-47C0-4405-8B76-9B32EA4D26C9}"/>
    <hyperlink ref="D7" r:id="rId5" xr:uid="{18E9A28B-3616-4E73-AE71-F486987683B5}"/>
    <hyperlink ref="D8" r:id="rId6" xr:uid="{B0628070-3D86-4B1E-83BB-36B70DE6F605}"/>
    <hyperlink ref="D9" r:id="rId7" xr:uid="{86C945B5-9F6B-44A6-B020-82C3EA17D4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AA5C7-CD67-49FF-A464-9A435EC19B71}">
  <dimension ref="B2:L23"/>
  <sheetViews>
    <sheetView tabSelected="1" zoomScale="70" zoomScaleNormal="70" workbookViewId="0">
      <selection activeCell="B28" sqref="B28"/>
    </sheetView>
  </sheetViews>
  <sheetFormatPr defaultRowHeight="14.6" x14ac:dyDescent="0.4"/>
  <cols>
    <col min="2" max="2" width="5.765625" customWidth="1"/>
    <col min="3" max="3" width="14.3828125" bestFit="1" customWidth="1"/>
    <col min="4" max="4" width="24.921875" style="6" bestFit="1" customWidth="1"/>
    <col min="5" max="5" width="8.23046875" bestFit="1" customWidth="1"/>
    <col min="6" max="6" width="37.4609375" bestFit="1" customWidth="1"/>
    <col min="7" max="7" width="12.3046875" bestFit="1" customWidth="1"/>
    <col min="8" max="8" width="16.4609375" bestFit="1" customWidth="1"/>
    <col min="9" max="9" width="15.69140625" style="50" bestFit="1" customWidth="1"/>
    <col min="10" max="10" width="13.07421875" bestFit="1" customWidth="1"/>
    <col min="11" max="11" width="13.69140625" style="48" customWidth="1"/>
    <col min="12" max="12" width="37.07421875" style="48" bestFit="1" customWidth="1"/>
  </cols>
  <sheetData>
    <row r="2" spans="2:12" ht="29.15" x14ac:dyDescent="0.4">
      <c r="B2" s="52" t="s">
        <v>0</v>
      </c>
      <c r="C2" s="53" t="s">
        <v>1</v>
      </c>
      <c r="D2" s="52" t="s">
        <v>2</v>
      </c>
      <c r="E2" s="52" t="s">
        <v>3</v>
      </c>
      <c r="F2" s="54" t="s">
        <v>73</v>
      </c>
      <c r="G2" s="52" t="s">
        <v>5</v>
      </c>
      <c r="H2" s="52" t="s">
        <v>6</v>
      </c>
      <c r="I2" s="57" t="s">
        <v>37</v>
      </c>
      <c r="J2" s="54" t="s">
        <v>8</v>
      </c>
      <c r="K2" s="56" t="s">
        <v>9</v>
      </c>
      <c r="L2" s="61" t="s">
        <v>26</v>
      </c>
    </row>
    <row r="3" spans="2:12" x14ac:dyDescent="0.4">
      <c r="B3" s="3">
        <v>1</v>
      </c>
      <c r="C3" s="4" t="s">
        <v>11</v>
      </c>
      <c r="D3" s="45" t="s">
        <v>27</v>
      </c>
      <c r="E3" s="3">
        <v>1</v>
      </c>
      <c r="F3" s="3">
        <v>1</v>
      </c>
      <c r="G3" s="3" t="s">
        <v>28</v>
      </c>
      <c r="H3" s="3" t="s">
        <v>14</v>
      </c>
      <c r="I3" s="58">
        <v>158.97999999999999</v>
      </c>
      <c r="J3" s="55">
        <f>E3*F3*I3</f>
        <v>158.97999999999999</v>
      </c>
      <c r="K3" s="47">
        <v>0</v>
      </c>
      <c r="L3" s="47">
        <v>0</v>
      </c>
    </row>
    <row r="4" spans="2:12" x14ac:dyDescent="0.4">
      <c r="B4" s="3">
        <v>2</v>
      </c>
      <c r="C4" s="4" t="s">
        <v>38</v>
      </c>
      <c r="D4" s="45" t="s">
        <v>31</v>
      </c>
      <c r="E4" s="3">
        <v>1</v>
      </c>
      <c r="F4" s="3">
        <v>130.4</v>
      </c>
      <c r="G4" s="3" t="s">
        <v>32</v>
      </c>
      <c r="H4" s="3" t="s">
        <v>14</v>
      </c>
      <c r="I4" s="49">
        <v>2.681E-2</v>
      </c>
      <c r="J4" s="55">
        <f t="shared" ref="J4:J22" si="0">E4*F4*I4</f>
        <v>3.4960240000000002</v>
      </c>
      <c r="K4" s="47">
        <v>0</v>
      </c>
      <c r="L4" s="47">
        <v>0</v>
      </c>
    </row>
    <row r="5" spans="2:12" x14ac:dyDescent="0.4">
      <c r="B5" s="3">
        <v>3</v>
      </c>
      <c r="C5" s="4" t="s">
        <v>39</v>
      </c>
      <c r="D5" s="45" t="s">
        <v>72</v>
      </c>
      <c r="E5" s="3">
        <v>3</v>
      </c>
      <c r="F5" s="60">
        <v>312257.44</v>
      </c>
      <c r="G5" s="3" t="s">
        <v>72</v>
      </c>
      <c r="H5" s="3" t="s">
        <v>14</v>
      </c>
      <c r="I5" s="50">
        <v>8.0299999999999998E-7</v>
      </c>
      <c r="J5" s="55">
        <f t="shared" si="0"/>
        <v>0.75222817296</v>
      </c>
      <c r="K5" s="47">
        <v>0</v>
      </c>
      <c r="L5" s="47">
        <v>0</v>
      </c>
    </row>
    <row r="6" spans="2:12" x14ac:dyDescent="0.4">
      <c r="B6" s="3">
        <v>4</v>
      </c>
      <c r="C6" s="4" t="s">
        <v>40</v>
      </c>
      <c r="D6" s="45" t="s">
        <v>31</v>
      </c>
      <c r="E6" s="3">
        <v>1</v>
      </c>
      <c r="F6" s="3">
        <v>6.4</v>
      </c>
      <c r="G6" s="3" t="s">
        <v>32</v>
      </c>
      <c r="H6" s="3" t="s">
        <v>14</v>
      </c>
      <c r="I6" s="49">
        <v>2.681E-2</v>
      </c>
      <c r="J6" s="55">
        <f t="shared" si="0"/>
        <v>0.17158400000000001</v>
      </c>
      <c r="K6" s="47">
        <v>0</v>
      </c>
      <c r="L6" s="47">
        <v>0</v>
      </c>
    </row>
    <row r="7" spans="2:12" x14ac:dyDescent="0.4">
      <c r="B7" s="3">
        <v>5</v>
      </c>
      <c r="C7" s="4" t="s">
        <v>41</v>
      </c>
      <c r="D7" s="45" t="s">
        <v>61</v>
      </c>
      <c r="E7" s="3">
        <v>4</v>
      </c>
      <c r="F7" s="3">
        <v>9.91</v>
      </c>
      <c r="G7" s="3" t="s">
        <v>42</v>
      </c>
      <c r="H7" s="3" t="s">
        <v>14</v>
      </c>
      <c r="I7" s="49">
        <v>1.48294E-2</v>
      </c>
      <c r="J7" s="55">
        <f t="shared" si="0"/>
        <v>0.58783741599999995</v>
      </c>
      <c r="K7" s="47">
        <v>0</v>
      </c>
      <c r="L7" s="47">
        <v>0</v>
      </c>
    </row>
    <row r="8" spans="2:12" x14ac:dyDescent="0.4">
      <c r="B8" s="3">
        <v>6</v>
      </c>
      <c r="C8" s="4" t="s">
        <v>43</v>
      </c>
      <c r="D8" s="45" t="s">
        <v>61</v>
      </c>
      <c r="E8" s="3">
        <v>4</v>
      </c>
      <c r="F8" s="3">
        <v>101.3</v>
      </c>
      <c r="G8" s="3" t="s">
        <v>42</v>
      </c>
      <c r="H8" s="3" t="s">
        <v>14</v>
      </c>
      <c r="I8" s="49">
        <v>1.48294E-2</v>
      </c>
      <c r="J8" s="55">
        <f t="shared" si="0"/>
        <v>6.0088728799999993</v>
      </c>
      <c r="K8" s="47">
        <v>0</v>
      </c>
      <c r="L8" s="47">
        <v>0</v>
      </c>
    </row>
    <row r="9" spans="2:12" x14ac:dyDescent="0.4">
      <c r="B9" s="3">
        <v>7</v>
      </c>
      <c r="C9" s="4" t="s">
        <v>44</v>
      </c>
      <c r="D9" s="45" t="s">
        <v>31</v>
      </c>
      <c r="E9" s="3">
        <v>2</v>
      </c>
      <c r="F9" s="3">
        <v>1.2</v>
      </c>
      <c r="G9" s="3" t="s">
        <v>32</v>
      </c>
      <c r="H9" s="3" t="s">
        <v>14</v>
      </c>
      <c r="I9" s="49">
        <v>2.681E-2</v>
      </c>
      <c r="J9" s="55">
        <f t="shared" si="0"/>
        <v>6.4343999999999998E-2</v>
      </c>
      <c r="K9" s="47">
        <v>0</v>
      </c>
      <c r="L9" s="47">
        <v>0</v>
      </c>
    </row>
    <row r="10" spans="2:12" x14ac:dyDescent="0.4">
      <c r="B10" s="3">
        <v>8</v>
      </c>
      <c r="C10" s="4" t="s">
        <v>45</v>
      </c>
      <c r="D10" s="45" t="s">
        <v>31</v>
      </c>
      <c r="E10" s="3">
        <v>2</v>
      </c>
      <c r="F10" s="3">
        <v>0.5</v>
      </c>
      <c r="G10" s="3" t="s">
        <v>32</v>
      </c>
      <c r="H10" s="3" t="s">
        <v>14</v>
      </c>
      <c r="I10" s="49">
        <v>2.681E-2</v>
      </c>
      <c r="J10" s="55">
        <f t="shared" si="0"/>
        <v>2.681E-2</v>
      </c>
      <c r="K10" s="47">
        <v>0</v>
      </c>
      <c r="L10" s="47">
        <v>0</v>
      </c>
    </row>
    <row r="11" spans="2:12" x14ac:dyDescent="0.4">
      <c r="B11" s="3">
        <v>9</v>
      </c>
      <c r="C11" s="4" t="s">
        <v>46</v>
      </c>
      <c r="D11" s="45" t="s">
        <v>67</v>
      </c>
      <c r="E11" s="3">
        <v>4</v>
      </c>
      <c r="F11" s="3">
        <v>1</v>
      </c>
      <c r="G11" s="3" t="s">
        <v>68</v>
      </c>
      <c r="H11" s="3" t="s">
        <v>14</v>
      </c>
      <c r="I11" s="49">
        <v>0.105894</v>
      </c>
      <c r="J11" s="55">
        <f t="shared" si="0"/>
        <v>0.42357600000000001</v>
      </c>
      <c r="K11" s="47">
        <v>0</v>
      </c>
      <c r="L11" s="47">
        <v>0</v>
      </c>
    </row>
    <row r="12" spans="2:12" x14ac:dyDescent="0.4">
      <c r="B12" s="3">
        <v>10</v>
      </c>
      <c r="C12" s="4" t="s">
        <v>70</v>
      </c>
      <c r="D12" s="45" t="s">
        <v>74</v>
      </c>
      <c r="E12" s="3">
        <v>1</v>
      </c>
      <c r="F12" s="3">
        <v>1</v>
      </c>
      <c r="G12" s="3" t="s">
        <v>71</v>
      </c>
      <c r="H12" s="3" t="s">
        <v>14</v>
      </c>
      <c r="I12" s="49">
        <v>1.06</v>
      </c>
      <c r="J12" s="55">
        <f t="shared" si="0"/>
        <v>1.06</v>
      </c>
      <c r="K12" s="47">
        <v>0</v>
      </c>
      <c r="L12" s="47">
        <v>0</v>
      </c>
    </row>
    <row r="13" spans="2:12" x14ac:dyDescent="0.4">
      <c r="B13" s="3">
        <v>11</v>
      </c>
      <c r="C13" s="4" t="s">
        <v>47</v>
      </c>
      <c r="D13" s="45" t="s">
        <v>66</v>
      </c>
      <c r="E13" s="3">
        <v>4</v>
      </c>
      <c r="F13" s="3">
        <v>6710</v>
      </c>
      <c r="G13" s="3" t="s">
        <v>48</v>
      </c>
      <c r="H13" s="3" t="s">
        <v>14</v>
      </c>
      <c r="I13" s="58">
        <v>4.5669999999999996E-6</v>
      </c>
      <c r="J13" s="55">
        <f t="shared" si="0"/>
        <v>0.12257827999999998</v>
      </c>
      <c r="K13" s="47">
        <v>0</v>
      </c>
      <c r="L13" s="47">
        <v>0</v>
      </c>
    </row>
    <row r="14" spans="2:12" x14ac:dyDescent="0.4">
      <c r="B14" s="3">
        <v>12</v>
      </c>
      <c r="C14" s="4" t="s">
        <v>49</v>
      </c>
      <c r="D14" s="45" t="s">
        <v>69</v>
      </c>
      <c r="E14" s="3">
        <v>3</v>
      </c>
      <c r="F14" s="3">
        <v>6710</v>
      </c>
      <c r="G14" s="3" t="s">
        <v>50</v>
      </c>
      <c r="H14" s="3" t="s">
        <v>14</v>
      </c>
      <c r="I14" s="58">
        <v>1.8029999999999998E-5</v>
      </c>
      <c r="J14" s="55">
        <f t="shared" si="0"/>
        <v>0.36294389999999999</v>
      </c>
      <c r="K14" s="47">
        <v>0</v>
      </c>
      <c r="L14" s="47">
        <v>0</v>
      </c>
    </row>
    <row r="15" spans="2:12" x14ac:dyDescent="0.4">
      <c r="B15" s="3">
        <v>13</v>
      </c>
      <c r="C15" s="4" t="s">
        <v>51</v>
      </c>
      <c r="D15" s="45" t="s">
        <v>63</v>
      </c>
      <c r="E15" s="3">
        <v>3</v>
      </c>
      <c r="F15" s="3">
        <v>62.3</v>
      </c>
      <c r="G15" s="3" t="s">
        <v>52</v>
      </c>
      <c r="H15" s="3" t="s">
        <v>14</v>
      </c>
      <c r="I15" s="49">
        <v>8.1559999999999998E-4</v>
      </c>
      <c r="J15" s="55">
        <f t="shared" si="0"/>
        <v>0.15243563999999998</v>
      </c>
      <c r="K15" s="47">
        <v>0</v>
      </c>
      <c r="L15" s="47">
        <v>0</v>
      </c>
    </row>
    <row r="16" spans="2:12" x14ac:dyDescent="0.4">
      <c r="B16" s="3">
        <v>14</v>
      </c>
      <c r="C16" s="4" t="s">
        <v>64</v>
      </c>
      <c r="D16" s="45" t="s">
        <v>65</v>
      </c>
      <c r="E16" s="3">
        <v>1</v>
      </c>
      <c r="F16" s="3">
        <v>68769</v>
      </c>
      <c r="G16" s="3" t="s">
        <v>53</v>
      </c>
      <c r="H16" s="3" t="s">
        <v>14</v>
      </c>
      <c r="I16" s="58">
        <v>3.4359000000000001E-4</v>
      </c>
      <c r="J16" s="55">
        <f t="shared" si="0"/>
        <v>23.62834071</v>
      </c>
      <c r="K16" s="47">
        <v>0</v>
      </c>
      <c r="L16" s="47">
        <v>0</v>
      </c>
    </row>
    <row r="17" spans="2:12" x14ac:dyDescent="0.4">
      <c r="B17" s="3">
        <v>15</v>
      </c>
      <c r="C17" s="4" t="s">
        <v>54</v>
      </c>
      <c r="D17" s="45" t="s">
        <v>63</v>
      </c>
      <c r="E17" s="3">
        <v>1</v>
      </c>
      <c r="F17" s="3">
        <v>28</v>
      </c>
      <c r="G17" s="3" t="s">
        <v>52</v>
      </c>
      <c r="H17" s="3" t="s">
        <v>14</v>
      </c>
      <c r="I17" s="49">
        <v>8.1559999999999998E-4</v>
      </c>
      <c r="J17" s="55">
        <f t="shared" si="0"/>
        <v>2.2836800000000001E-2</v>
      </c>
      <c r="K17" s="47">
        <v>0</v>
      </c>
      <c r="L17" s="47">
        <v>0</v>
      </c>
    </row>
    <row r="18" spans="2:12" x14ac:dyDescent="0.4">
      <c r="B18" s="3">
        <v>16</v>
      </c>
      <c r="C18" s="4" t="s">
        <v>55</v>
      </c>
      <c r="D18" s="45" t="s">
        <v>62</v>
      </c>
      <c r="E18" s="3">
        <v>2</v>
      </c>
      <c r="F18" s="3">
        <v>1</v>
      </c>
      <c r="G18" s="3" t="s">
        <v>56</v>
      </c>
      <c r="H18" s="3" t="s">
        <v>14</v>
      </c>
      <c r="I18" s="49">
        <v>2.65</v>
      </c>
      <c r="J18" s="55">
        <f t="shared" si="0"/>
        <v>5.3</v>
      </c>
      <c r="K18" s="47">
        <v>0</v>
      </c>
      <c r="L18" s="47">
        <v>0</v>
      </c>
    </row>
    <row r="19" spans="2:12" x14ac:dyDescent="0.4">
      <c r="B19" s="3">
        <v>17</v>
      </c>
      <c r="C19" s="4" t="s">
        <v>57</v>
      </c>
      <c r="D19" s="45" t="s">
        <v>61</v>
      </c>
      <c r="E19" s="3">
        <v>2</v>
      </c>
      <c r="F19" s="3">
        <v>17</v>
      </c>
      <c r="G19" s="3" t="s">
        <v>42</v>
      </c>
      <c r="H19" s="3" t="s">
        <v>14</v>
      </c>
      <c r="I19" s="49">
        <v>1.48294E-2</v>
      </c>
      <c r="J19" s="55">
        <f t="shared" si="0"/>
        <v>0.50419959999999997</v>
      </c>
      <c r="K19" s="47">
        <v>0</v>
      </c>
      <c r="L19" s="47">
        <v>0</v>
      </c>
    </row>
    <row r="20" spans="2:12" x14ac:dyDescent="0.4">
      <c r="B20" s="3">
        <v>18</v>
      </c>
      <c r="C20" s="4" t="s">
        <v>58</v>
      </c>
      <c r="D20" s="45" t="s">
        <v>66</v>
      </c>
      <c r="E20" s="3">
        <v>1</v>
      </c>
      <c r="F20" s="3">
        <v>3871</v>
      </c>
      <c r="G20" s="3" t="s">
        <v>48</v>
      </c>
      <c r="H20" s="3" t="s">
        <v>14</v>
      </c>
      <c r="I20" s="58">
        <v>4.5669999999999996E-6</v>
      </c>
      <c r="J20" s="55">
        <f t="shared" si="0"/>
        <v>1.7678856999999999E-2</v>
      </c>
      <c r="K20" s="47">
        <v>0</v>
      </c>
      <c r="L20" s="47">
        <v>0</v>
      </c>
    </row>
    <row r="21" spans="2:12" x14ac:dyDescent="0.4">
      <c r="B21" s="3">
        <v>19</v>
      </c>
      <c r="C21" s="4" t="s">
        <v>59</v>
      </c>
      <c r="D21" s="45" t="s">
        <v>69</v>
      </c>
      <c r="E21" s="3">
        <v>1</v>
      </c>
      <c r="F21" s="3">
        <v>3871</v>
      </c>
      <c r="G21" s="3" t="s">
        <v>50</v>
      </c>
      <c r="H21" s="3" t="s">
        <v>14</v>
      </c>
      <c r="I21" s="58">
        <v>1.8029999999999998E-5</v>
      </c>
      <c r="J21" s="55">
        <f t="shared" si="0"/>
        <v>6.9794129999999996E-2</v>
      </c>
      <c r="K21" s="47">
        <v>0</v>
      </c>
      <c r="L21" s="47">
        <v>0</v>
      </c>
    </row>
    <row r="22" spans="2:12" x14ac:dyDescent="0.4">
      <c r="B22" s="3">
        <v>20</v>
      </c>
      <c r="C22" s="4" t="s">
        <v>60</v>
      </c>
      <c r="D22" s="45" t="s">
        <v>63</v>
      </c>
      <c r="E22" s="3">
        <v>3</v>
      </c>
      <c r="F22" s="3">
        <v>45.7</v>
      </c>
      <c r="G22" s="3" t="s">
        <v>52</v>
      </c>
      <c r="H22" s="3" t="s">
        <v>14</v>
      </c>
      <c r="I22" s="49">
        <v>8.1559999999999998E-4</v>
      </c>
      <c r="J22" s="55">
        <f t="shared" si="0"/>
        <v>0.11181876000000002</v>
      </c>
      <c r="K22" s="47">
        <v>0</v>
      </c>
      <c r="L22" s="47">
        <v>0</v>
      </c>
    </row>
    <row r="23" spans="2:12" ht="15" thickBot="1" x14ac:dyDescent="0.45">
      <c r="C23" s="5"/>
      <c r="E23" s="6"/>
      <c r="F23" s="6"/>
      <c r="G23" s="6"/>
      <c r="H23" s="6"/>
      <c r="I23" s="51" t="s">
        <v>23</v>
      </c>
      <c r="J23" s="59">
        <f>SUM(J3:J22)</f>
        <v>201.86390314596002</v>
      </c>
      <c r="K23" s="62">
        <f>SUM(K3:K22)</f>
        <v>0</v>
      </c>
      <c r="L23" s="62">
        <v>0</v>
      </c>
    </row>
  </sheetData>
  <hyperlinks>
    <hyperlink ref="D3" r:id="rId1" xr:uid="{41D876A4-88CA-4760-A849-974873A047CB}"/>
    <hyperlink ref="D4" r:id="rId2" xr:uid="{050F3781-58B8-425B-9CFD-74F7DA6A2BEF}"/>
    <hyperlink ref="D9" r:id="rId3" xr:uid="{00881A89-11E2-47AA-B3E6-098ED8BB6E44}"/>
    <hyperlink ref="D10" r:id="rId4" xr:uid="{074022B3-46FC-4DC7-83AC-F80F30EE58FE}"/>
    <hyperlink ref="D6" r:id="rId5" xr:uid="{739DA138-C24D-4F51-82E1-CCB83AEA56A0}"/>
    <hyperlink ref="D7" r:id="rId6" xr:uid="{E09BD46B-CAFE-43E8-BBBB-C7A24C7EB005}"/>
    <hyperlink ref="D8" r:id="rId7" xr:uid="{E1E62B8D-3FFD-4A4C-8ACB-868CEC0CF50F}"/>
    <hyperlink ref="D19" r:id="rId8" xr:uid="{A7E6654A-93D2-4728-8523-1FF9B7611402}"/>
    <hyperlink ref="D18" r:id="rId9" xr:uid="{4770630C-9A60-4C7A-A5F6-956ED501BB34}"/>
    <hyperlink ref="D15" r:id="rId10" xr:uid="{899AC257-082F-4F7D-A415-CAB9E4040429}"/>
    <hyperlink ref="D22" r:id="rId11" xr:uid="{F84E3FC7-F809-4915-80B8-736CD675D705}"/>
    <hyperlink ref="D17" r:id="rId12" xr:uid="{A9613525-676C-4799-8B29-13853FF2A097}"/>
    <hyperlink ref="D16" r:id="rId13" xr:uid="{34EB1992-A3C6-4FE3-BA3C-1B59EC1AB60C}"/>
    <hyperlink ref="D13" r:id="rId14" xr:uid="{79B1E0C2-497D-43DC-8569-D0F77562F701}"/>
    <hyperlink ref="D20" r:id="rId15" xr:uid="{C4FFA9B9-9B96-40AC-A1BD-60B42127B0AD}"/>
    <hyperlink ref="D11" r:id="rId16" xr:uid="{56E55E49-7CE1-4EE1-BC3C-AC2CE086E1FF}"/>
    <hyperlink ref="D14" r:id="rId17" xr:uid="{F454FA8F-3EE5-4A9C-8E14-BA027DF095FD}"/>
    <hyperlink ref="D21" r:id="rId18" xr:uid="{06B8C7AB-350C-4B46-A3D6-21AC28E61193}"/>
    <hyperlink ref="D12" r:id="rId19" xr:uid="{0159412E-13F5-40FE-9FDA-98CDA170E4AF}"/>
    <hyperlink ref="D5" r:id="rId20" xr:uid="{3900D10A-4668-4020-A6B4-909E170B618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9b63e9-42a0-4d13-b0ae-9a7d8bb92915">
      <Terms xmlns="http://schemas.microsoft.com/office/infopath/2007/PartnerControls"/>
    </lcf76f155ced4ddcb4097134ff3c332f>
    <TaxCatchAll xmlns="81b975bd-1945-4abe-897a-b52a9fefc7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D8CE777116664D8CCC55C5C9755E9B" ma:contentTypeVersion="13" ma:contentTypeDescription="Create a new document." ma:contentTypeScope="" ma:versionID="49e987a022ae49ed6010aeb2a6f59077">
  <xsd:schema xmlns:xsd="http://www.w3.org/2001/XMLSchema" xmlns:xs="http://www.w3.org/2001/XMLSchema" xmlns:p="http://schemas.microsoft.com/office/2006/metadata/properties" xmlns:ns2="0a9b63e9-42a0-4d13-b0ae-9a7d8bb92915" xmlns:ns3="81b975bd-1945-4abe-897a-b52a9fefc724" targetNamespace="http://schemas.microsoft.com/office/2006/metadata/properties" ma:root="true" ma:fieldsID="22ec5281a0607676442396751913380c" ns2:_="" ns3:_="">
    <xsd:import namespace="0a9b63e9-42a0-4d13-b0ae-9a7d8bb92915"/>
    <xsd:import namespace="81b975bd-1945-4abe-897a-b52a9fefc7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9b63e9-42a0-4d13-b0ae-9a7d8bb929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345cb46-7433-4fea-b209-2875d279ae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b975bd-1945-4abe-897a-b52a9fefc724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fad536c-e5f3-4e06-935a-2833d8c5de69}" ma:internalName="TaxCatchAll" ma:showField="CatchAllData" ma:web="81b975bd-1945-4abe-897a-b52a9fefc7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4521C0-3FFF-44D8-B802-151EDC49E9BB}">
  <ds:schemaRefs>
    <ds:schemaRef ds:uri="0a9b63e9-42a0-4d13-b0ae-9a7d8bb92915"/>
    <ds:schemaRef ds:uri="http://purl.org/dc/dcmitype/"/>
    <ds:schemaRef ds:uri="81b975bd-1945-4abe-897a-b52a9fefc724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028A09A-4A2D-4375-AB7A-79341204CB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9b63e9-42a0-4d13-b0ae-9a7d8bb92915"/>
    <ds:schemaRef ds:uri="81b975bd-1945-4abe-897a-b52a9fefc7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C49519-7A6A-4617-95B5-C69CC8D9C6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 Iteration 1</vt:lpstr>
      <vt:lpstr>Design Iteration 2</vt:lpstr>
      <vt:lpstr>Design Iteration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Danielowski, Joshua Paul</cp:lastModifiedBy>
  <cp:revision/>
  <dcterms:created xsi:type="dcterms:W3CDTF">2025-02-06T20:01:51Z</dcterms:created>
  <dcterms:modified xsi:type="dcterms:W3CDTF">2025-04-24T01:01:30Z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0x01010070D8CE777116664D8CCC55C5C9755E9B</vt:lpwstr>
  </property>
  <property fmtid="{D5CDD505-2E9C-101B-9397-08002B2CF9AE}" pid="3" name="MediaServiceImageTags">
    <vt:lpwstr/>
  </property>
</Properties>
</file>