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12"/>
  <workbookPr filterPrivacy="1" codeName="ThisWorkbook"/>
  <xr:revisionPtr revIDLastSave="228" documentId="8_{23507195-6150-404B-98A7-B0181F0882AD}" xr6:coauthVersionLast="47" xr6:coauthVersionMax="47" xr10:uidLastSave="{B5A88760-4205-4FF0-91A9-54B6E20A080D}"/>
  <bookViews>
    <workbookView minimized="1" xWindow="4815" yWindow="2160" windowWidth="21600" windowHeight="1264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F23" i="11" l="1"/>
  <c r="H23" i="11" s="1"/>
  <c r="I5" i="11"/>
  <c r="H40" i="11"/>
  <c r="H39" i="11"/>
  <c r="H38" i="11"/>
  <c r="H33" i="11"/>
  <c r="H31" i="11"/>
  <c r="H30" i="11"/>
  <c r="H28" i="11"/>
  <c r="H22" i="11"/>
  <c r="H21" i="11"/>
  <c r="H15" i="11"/>
  <c r="H8" i="11"/>
  <c r="H9" i="11" l="1"/>
  <c r="I6" i="11"/>
  <c r="H29" i="11" l="1"/>
  <c r="F27" i="11"/>
  <c r="H27" i="11" s="1"/>
  <c r="H11" i="11"/>
  <c r="H24" i="11"/>
  <c r="F17" i="11"/>
  <c r="H16" i="11"/>
  <c r="H14" i="11"/>
  <c r="E13" i="11"/>
  <c r="J5" i="11"/>
  <c r="K5" i="11" s="1"/>
  <c r="L5" i="11" s="1"/>
  <c r="M5" i="11" s="1"/>
  <c r="N5" i="11" s="1"/>
  <c r="O5" i="11" s="1"/>
  <c r="P5" i="11" s="1"/>
  <c r="I4" i="11"/>
  <c r="F26" i="11" l="1"/>
  <c r="H26" i="11" s="1"/>
  <c r="H17" i="11"/>
  <c r="E19" i="11"/>
  <c r="E20" i="11" s="1"/>
  <c r="H12" i="11"/>
  <c r="H13" i="11"/>
  <c r="P4" i="11"/>
  <c r="Q5" i="11"/>
  <c r="R5" i="11" s="1"/>
  <c r="S5" i="11" s="1"/>
  <c r="T5" i="11" s="1"/>
  <c r="U5" i="11" s="1"/>
  <c r="V5" i="11" s="1"/>
  <c r="W5" i="11" s="1"/>
  <c r="J6" i="11"/>
  <c r="H20" i="11" l="1"/>
  <c r="H19" i="11"/>
  <c r="H18"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<sst xmlns="http://schemas.openxmlformats.org/spreadsheetml/2006/main" count="109" uniqueCount="74">
  <si>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</si>
  <si>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TITLE</t>
  </si>
  <si>
    <t>SIMPLE GANTT CHART by Vertex42.com</t>
  </si>
  <si>
    <t>Enter Company Name in cell B2.</t>
  </si>
  <si>
    <t>Company Name</t>
  </si>
  <si>
    <t>https://www.vertex42.com/ExcelTemplates/simple-gantt-chart.html</t>
  </si>
  <si>
    <t>Enter the name of the Project Lead in cell B3. Enter the Project Start date in cell E3. Pooject Start: label is in cell C3.</t>
  </si>
  <si>
    <t>Project Lead</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</si>
  <si>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</si>
  <si>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</si>
  <si>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</si>
  <si>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</si>
  <si>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</si>
  <si>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</si>
  <si>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</si>
  <si>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</si>
  <si>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</si>
  <si>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</si>
  <si>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</si>
  <si>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</si>
  <si>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</si>
  <si>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Milestone 1</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</si>
  <si>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</si>
  <si>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Complete Gantt Chart (Preliminary)</t>
  </si>
  <si>
    <t>All</t>
  </si>
  <si>
    <t>Complete Front Matter</t>
  </si>
  <si>
    <t>Andrew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</si>
  <si>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</si>
  <si>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Customer Needs and Requirements</t>
  </si>
  <si>
    <t>Brayden</t>
  </si>
  <si>
    <t>Impact Section</t>
  </si>
  <si>
    <t>Josh</t>
  </si>
  <si>
    <t>Concept Generation</t>
  </si>
  <si>
    <t>Concept Selection</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</si>
  <si>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</si>
  <si>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Milestone 2</t>
  </si>
  <si>
    <t>Update Gantt Chart/Correct Errors</t>
  </si>
  <si>
    <t>Detailed Design Discussion (Iteration 1)</t>
  </si>
  <si>
    <t>Testing and Validation (Iteration 1)</t>
  </si>
  <si>
    <t>Bill of Materials (Iteration 1)</t>
  </si>
  <si>
    <t>Task 5</t>
  </si>
  <si>
    <t>Sample phase title block</t>
  </si>
  <si>
    <t xml:space="preserve"> Milestone 3</t>
  </si>
  <si>
    <t>Concept Generation (Iteration 2)</t>
  </si>
  <si>
    <t>Concept Selection (Iteration 2)</t>
  </si>
  <si>
    <t>Detailed Design Discussion (Iteration 2)</t>
  </si>
  <si>
    <t>Testing and Validation (Iteration 2)</t>
  </si>
  <si>
    <t>Update Bill of Materials</t>
  </si>
  <si>
    <t>Final Report</t>
  </si>
  <si>
    <t>date</t>
  </si>
  <si>
    <t>Concept Generation (Iteration 3)</t>
  </si>
  <si>
    <t>Concept Selection (Iteration 3)</t>
  </si>
  <si>
    <t>Detailed Design Discussion (Iteration 3)</t>
  </si>
  <si>
    <t>Testing and Validation (Iteration 3)</t>
  </si>
  <si>
    <t>Conclusion</t>
  </si>
  <si>
    <t>References</t>
  </si>
  <si>
    <t>Appendices</t>
  </si>
  <si>
    <t>Complete Final Gantt Chart</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</si>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</sst>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14999847407452621"/>
      </left>
      <right/>
      <top style="thin">
        <color theme="0" tint="-0.14999847407452621"/>
      </top>
      <bottom style="thin">
        <color theme="0" tint="-0.14999847407452621"/>
      </bottom>
      <diagonal/>
    </border>
    <border>
      <left style="thin">
        <color theme="0" tint="-0.14993743705557422"/>
      </left>
      <right style="thin">
        <color theme="0" tint="-0.14999847407452621"/>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14" borderId="9" xfId="0" applyFill="1"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13" xfId="0" applyBorder="1" applyAlignment="1">
      <alignment horizontal="right" vertical="center"/>
    </xf>
    <xf numFmtId="0" fontId="0" fillId="0" borderId="13" xfId="0" applyBorder="1" applyAlignment="1">
      <alignment vertical="center"/>
    </xf>
    <xf numFmtId="0" fontId="0" fillId="0" borderId="14" xfId="0" applyBorder="1" applyAlignment="1">
      <alignment vertical="center"/>
    </xf>
    <xf numFmtId="0" fontId="0" fillId="2" borderId="13" xfId="0" applyFill="1" applyBorder="1" applyAlignment="1">
      <alignment vertical="center"/>
    </xf>
    <xf numFmtId="0" fontId="0" fillId="0" borderId="15" xfId="0" applyBorder="1" applyAlignment="1">
      <alignment vertical="center"/>
    </xf>
    <xf numFmtId="0" fontId="0" fillId="0" borderId="16" xfId="0" applyBorder="1" applyAlignment="1">
      <alignment vertical="center"/>
    </xf>
    <xf numFmtId="0" fontId="0" fillId="0" borderId="17" xfId="0" applyBorder="1" applyAlignment="1">
      <alignment vertical="center"/>
    </xf>
    <xf numFmtId="166" fontId="0" fillId="7" borderId="0" xfId="0" applyNumberFormat="1" applyFill="1" applyAlignment="1">
      <alignment horizontal="left" vertical="center" wrapText="1" indent="1"/>
    </xf>
    <xf numFmtId="0" fontId="12" fillId="12" borderId="0" xfId="0" applyFont="1" applyFill="1" applyAlignment="1">
      <alignment horizontal="center" vertical="center" shrinkToFit="1"/>
    </xf>
    <xf numFmtId="0" fontId="0" fillId="2" borderId="0" xfId="0" applyFill="1" applyAlignment="1">
      <alignment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0" fontId="9" fillId="0" borderId="0" xfId="8" applyAlignment="1">
      <alignment horizontal="right" indent="1"/>
    </xf>
    <xf numFmtId="0" fontId="9" fillId="0" borderId="7" xfId="8" applyBorder="1" applyAlignment="1">
      <alignment horizontal="right" indent="1"/>
    </xf>
    <xf numFmtId="165" fontId="9" fillId="0" borderId="3" xfId="9" applyAlignment="1">
      <alignment horizontal="center" vertical="center"/>
    </xf>
    <xf numFmtId="0" fontId="0" fillId="0" borderId="10" xfId="0" applyBorder="1" applyAlignme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6">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Y43"/>
  <sheetViews>
    <sheetView showGridLines="0" tabSelected="1" showRuler="0" zoomScaleNormal="100" zoomScalePageLayoutView="70" workbookViewId="0">
      <pane ySplit="6" topLeftCell="A8" activePane="bottomLeft" state="frozen"/>
      <selection pane="bottomLeft" activeCell="D11" sqref="D11"/>
    </sheetView>
  </sheetViews>
  <sheetFormatPr defaultRowHeight="30" customHeight="1"/>
  <cols>
    <col min="1" max="1" width="2.7109375" style="58" customWidth="1"/>
    <col min="2" max="2" width="38.85546875" bestFit="1"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70" width="2.5703125" customWidth="1"/>
    <col min="75" max="76" width="10.28515625"/>
  </cols>
  <sheetData>
    <row r="1" spans="1:77" ht="30" customHeight="1">
      <c r="A1" s="59" t="s">
        <v>0</v>
      </c>
      <c r="B1" s="63" t="s">
        <v>1</v>
      </c>
      <c r="C1" s="1"/>
      <c r="D1" s="2"/>
      <c r="E1" s="4"/>
      <c r="F1" s="47"/>
      <c r="H1" s="2"/>
      <c r="I1" s="14" t="s">
        <v>2</v>
      </c>
    </row>
    <row r="2" spans="1:77" ht="30" customHeight="1">
      <c r="A2" s="58" t="s">
        <v>3</v>
      </c>
      <c r="B2" s="64" t="s">
        <v>4</v>
      </c>
      <c r="I2" s="61" t="s">
        <v>5</v>
      </c>
    </row>
    <row r="3" spans="1:77" ht="30" customHeight="1">
      <c r="A3" s="58" t="s">
        <v>6</v>
      </c>
      <c r="B3" s="65" t="s">
        <v>7</v>
      </c>
      <c r="C3" s="101" t="s">
        <v>8</v>
      </c>
      <c r="D3" s="102"/>
      <c r="E3" s="103">
        <v>45665</v>
      </c>
      <c r="F3" s="103"/>
    </row>
    <row r="4" spans="1:77" ht="30" customHeight="1">
      <c r="A4" s="59" t="s">
        <v>9</v>
      </c>
      <c r="C4" s="101" t="s">
        <v>10</v>
      </c>
      <c r="D4" s="102"/>
      <c r="E4" s="7">
        <v>1</v>
      </c>
      <c r="I4" s="98">
        <f>I5</f>
        <v>45663</v>
      </c>
      <c r="J4" s="99"/>
      <c r="K4" s="99"/>
      <c r="L4" s="99"/>
      <c r="M4" s="99"/>
      <c r="N4" s="99"/>
      <c r="O4" s="100"/>
      <c r="P4" s="98">
        <f>P5</f>
        <v>45670</v>
      </c>
      <c r="Q4" s="99"/>
      <c r="R4" s="99"/>
      <c r="S4" s="99"/>
      <c r="T4" s="99"/>
      <c r="U4" s="99"/>
      <c r="V4" s="100"/>
      <c r="W4" s="98">
        <f>W5</f>
        <v>45677</v>
      </c>
      <c r="X4" s="99"/>
      <c r="Y4" s="99"/>
      <c r="Z4" s="99"/>
      <c r="AA4" s="99"/>
      <c r="AB4" s="99"/>
      <c r="AC4" s="100"/>
      <c r="AD4" s="98">
        <f>AD5</f>
        <v>45684</v>
      </c>
      <c r="AE4" s="99"/>
      <c r="AF4" s="99"/>
      <c r="AG4" s="99"/>
      <c r="AH4" s="99"/>
      <c r="AI4" s="99"/>
      <c r="AJ4" s="100"/>
      <c r="AK4" s="98">
        <f>AK5</f>
        <v>45691</v>
      </c>
      <c r="AL4" s="99"/>
      <c r="AM4" s="99"/>
      <c r="AN4" s="99"/>
      <c r="AO4" s="99"/>
      <c r="AP4" s="99"/>
      <c r="AQ4" s="100"/>
      <c r="AR4" s="98">
        <f>AR5</f>
        <v>45698</v>
      </c>
      <c r="AS4" s="99"/>
      <c r="AT4" s="99"/>
      <c r="AU4" s="99"/>
      <c r="AV4" s="99"/>
      <c r="AW4" s="99"/>
      <c r="AX4" s="100"/>
      <c r="AY4" s="98">
        <f>AY5</f>
        <v>45705</v>
      </c>
      <c r="AZ4" s="99"/>
      <c r="BA4" s="99"/>
      <c r="BB4" s="99"/>
      <c r="BC4" s="99"/>
      <c r="BD4" s="99"/>
      <c r="BE4" s="100"/>
      <c r="BF4" s="98">
        <f>BF5</f>
        <v>45712</v>
      </c>
      <c r="BG4" s="99"/>
      <c r="BH4" s="99"/>
      <c r="BI4" s="99"/>
      <c r="BJ4" s="99"/>
      <c r="BK4" s="99"/>
      <c r="BL4" s="100"/>
      <c r="BM4" s="95"/>
      <c r="BN4" s="95"/>
      <c r="BO4" s="95"/>
      <c r="BP4" s="95"/>
      <c r="BQ4" s="95"/>
      <c r="BR4" s="95"/>
    </row>
    <row r="5" spans="1:77" ht="15" customHeight="1">
      <c r="A5" s="59" t="s">
        <v>11</v>
      </c>
      <c r="B5" s="104"/>
      <c r="C5" s="104"/>
      <c r="D5" s="104"/>
      <c r="E5" s="104"/>
      <c r="F5" s="104"/>
      <c r="G5" s="104"/>
      <c r="I5" s="11">
        <f>Project_Start-WEEKDAY(Project_Start,1)+2+7*(Display_Week-1)</f>
        <v>45663</v>
      </c>
      <c r="J5" s="10">
        <f>I5+1</f>
        <v>45664</v>
      </c>
      <c r="K5" s="10">
        <f t="shared" ref="K5:AX5" si="0">J5+1</f>
        <v>45665</v>
      </c>
      <c r="L5" s="10">
        <f t="shared" si="0"/>
        <v>45666</v>
      </c>
      <c r="M5" s="10">
        <f t="shared" si="0"/>
        <v>45667</v>
      </c>
      <c r="N5" s="10">
        <f t="shared" si="0"/>
        <v>45668</v>
      </c>
      <c r="O5" s="12">
        <f t="shared" si="0"/>
        <v>45669</v>
      </c>
      <c r="P5" s="11">
        <f>O5+1</f>
        <v>45670</v>
      </c>
      <c r="Q5" s="10">
        <f>P5+1</f>
        <v>45671</v>
      </c>
      <c r="R5" s="10">
        <f t="shared" si="0"/>
        <v>45672</v>
      </c>
      <c r="S5" s="10">
        <f t="shared" si="0"/>
        <v>45673</v>
      </c>
      <c r="T5" s="10">
        <f t="shared" si="0"/>
        <v>45674</v>
      </c>
      <c r="U5" s="10">
        <f t="shared" si="0"/>
        <v>45675</v>
      </c>
      <c r="V5" s="12">
        <f t="shared" si="0"/>
        <v>45676</v>
      </c>
      <c r="W5" s="11">
        <f>V5+1</f>
        <v>45677</v>
      </c>
      <c r="X5" s="10">
        <f>W5+1</f>
        <v>45678</v>
      </c>
      <c r="Y5" s="10">
        <f t="shared" si="0"/>
        <v>45679</v>
      </c>
      <c r="Z5" s="10">
        <f t="shared" si="0"/>
        <v>45680</v>
      </c>
      <c r="AA5" s="10">
        <f t="shared" si="0"/>
        <v>45681</v>
      </c>
      <c r="AB5" s="10">
        <f t="shared" si="0"/>
        <v>45682</v>
      </c>
      <c r="AC5" s="12">
        <f t="shared" si="0"/>
        <v>45683</v>
      </c>
      <c r="AD5" s="11">
        <f>AC5+1</f>
        <v>45684</v>
      </c>
      <c r="AE5" s="10">
        <f>AD5+1</f>
        <v>45685</v>
      </c>
      <c r="AF5" s="10">
        <f t="shared" si="0"/>
        <v>45686</v>
      </c>
      <c r="AG5" s="10">
        <f t="shared" si="0"/>
        <v>45687</v>
      </c>
      <c r="AH5" s="10">
        <f t="shared" si="0"/>
        <v>45688</v>
      </c>
      <c r="AI5" s="10">
        <f t="shared" si="0"/>
        <v>45689</v>
      </c>
      <c r="AJ5" s="12">
        <f t="shared" si="0"/>
        <v>45690</v>
      </c>
      <c r="AK5" s="11">
        <f>AJ5+1</f>
        <v>45691</v>
      </c>
      <c r="AL5" s="10">
        <f>AK5+1</f>
        <v>45692</v>
      </c>
      <c r="AM5" s="10">
        <f t="shared" si="0"/>
        <v>45693</v>
      </c>
      <c r="AN5" s="10">
        <f t="shared" si="0"/>
        <v>45694</v>
      </c>
      <c r="AO5" s="10">
        <f t="shared" si="0"/>
        <v>45695</v>
      </c>
      <c r="AP5" s="10">
        <f t="shared" si="0"/>
        <v>45696</v>
      </c>
      <c r="AQ5" s="12">
        <f t="shared" si="0"/>
        <v>45697</v>
      </c>
      <c r="AR5" s="11">
        <f>AQ5+1</f>
        <v>45698</v>
      </c>
      <c r="AS5" s="10">
        <f>AR5+1</f>
        <v>45699</v>
      </c>
      <c r="AT5" s="10">
        <f t="shared" si="0"/>
        <v>45700</v>
      </c>
      <c r="AU5" s="10">
        <f t="shared" si="0"/>
        <v>45701</v>
      </c>
      <c r="AV5" s="10">
        <f t="shared" si="0"/>
        <v>45702</v>
      </c>
      <c r="AW5" s="10">
        <f t="shared" si="0"/>
        <v>45703</v>
      </c>
      <c r="AX5" s="12">
        <f t="shared" si="0"/>
        <v>45704</v>
      </c>
      <c r="AY5" s="11">
        <f>AX5+1</f>
        <v>45705</v>
      </c>
      <c r="AZ5" s="10">
        <f>AY5+1</f>
        <v>45706</v>
      </c>
      <c r="BA5" s="10">
        <f t="shared" ref="BA5:BE5" si="1">AZ5+1</f>
        <v>45707</v>
      </c>
      <c r="BB5" s="10">
        <f t="shared" si="1"/>
        <v>45708</v>
      </c>
      <c r="BC5" s="10">
        <f t="shared" si="1"/>
        <v>45709</v>
      </c>
      <c r="BD5" s="10">
        <f t="shared" si="1"/>
        <v>45710</v>
      </c>
      <c r="BE5" s="12">
        <f t="shared" si="1"/>
        <v>45711</v>
      </c>
      <c r="BF5" s="11">
        <f>BE5+1</f>
        <v>45712</v>
      </c>
      <c r="BG5" s="10">
        <f>BF5+1</f>
        <v>45713</v>
      </c>
      <c r="BH5" s="10">
        <f t="shared" ref="BH5:BL5" si="2">BG5+1</f>
        <v>45714</v>
      </c>
      <c r="BI5" s="10">
        <f t="shared" si="2"/>
        <v>45715</v>
      </c>
      <c r="BJ5" s="10">
        <f t="shared" si="2"/>
        <v>45716</v>
      </c>
      <c r="BK5" s="10">
        <f t="shared" si="2"/>
        <v>45717</v>
      </c>
      <c r="BL5" s="12">
        <f t="shared" si="2"/>
        <v>45718</v>
      </c>
      <c r="BM5" s="10"/>
      <c r="BN5" s="10"/>
      <c r="BO5" s="10"/>
      <c r="BP5" s="10"/>
      <c r="BQ5" s="10"/>
      <c r="BR5" s="10"/>
    </row>
    <row r="6" spans="1:77" ht="30" customHeight="1">
      <c r="A6" s="59" t="s">
        <v>12</v>
      </c>
      <c r="B6" s="8" t="s">
        <v>13</v>
      </c>
      <c r="C6" s="9" t="s">
        <v>14</v>
      </c>
      <c r="D6" s="9" t="s">
        <v>15</v>
      </c>
      <c r="E6" s="9" t="s">
        <v>16</v>
      </c>
      <c r="F6" s="9" t="s">
        <v>17</v>
      </c>
      <c r="G6" s="9"/>
      <c r="H6" s="9" t="s">
        <v>18</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c r="BM6" s="96"/>
      <c r="BN6" s="96"/>
      <c r="BO6" s="96"/>
      <c r="BP6" s="96"/>
      <c r="BQ6" s="96"/>
      <c r="BR6" s="96"/>
    </row>
    <row r="7" spans="1:77" ht="30" hidden="1" customHeight="1">
      <c r="A7" s="58" t="s">
        <v>19</v>
      </c>
      <c r="C7" s="62"/>
      <c r="E7"/>
      <c r="H7" t="str">
        <f ca="1">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3"/>
      <c r="BN7" s="3"/>
      <c r="BO7" s="3"/>
      <c r="BP7" s="3"/>
      <c r="BQ7" s="3"/>
      <c r="BR7" s="3"/>
    </row>
    <row r="8" spans="1:77" s="3" customFormat="1" ht="30" customHeight="1">
      <c r="A8" s="59" t="s">
        <v>20</v>
      </c>
      <c r="B8" s="18" t="s">
        <v>21</v>
      </c>
      <c r="C8" s="71"/>
      <c r="D8" s="19"/>
      <c r="E8" s="20"/>
      <c r="F8" s="21"/>
      <c r="G8" s="17"/>
      <c r="H8" s="17" t="str">
        <f t="shared" ref="H8:H40" ca="1"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S8"/>
      <c r="BT8"/>
      <c r="BU8"/>
      <c r="BV8"/>
      <c r="BW8"/>
      <c r="BX8"/>
      <c r="BY8"/>
    </row>
    <row r="9" spans="1:77" s="3" customFormat="1" ht="30" customHeight="1">
      <c r="A9" s="59" t="s">
        <v>22</v>
      </c>
      <c r="B9" s="80" t="s">
        <v>23</v>
      </c>
      <c r="C9" s="72" t="s">
        <v>24</v>
      </c>
      <c r="D9" s="22">
        <v>1</v>
      </c>
      <c r="E9" s="66">
        <v>45665</v>
      </c>
      <c r="F9" s="66">
        <v>45671</v>
      </c>
      <c r="G9" s="17"/>
      <c r="H9" s="17">
        <f t="shared" ca="1" si="6"/>
        <v>7</v>
      </c>
      <c r="I9" s="44"/>
      <c r="J9" s="44"/>
      <c r="L9" s="85"/>
      <c r="M9" s="85"/>
      <c r="N9" s="85"/>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77" s="3" customFormat="1" ht="30" customHeight="1">
      <c r="A10" s="59"/>
      <c r="B10" s="80" t="s">
        <v>25</v>
      </c>
      <c r="C10" s="72" t="s">
        <v>26</v>
      </c>
      <c r="D10" s="22">
        <v>0.67</v>
      </c>
      <c r="E10" s="66">
        <v>45671</v>
      </c>
      <c r="F10" s="66">
        <v>45673</v>
      </c>
      <c r="G10" s="17"/>
      <c r="H10" s="17"/>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77" s="3" customFormat="1" ht="30" customHeight="1">
      <c r="A11" s="59" t="s">
        <v>27</v>
      </c>
      <c r="B11" s="80" t="s">
        <v>28</v>
      </c>
      <c r="C11" s="72" t="s">
        <v>29</v>
      </c>
      <c r="D11" s="22">
        <v>0</v>
      </c>
      <c r="E11" s="66">
        <v>45671</v>
      </c>
      <c r="F11" s="66">
        <v>45673</v>
      </c>
      <c r="G11" s="17"/>
      <c r="H11" s="17">
        <f t="shared" ca="1" si="6"/>
        <v>3</v>
      </c>
      <c r="I11" s="44"/>
      <c r="J11" s="44"/>
      <c r="K11" s="44"/>
      <c r="L11" s="44"/>
      <c r="M11" s="44"/>
      <c r="N11" s="44"/>
      <c r="O11" s="44"/>
      <c r="P11" s="44"/>
      <c r="Q11" s="44"/>
      <c r="R11" s="44"/>
      <c r="S11" s="44"/>
      <c r="T11" s="44"/>
      <c r="U11" s="45"/>
      <c r="V11" s="45"/>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77" s="3" customFormat="1" ht="30" customHeight="1">
      <c r="A12" s="58"/>
      <c r="B12" s="80" t="s">
        <v>30</v>
      </c>
      <c r="C12" s="72" t="s">
        <v>31</v>
      </c>
      <c r="D12" s="22">
        <v>0</v>
      </c>
      <c r="E12" s="66">
        <v>45671</v>
      </c>
      <c r="F12" s="66">
        <v>45673</v>
      </c>
      <c r="G12" s="17"/>
      <c r="H12" s="17">
        <f t="shared" ca="1" si="6"/>
        <v>3</v>
      </c>
      <c r="I12" s="44"/>
      <c r="J12" s="44"/>
      <c r="K12" s="44"/>
      <c r="L12" s="44"/>
      <c r="M12" s="87"/>
      <c r="N12" s="87"/>
      <c r="O12" s="87"/>
      <c r="P12" s="87"/>
      <c r="Q12" s="87"/>
      <c r="R12" s="87"/>
      <c r="S12" s="87"/>
      <c r="T12" s="87"/>
      <c r="U12" s="87"/>
      <c r="V12" s="87"/>
      <c r="W12" s="87"/>
      <c r="X12" s="87"/>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77" s="3" customFormat="1" ht="30" customHeight="1">
      <c r="A13" s="58"/>
      <c r="B13" s="80" t="s">
        <v>32</v>
      </c>
      <c r="C13" s="72" t="s">
        <v>24</v>
      </c>
      <c r="D13" s="22">
        <v>0</v>
      </c>
      <c r="E13" s="66">
        <f>F12</f>
        <v>45673</v>
      </c>
      <c r="F13" s="66">
        <v>45680</v>
      </c>
      <c r="G13" s="17"/>
      <c r="H13" s="17">
        <f t="shared" ca="1" si="6"/>
        <v>8</v>
      </c>
      <c r="I13" s="44"/>
      <c r="J13" s="44"/>
      <c r="K13" s="44"/>
      <c r="L13" s="86"/>
      <c r="M13" s="90"/>
      <c r="N13" s="94"/>
      <c r="O13" s="94"/>
      <c r="P13" s="94"/>
      <c r="Q13" s="94"/>
      <c r="R13" s="94"/>
      <c r="S13" s="94"/>
      <c r="T13" s="94"/>
      <c r="U13" s="94"/>
      <c r="V13" s="94"/>
      <c r="W13" s="94"/>
      <c r="X13" s="9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77" s="3" customFormat="1" ht="30" customHeight="1">
      <c r="A14" s="58"/>
      <c r="B14" s="80" t="s">
        <v>33</v>
      </c>
      <c r="C14" s="72" t="s">
        <v>24</v>
      </c>
      <c r="D14" s="22">
        <v>0</v>
      </c>
      <c r="E14" s="66">
        <v>45673</v>
      </c>
      <c r="F14" s="66">
        <v>45680</v>
      </c>
      <c r="G14" s="17"/>
      <c r="H14" s="17">
        <f t="shared" ca="1" si="6"/>
        <v>8</v>
      </c>
      <c r="I14" s="44"/>
      <c r="J14" s="44"/>
      <c r="K14" s="44"/>
      <c r="L14" s="44"/>
      <c r="M14" s="88"/>
      <c r="N14" s="89"/>
      <c r="O14" s="89"/>
      <c r="P14" s="89"/>
      <c r="Q14" s="89"/>
      <c r="R14" s="89"/>
      <c r="S14" s="89"/>
      <c r="T14" s="89"/>
      <c r="U14" s="89"/>
      <c r="V14" s="89"/>
      <c r="W14" s="89"/>
      <c r="X14" s="89"/>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77" s="3" customFormat="1" ht="30" customHeight="1">
      <c r="A15" s="59" t="s">
        <v>34</v>
      </c>
      <c r="B15" s="23" t="s">
        <v>35</v>
      </c>
      <c r="C15" s="73"/>
      <c r="D15" s="24"/>
      <c r="E15" s="25"/>
      <c r="F15" s="26"/>
      <c r="G15" s="17"/>
      <c r="H15" s="17" t="str">
        <f t="shared" ca="1"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77" s="3" customFormat="1" ht="30" customHeight="1">
      <c r="A16" s="59"/>
      <c r="B16" s="81" t="s">
        <v>36</v>
      </c>
      <c r="C16" s="74" t="s">
        <v>24</v>
      </c>
      <c r="D16" s="27">
        <v>0</v>
      </c>
      <c r="E16" s="67">
        <v>45692</v>
      </c>
      <c r="F16" s="67">
        <v>45694</v>
      </c>
      <c r="G16" s="17"/>
      <c r="H16" s="17">
        <f t="shared" ca="1" si="6"/>
        <v>3</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c r="A17" s="58"/>
      <c r="B17" s="81" t="s">
        <v>37</v>
      </c>
      <c r="C17" s="74"/>
      <c r="D17" s="27">
        <v>0</v>
      </c>
      <c r="E17" s="67">
        <v>45694</v>
      </c>
      <c r="F17" s="67">
        <f>E17+5</f>
        <v>45699</v>
      </c>
      <c r="G17" s="17"/>
      <c r="H17" s="17">
        <f t="shared" ca="1" si="6"/>
        <v>6</v>
      </c>
      <c r="I17" s="44"/>
      <c r="J17" s="44"/>
      <c r="K17" s="44"/>
      <c r="L17" s="44"/>
      <c r="M17" s="44"/>
      <c r="N17" s="44"/>
      <c r="O17" s="44"/>
      <c r="P17" s="44"/>
      <c r="Q17" s="44"/>
      <c r="R17" s="44"/>
      <c r="S17" s="44"/>
      <c r="T17" s="44"/>
      <c r="U17" s="45"/>
      <c r="V17" s="4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c r="A18" s="58"/>
      <c r="B18" s="81" t="s">
        <v>38</v>
      </c>
      <c r="C18" s="74"/>
      <c r="D18" s="27">
        <v>0</v>
      </c>
      <c r="E18" s="67">
        <v>45694</v>
      </c>
      <c r="F18" s="67">
        <v>45699</v>
      </c>
      <c r="G18" s="17"/>
      <c r="H18" s="17">
        <f t="shared" ca="1" si="6"/>
        <v>6</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c r="A19" s="58"/>
      <c r="B19" s="81" t="s">
        <v>39</v>
      </c>
      <c r="C19" s="74" t="s">
        <v>31</v>
      </c>
      <c r="D19" s="27">
        <v>0</v>
      </c>
      <c r="E19" s="67">
        <f>E18</f>
        <v>45694</v>
      </c>
      <c r="F19" s="67">
        <v>45699</v>
      </c>
      <c r="G19" s="17"/>
      <c r="H19" s="17">
        <f t="shared" ca="1" si="6"/>
        <v>6</v>
      </c>
      <c r="I19" s="44"/>
      <c r="J19" s="44"/>
      <c r="K19" s="44"/>
      <c r="L19" s="44"/>
      <c r="M19" s="44"/>
      <c r="N19" s="44"/>
      <c r="O19" s="44"/>
      <c r="P19" s="44"/>
      <c r="Q19" s="44"/>
      <c r="R19" s="44"/>
      <c r="S19" s="44"/>
      <c r="T19" s="44"/>
      <c r="U19" s="44"/>
      <c r="V19" s="44"/>
      <c r="W19" s="44"/>
      <c r="X19" s="44"/>
      <c r="Y19" s="45"/>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c r="A20" s="58"/>
      <c r="B20" s="81" t="s">
        <v>40</v>
      </c>
      <c r="C20" s="74"/>
      <c r="D20" s="27">
        <v>0</v>
      </c>
      <c r="E20" s="67">
        <f>E19</f>
        <v>45694</v>
      </c>
      <c r="F20" s="67">
        <v>45699</v>
      </c>
      <c r="G20" s="17"/>
      <c r="H20" s="17">
        <f t="shared" ca="1" si="6"/>
        <v>6</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c r="A21" s="58" t="s">
        <v>41</v>
      </c>
      <c r="B21" s="28" t="s">
        <v>42</v>
      </c>
      <c r="C21" s="75"/>
      <c r="D21" s="29"/>
      <c r="E21" s="30"/>
      <c r="F21" s="31"/>
      <c r="G21" s="17"/>
      <c r="H21" s="17" t="str">
        <f t="shared" ca="1"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c r="A22" s="58"/>
      <c r="B22" s="82" t="s">
        <v>36</v>
      </c>
      <c r="C22" s="76" t="s">
        <v>24</v>
      </c>
      <c r="D22" s="32">
        <v>0</v>
      </c>
      <c r="E22" s="68">
        <v>45706</v>
      </c>
      <c r="F22" s="68">
        <v>45709</v>
      </c>
      <c r="G22" s="17"/>
      <c r="H22" s="17">
        <f t="shared" ca="1" si="6"/>
        <v>4</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c r="A23" s="58"/>
      <c r="B23" s="82" t="s">
        <v>43</v>
      </c>
      <c r="C23" s="76" t="s">
        <v>24</v>
      </c>
      <c r="D23" s="32">
        <v>0</v>
      </c>
      <c r="E23" s="68">
        <v>45709</v>
      </c>
      <c r="F23" s="68">
        <f>E23+4</f>
        <v>45713</v>
      </c>
      <c r="G23" s="17"/>
      <c r="H23" s="17">
        <f t="shared" ca="1" si="6"/>
        <v>5</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c r="A24" s="58"/>
      <c r="B24" s="82" t="s">
        <v>44</v>
      </c>
      <c r="C24" s="76" t="s">
        <v>24</v>
      </c>
      <c r="D24" s="32">
        <v>0</v>
      </c>
      <c r="E24" s="68">
        <v>45709</v>
      </c>
      <c r="F24" s="68">
        <v>45713</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c r="A25" s="58"/>
      <c r="B25" s="82" t="s">
        <v>45</v>
      </c>
      <c r="C25" s="76" t="s">
        <v>29</v>
      </c>
      <c r="D25" s="32">
        <v>0</v>
      </c>
      <c r="E25" s="68">
        <v>45713</v>
      </c>
      <c r="F25" s="68">
        <v>45717</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c r="A26" s="58"/>
      <c r="B26" s="82" t="s">
        <v>46</v>
      </c>
      <c r="C26" s="76" t="s">
        <v>26</v>
      </c>
      <c r="D26" s="32">
        <v>0</v>
      </c>
      <c r="E26" s="68">
        <v>45713</v>
      </c>
      <c r="F26" s="68">
        <f>E26+4</f>
        <v>45717</v>
      </c>
      <c r="G26" s="17"/>
      <c r="H26" s="17">
        <f t="shared" ca="1" si="6"/>
        <v>5</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c r="A27" s="58"/>
      <c r="B27" s="82" t="s">
        <v>47</v>
      </c>
      <c r="C27" s="76" t="s">
        <v>31</v>
      </c>
      <c r="D27" s="32">
        <v>0</v>
      </c>
      <c r="E27" s="68">
        <v>45713</v>
      </c>
      <c r="F27" s="68">
        <f>E27+4</f>
        <v>45717</v>
      </c>
      <c r="G27" s="17"/>
      <c r="H27" s="17">
        <f t="shared" ca="1" si="6"/>
        <v>5</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c r="A28" s="58" t="s">
        <v>41</v>
      </c>
      <c r="B28" s="33" t="s">
        <v>48</v>
      </c>
      <c r="C28" s="77"/>
      <c r="D28" s="34"/>
      <c r="E28" s="35"/>
      <c r="F28" s="36"/>
      <c r="G28" s="17"/>
      <c r="H28" s="17" t="str">
        <f t="shared" ca="1" si="6"/>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c r="A29" s="58"/>
      <c r="B29" s="83" t="s">
        <v>36</v>
      </c>
      <c r="C29" s="78" t="s">
        <v>24</v>
      </c>
      <c r="D29" s="37">
        <v>0</v>
      </c>
      <c r="E29" s="69" t="s">
        <v>49</v>
      </c>
      <c r="F29" s="69" t="s">
        <v>49</v>
      </c>
      <c r="G29" s="17"/>
      <c r="H29" s="17" t="e">
        <f t="shared" ca="1"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c r="A30" s="58"/>
      <c r="B30" s="83" t="s">
        <v>50</v>
      </c>
      <c r="C30" s="78" t="s">
        <v>24</v>
      </c>
      <c r="D30" s="37">
        <v>0</v>
      </c>
      <c r="E30" s="69" t="s">
        <v>49</v>
      </c>
      <c r="F30" s="69" t="s">
        <v>49</v>
      </c>
      <c r="G30" s="17"/>
      <c r="H30" s="17" t="e">
        <f t="shared" ca="1"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c r="A31" s="58"/>
      <c r="B31" s="83" t="s">
        <v>51</v>
      </c>
      <c r="C31" s="78" t="s">
        <v>24</v>
      </c>
      <c r="D31" s="37">
        <v>0</v>
      </c>
      <c r="E31" s="69" t="s">
        <v>49</v>
      </c>
      <c r="F31" s="69" t="s">
        <v>49</v>
      </c>
      <c r="G31" s="17"/>
      <c r="H31" s="17" t="e">
        <f t="shared" ca="1"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c r="A32" s="58"/>
      <c r="B32" s="83" t="s">
        <v>52</v>
      </c>
      <c r="C32" s="78" t="s">
        <v>29</v>
      </c>
      <c r="D32" s="37">
        <v>0</v>
      </c>
      <c r="E32" s="69"/>
      <c r="F32" s="69"/>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77" s="3" customFormat="1" ht="30" customHeight="1">
      <c r="A33" s="58"/>
      <c r="B33" s="83" t="s">
        <v>53</v>
      </c>
      <c r="C33" s="78" t="s">
        <v>26</v>
      </c>
      <c r="D33" s="37">
        <v>0</v>
      </c>
      <c r="E33" s="69" t="s">
        <v>49</v>
      </c>
      <c r="F33" s="69" t="s">
        <v>49</v>
      </c>
      <c r="G33" s="17"/>
      <c r="H33" s="17" t="e">
        <f t="shared" ca="1" si="6"/>
        <v>#VALUE!</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77" s="3" customFormat="1" ht="30" customHeight="1">
      <c r="A34" s="58"/>
      <c r="B34" s="83" t="s">
        <v>54</v>
      </c>
      <c r="C34" s="78" t="s">
        <v>29</v>
      </c>
      <c r="D34" s="37">
        <v>0</v>
      </c>
      <c r="E34" s="69"/>
      <c r="F34" s="69"/>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87"/>
      <c r="BF34" s="44"/>
      <c r="BG34" s="44"/>
      <c r="BH34" s="44"/>
      <c r="BI34" s="44"/>
      <c r="BJ34" s="44"/>
      <c r="BK34" s="44"/>
      <c r="BL34" s="44"/>
    </row>
    <row r="35" spans="1:77" s="3" customFormat="1" ht="30" customHeight="1">
      <c r="A35" s="58"/>
      <c r="B35" s="83" t="s">
        <v>55</v>
      </c>
      <c r="C35" s="78" t="s">
        <v>31</v>
      </c>
      <c r="D35" s="37">
        <v>0</v>
      </c>
      <c r="E35" s="69"/>
      <c r="F35" s="69"/>
      <c r="G35" s="17"/>
      <c r="H35" s="17"/>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87"/>
      <c r="BF35" s="44"/>
      <c r="BG35" s="44"/>
      <c r="BH35" s="44"/>
      <c r="BI35" s="44"/>
      <c r="BJ35" s="44"/>
      <c r="BK35" s="44"/>
      <c r="BL35" s="44"/>
    </row>
    <row r="36" spans="1:77" s="3" customFormat="1" ht="30" customHeight="1">
      <c r="A36" s="58"/>
      <c r="B36" s="83" t="s">
        <v>56</v>
      </c>
      <c r="C36" s="78" t="s">
        <v>26</v>
      </c>
      <c r="D36" s="37">
        <v>0</v>
      </c>
      <c r="E36" s="69"/>
      <c r="F36" s="69"/>
      <c r="G36" s="17"/>
      <c r="H36" s="17"/>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87"/>
      <c r="BF36" s="44"/>
      <c r="BG36" s="44"/>
      <c r="BH36" s="44"/>
      <c r="BI36" s="44"/>
      <c r="BJ36" s="44"/>
      <c r="BK36" s="44"/>
      <c r="BL36" s="44"/>
    </row>
    <row r="37" spans="1:77" s="3" customFormat="1" ht="30" customHeight="1">
      <c r="A37" s="58"/>
      <c r="B37" s="83" t="s">
        <v>47</v>
      </c>
      <c r="C37" s="78" t="s">
        <v>31</v>
      </c>
      <c r="D37" s="37">
        <v>0</v>
      </c>
      <c r="E37" s="69"/>
      <c r="F37" s="69"/>
      <c r="G37" s="17"/>
      <c r="H37" s="17"/>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87"/>
      <c r="BF37" s="44"/>
      <c r="BG37" s="44"/>
      <c r="BH37" s="44"/>
      <c r="BI37" s="44"/>
      <c r="BJ37" s="44"/>
      <c r="BK37" s="44"/>
      <c r="BL37" s="44"/>
    </row>
    <row r="38" spans="1:77" s="3" customFormat="1" ht="30" customHeight="1">
      <c r="A38" s="58"/>
      <c r="B38" s="83" t="s">
        <v>57</v>
      </c>
      <c r="C38" s="78" t="s">
        <v>24</v>
      </c>
      <c r="D38" s="37">
        <v>0</v>
      </c>
      <c r="E38" s="69" t="s">
        <v>49</v>
      </c>
      <c r="F38" s="69" t="s">
        <v>49</v>
      </c>
      <c r="G38" s="17"/>
      <c r="H38" s="17" t="e">
        <f t="shared" ca="1" si="6"/>
        <v>#VALUE!</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87"/>
      <c r="BF38" s="44"/>
      <c r="BG38" s="44"/>
      <c r="BH38" s="44"/>
      <c r="BI38" s="44"/>
      <c r="BJ38" s="44"/>
      <c r="BK38" s="44"/>
      <c r="BL38" s="44"/>
    </row>
    <row r="39" spans="1:77" s="3" customFormat="1" ht="30" customHeight="1">
      <c r="A39" s="58" t="s">
        <v>58</v>
      </c>
      <c r="B39" s="84"/>
      <c r="C39" s="79"/>
      <c r="D39" s="16"/>
      <c r="E39" s="70"/>
      <c r="F39" s="70"/>
      <c r="G39" s="17"/>
      <c r="H39" s="17" t="str">
        <f t="shared" ca="1" si="6"/>
        <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86"/>
      <c r="BE39" s="94"/>
      <c r="BF39" s="93"/>
      <c r="BG39" s="44"/>
      <c r="BH39" s="44"/>
      <c r="BI39" s="44"/>
      <c r="BJ39" s="44"/>
      <c r="BK39" s="86"/>
      <c r="BL39" s="92"/>
    </row>
    <row r="40" spans="1:77" s="3" customFormat="1" ht="30" customHeight="1">
      <c r="A40" s="59" t="s">
        <v>59</v>
      </c>
      <c r="B40" s="38" t="s">
        <v>60</v>
      </c>
      <c r="C40" s="39"/>
      <c r="D40" s="40"/>
      <c r="E40" s="41"/>
      <c r="F40" s="42"/>
      <c r="G40" s="43"/>
      <c r="H40" s="43" t="str">
        <f t="shared" ca="1" si="6"/>
        <v/>
      </c>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91"/>
      <c r="BF40" s="46"/>
      <c r="BG40" s="46"/>
      <c r="BH40" s="46"/>
      <c r="BI40" s="46"/>
      <c r="BJ40" s="46"/>
      <c r="BK40" s="46"/>
      <c r="BL40" s="91"/>
      <c r="BM40" s="97"/>
      <c r="BN40" s="97"/>
      <c r="BO40" s="97"/>
      <c r="BP40" s="97"/>
      <c r="BQ40" s="97"/>
      <c r="BR40" s="97"/>
    </row>
    <row r="41" spans="1:77" ht="30" customHeight="1">
      <c r="G41" s="6"/>
      <c r="BS41" s="3"/>
      <c r="BT41" s="3"/>
      <c r="BU41" s="3"/>
      <c r="BV41" s="3"/>
      <c r="BW41" s="3"/>
      <c r="BX41" s="3"/>
      <c r="BY41" s="3"/>
    </row>
    <row r="42" spans="1:77" ht="30" customHeight="1">
      <c r="C42" s="14"/>
      <c r="F42" s="60"/>
    </row>
    <row r="43" spans="1:77" ht="30" customHeight="1">
      <c r="C43"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4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K8 I9:J9 O9:BK9 I10:BK12 I13:K13 R13:S13 Z13:BK13 I14:BK40">
    <cfRule type="expression" dxfId="26" priority="33">
      <formula>AND(TODAY()&gt;=I$5,TODAY()&lt;J$5)</formula>
    </cfRule>
  </conditionalFormatting>
  <conditionalFormatting sqref="I7:BK8 I9:J9 O9:BK9 I10:BK12 I13:J13 R13:S13 Z13:BK13 I14:BK40">
    <cfRule type="expression" dxfId="25" priority="28" stopIfTrue="1">
      <formula>AND(task_end&gt;=I$5,task_start&lt;J$5)</formula>
    </cfRule>
  </conditionalFormatting>
  <conditionalFormatting sqref="I7:BR8 I9:J9 O9:BR9 I10:BR12 I13:K13 R13:S13 Z13:BR13 I14:BR40">
    <cfRule type="expression" dxfId="24" priority="27">
      <formula>AND(task_start&lt;=I$5,ROUNDDOWN((task_end-task_start+1)*task_progress,0)+task_start-1&gt;=I$5)</formula>
    </cfRule>
  </conditionalFormatting>
  <conditionalFormatting sqref="K13">
    <cfRule type="expression" dxfId="23" priority="69" stopIfTrue="1">
      <formula>AND(task_end&gt;=K$5,task_start&lt;L$5)</formula>
    </cfRule>
    <cfRule type="expression" dxfId="22" priority="70">
      <formula>AND(TODAY()&gt;=T$5,TODAY()&lt;U$5)</formula>
    </cfRule>
    <cfRule type="expression" dxfId="21" priority="71">
      <formula>AND(task_start&lt;=T$5,ROUNDDOWN((task_end-task_start+1)*task_progress,0)+task_start-1&gt;=T$5)</formula>
    </cfRule>
    <cfRule type="expression" dxfId="20" priority="72" stopIfTrue="1">
      <formula>AND(task_end&gt;=T$5,task_start&lt;U$5)</formula>
    </cfRule>
  </conditionalFormatting>
  <conditionalFormatting sqref="L13">
    <cfRule type="expression" dxfId="19" priority="35">
      <formula>AND(TODAY()&gt;=Q$5,TODAY()&lt;R$5)</formula>
    </cfRule>
    <cfRule type="expression" dxfId="18" priority="38">
      <formula>AND(task_start&lt;=Q$5,ROUNDDOWN((task_end-task_start+1)*task_progress,0)+task_start-1&gt;=Q$5)</formula>
    </cfRule>
    <cfRule type="expression" dxfId="17" priority="39" stopIfTrue="1">
      <formula>AND(task_end&gt;=Q$5,task_start&lt;R$5)</formula>
    </cfRule>
    <cfRule type="expression" dxfId="16" priority="47">
      <formula>AND(TODAY()&gt;=V$5,TODAY()&lt;W$5)</formula>
    </cfRule>
    <cfRule type="expression" dxfId="15" priority="50">
      <formula>AND(task_start&lt;=V$5,ROUNDDOWN((task_end-task_start+1)*task_progress,0)+task_start-1&gt;=V$5)</formula>
    </cfRule>
    <cfRule type="expression" dxfId="14" priority="51" stopIfTrue="1">
      <formula>AND(task_end&gt;=V$5,task_start&lt;W$5)</formula>
    </cfRule>
  </conditionalFormatting>
  <conditionalFormatting sqref="L9:N9">
    <cfRule type="expression" dxfId="13" priority="80">
      <formula>AND(TODAY()&gt;=M$5,TODAY()&lt;N$5)</formula>
    </cfRule>
    <cfRule type="expression" dxfId="12" priority="83">
      <formula>AND(task_start&lt;=M$5,ROUNDDOWN((task_end-task_start+1)*task_progress,0)+task_start-1&gt;=M$5)</formula>
    </cfRule>
    <cfRule type="expression" dxfId="11" priority="84" stopIfTrue="1">
      <formula>AND(task_end&gt;=M$5,task_start&lt;N$5)</formula>
    </cfRule>
  </conditionalFormatting>
  <conditionalFormatting sqref="M14">
    <cfRule type="expression" dxfId="10" priority="76">
      <formula>AND(TODAY()&gt;=Y$5,TODAY()&lt;Z$5)</formula>
    </cfRule>
    <cfRule type="expression" dxfId="9" priority="77">
      <formula>AND(task_start&lt;=Y$5,ROUNDDOWN((task_end-task_start+1)*task_progress,0)+task_start-1&gt;=Y$5)</formula>
    </cfRule>
    <cfRule type="expression" dxfId="8" priority="78" stopIfTrue="1">
      <formula>AND(task_end&gt;=Y$5,task_start&lt;Z$5)</formula>
    </cfRule>
  </conditionalFormatting>
  <conditionalFormatting sqref="M14:N14">
    <cfRule type="expression" dxfId="7" priority="59">
      <formula>AND(TODAY()&gt;=L$5,TODAY()&lt;M$5)</formula>
    </cfRule>
    <cfRule type="expression" dxfId="6" priority="62">
      <formula>AND(task_start&lt;=L$5,ROUNDDOWN((task_end-task_start+1)*task_progress,0)+task_start-1&gt;=L$5)</formula>
    </cfRule>
    <cfRule type="expression" dxfId="5" priority="63" stopIfTrue="1">
      <formula>AND(task_end&gt;=L$5,task_start&lt;M$5)</formula>
    </cfRule>
  </conditionalFormatting>
  <conditionalFormatting sqref="N14">
    <cfRule type="expression" dxfId="4" priority="53">
      <formula>AND(TODAY()&gt;=X$5,TODAY()&lt;Y$5)</formula>
    </cfRule>
    <cfRule type="expression" dxfId="3" priority="56">
      <formula>AND(task_start&lt;=X$5,ROUNDDOWN((task_end-task_start+1)*task_progress,0)+task_start-1&gt;=X$5)</formula>
    </cfRule>
    <cfRule type="expression" dxfId="2" priority="57" stopIfTrue="1">
      <formula>AND(task_end&gt;=X$5,task_start&lt;Y$5)</formula>
    </cfRule>
  </conditionalFormatting>
  <conditionalFormatting sqref="BL5:BR40">
    <cfRule type="expression" dxfId="1" priority="105">
      <formula>AND(TODAY()&gt;=BL$5,TODAY()&lt;BS$6)</formula>
    </cfRule>
  </conditionalFormatting>
  <conditionalFormatting sqref="BL7:BR40">
    <cfRule type="expression" dxfId="0" priority="106" stopIfTrue="1">
      <formula>AND(task_end&gt;=BL$5,task_start&lt;BS$6)</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cols>
    <col min="1" max="1" width="87.140625" style="48" customWidth="1"/>
    <col min="2" max="16384" width="9.140625" style="2"/>
  </cols>
  <sheetData>
    <row r="1" spans="1:2" ht="46.5" customHeight="1"/>
    <row r="2" spans="1:2" s="50" customFormat="1" ht="15.75">
      <c r="A2" s="49" t="s">
        <v>2</v>
      </c>
      <c r="B2" s="49"/>
    </row>
    <row r="3" spans="1:2" s="54" customFormat="1" ht="27" customHeight="1">
      <c r="A3" s="55" t="s">
        <v>5</v>
      </c>
      <c r="B3" s="55"/>
    </row>
    <row r="4" spans="1:2" s="51" customFormat="1" ht="26.25">
      <c r="A4" s="52" t="s">
        <v>61</v>
      </c>
    </row>
    <row r="5" spans="1:2" ht="74.099999999999994" customHeight="1">
      <c r="A5" s="53" t="s">
        <v>62</v>
      </c>
    </row>
    <row r="6" spans="1:2" ht="26.25" customHeight="1">
      <c r="A6" s="52" t="s">
        <v>63</v>
      </c>
    </row>
    <row r="7" spans="1:2" s="48" customFormat="1" ht="205.15" customHeight="1">
      <c r="A7" s="57" t="s">
        <v>64</v>
      </c>
    </row>
    <row r="8" spans="1:2" s="51" customFormat="1" ht="26.25">
      <c r="A8" s="52" t="s">
        <v>65</v>
      </c>
    </row>
    <row r="9" spans="1:2" ht="60">
      <c r="A9" s="53" t="s">
        <v>66</v>
      </c>
    </row>
    <row r="10" spans="1:2" s="48" customFormat="1" ht="28.15" customHeight="1">
      <c r="A10" s="56" t="s">
        <v>67</v>
      </c>
    </row>
    <row r="11" spans="1:2" s="51" customFormat="1" ht="26.25">
      <c r="A11" s="52" t="s">
        <v>68</v>
      </c>
    </row>
    <row r="12" spans="1:2" ht="30">
      <c r="A12" s="53" t="s">
        <v>69</v>
      </c>
    </row>
    <row r="13" spans="1:2" s="48" customFormat="1" ht="28.15" customHeight="1">
      <c r="A13" s="56" t="s">
        <v>70</v>
      </c>
    </row>
    <row r="14" spans="1:2" s="51" customFormat="1" ht="26.25">
      <c r="A14" s="52" t="s">
        <v>71</v>
      </c>
    </row>
    <row r="15" spans="1:2" ht="75" customHeight="1">
      <c r="A15" s="53" t="s">
        <v>72</v>
      </c>
    </row>
    <row r="16" spans="1:2" ht="75">
      <c r="A16" s="53" t="s">
        <v>73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Vitale, Andrew Carl</cp:lastModifiedBy>
  <cp:revision/>
  <dcterms:created xsi:type="dcterms:W3CDTF">2019-03-19T17:17:03Z</dcterms:created>
  <dcterms:modified xsi:type="dcterms:W3CDTF">2025-01-18T19:46:23Z</dcterms:modified>
  <cp:category/>
  <cp:contentStatus/>
</cp:coreProperties>
</file>