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20490" windowHeight="7650" activeTab="4"/>
  </bookViews>
  <sheets>
    <sheet name="Tableros" sheetId="1" r:id="rId1"/>
    <sheet name="FMNC" sheetId="6" r:id="rId2"/>
    <sheet name="FMVR" sheetId="7" r:id="rId3"/>
    <sheet name="FMIC" sheetId="10" r:id="rId4"/>
    <sheet name="FMER" sheetId="8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5" i="8" l="1"/>
  <c r="E17" i="8"/>
  <c r="F17" i="8" s="1"/>
  <c r="E25" i="8"/>
  <c r="E21" i="8"/>
  <c r="F21" i="8" s="1"/>
  <c r="D32" i="8" l="1"/>
  <c r="D34" i="8" s="1"/>
  <c r="H34" i="8" s="1"/>
  <c r="G34" i="8" s="1"/>
  <c r="G33" i="7"/>
  <c r="H33" i="7" s="1"/>
  <c r="I17" i="1" l="1"/>
  <c r="G17" i="1"/>
  <c r="F17" i="1"/>
  <c r="E17" i="1"/>
  <c r="G16" i="1"/>
  <c r="H22" i="10" l="1"/>
  <c r="I22" i="10" s="1"/>
  <c r="H26" i="10"/>
  <c r="I26" i="10" s="1"/>
  <c r="H17" i="10"/>
  <c r="I17" i="10" s="1"/>
  <c r="C43" i="10"/>
  <c r="C42" i="10"/>
  <c r="H33" i="10"/>
  <c r="H15" i="1" s="1"/>
  <c r="F33" i="10"/>
  <c r="G15" i="1" s="1"/>
  <c r="E33" i="10"/>
  <c r="F15" i="1" s="1"/>
  <c r="D33" i="10"/>
  <c r="C41" i="10" l="1"/>
  <c r="E15" i="1"/>
  <c r="I33" i="10"/>
  <c r="I15" i="1" s="1"/>
  <c r="D33" i="6"/>
  <c r="E33" i="6"/>
  <c r="F33" i="6"/>
  <c r="G14" i="1" s="1"/>
  <c r="G33" i="6"/>
  <c r="H14" i="1" s="1"/>
  <c r="F14" i="1"/>
  <c r="E14" i="1"/>
  <c r="C43" i="6"/>
  <c r="G26" i="6"/>
  <c r="H26" i="6" s="1"/>
  <c r="H33" i="6" l="1"/>
  <c r="I14" i="1" s="1"/>
  <c r="C42" i="6"/>
  <c r="H17" i="1" l="1"/>
  <c r="H17" i="7" l="1"/>
  <c r="E43" i="7" l="1"/>
  <c r="D43" i="7"/>
  <c r="G43" i="7"/>
  <c r="H16" i="1" s="1"/>
  <c r="G29" i="7"/>
  <c r="H29" i="7" s="1"/>
  <c r="G23" i="7"/>
  <c r="H23" i="7" s="1"/>
  <c r="G22" i="6"/>
  <c r="H22" i="6" s="1"/>
  <c r="G17" i="6"/>
  <c r="H17" i="6" s="1"/>
  <c r="B48" i="7" l="1"/>
  <c r="E16" i="1"/>
  <c r="B49" i="7"/>
  <c r="F16" i="1"/>
  <c r="C41" i="6"/>
  <c r="H43" i="7"/>
  <c r="I16" i="1" s="1"/>
  <c r="J17" i="7"/>
  <c r="I17" i="7" l="1"/>
  <c r="G17" i="7" l="1"/>
</calcChain>
</file>

<file path=xl/sharedStrings.xml><?xml version="1.0" encoding="utf-8"?>
<sst xmlns="http://schemas.openxmlformats.org/spreadsheetml/2006/main" count="327" uniqueCount="73">
  <si>
    <t xml:space="preserve">    Integral Development</t>
  </si>
  <si>
    <t>TABME - TABLERO DE CONTROL DE METRICAS DEL PROYECTO FACTURA DIGITAL PARA PYMES</t>
  </si>
  <si>
    <t xml:space="preserve">Proyecto </t>
  </si>
  <si>
    <t>FACTURA DIGITAL PARA PYMES</t>
  </si>
  <si>
    <t>TABLERO DE METRICAS DE PROCESOS</t>
  </si>
  <si>
    <t>AREA DE PROCESO</t>
  </si>
  <si>
    <t>NOMBRE DE METRICA</t>
  </si>
  <si>
    <t>SIGLAS</t>
  </si>
  <si>
    <t>SETIEMBRE</t>
  </si>
  <si>
    <t>OCTUBRE</t>
  </si>
  <si>
    <t>NOVIEMBRE</t>
  </si>
  <si>
    <t>SEMAFORO</t>
  </si>
  <si>
    <t>RESULTADO</t>
  </si>
  <si>
    <t>PPQA</t>
  </si>
  <si>
    <t>Numero de N conformidades QA del Producto</t>
  </si>
  <si>
    <t>NC</t>
  </si>
  <si>
    <t>CM</t>
  </si>
  <si>
    <t>Indice Cambios Items de Configuracion</t>
  </si>
  <si>
    <t>IC</t>
  </si>
  <si>
    <t>REQM</t>
  </si>
  <si>
    <t>Volatilidad de REQM</t>
  </si>
  <si>
    <t>VR</t>
  </si>
  <si>
    <t>PP-PMC</t>
  </si>
  <si>
    <t>Exposicion al Riesgo</t>
  </si>
  <si>
    <t>ER</t>
  </si>
  <si>
    <t>TABLA DE INDICADORES DE METRICAS</t>
  </si>
  <si>
    <t>Semáforo</t>
  </si>
  <si>
    <t>Margen Mínimo</t>
  </si>
  <si>
    <t>Margen Máximo</t>
  </si>
  <si>
    <t>Verde</t>
  </si>
  <si>
    <t>Amarillo</t>
  </si>
  <si>
    <t>Rojo</t>
  </si>
  <si>
    <t>&gt;15</t>
  </si>
  <si>
    <t>&gt;10</t>
  </si>
  <si>
    <t>TABLA DE INDICADORES PPQA</t>
  </si>
  <si>
    <t>TABLERO DE METRICAS DE NUMERO DE N CONFORMIDADES QA DE PRODUCTO</t>
  </si>
  <si>
    <t>PROYECTO</t>
  </si>
  <si>
    <t xml:space="preserve"> METRICA</t>
  </si>
  <si>
    <t>MES</t>
  </si>
  <si>
    <t>CANTIDAD N CONFORMIDADES</t>
  </si>
  <si>
    <t>NRO DE ENTREGABLES</t>
  </si>
  <si>
    <t>Factura Digital para PYMES</t>
  </si>
  <si>
    <t>Numero de Entregables</t>
  </si>
  <si>
    <t>SEMAFORO GLOBAL</t>
  </si>
  <si>
    <t>RESULTADO GLOBAL</t>
  </si>
  <si>
    <t>Resultados</t>
  </si>
  <si>
    <t>TABLERO DE METRICAS DE N CONFORMIDADES QA DE PRODUCTO</t>
  </si>
  <si>
    <t>MESES</t>
  </si>
  <si>
    <t>VALORES</t>
  </si>
  <si>
    <t>Integral Development</t>
  </si>
  <si>
    <t>TABLA DE INDICADORES PPMC</t>
  </si>
  <si>
    <t>TABLERO DE METRICAS DE VOLATILIDAD DE REQUERIMIENTOS</t>
  </si>
  <si>
    <t>SEMAFORO MENSUAL</t>
  </si>
  <si>
    <t>RESULTADO MENSUAL</t>
  </si>
  <si>
    <t>Volatilidad de Requerimientos</t>
  </si>
  <si>
    <t>POR REVISAR</t>
  </si>
  <si>
    <t>REQUERIMIENTOS CAMBIADOS</t>
  </si>
  <si>
    <t>REQUERIMIENTOS EN PROCESO</t>
  </si>
  <si>
    <t>i</t>
  </si>
  <si>
    <t>Numero de REQUERIMIENTOS</t>
  </si>
  <si>
    <t>TABLA DE INDICADORES CM</t>
  </si>
  <si>
    <t>TABLERO DE METRICAS DE INDICE DE CAMBIOS DE ITEMS DE CONFIGURACIÓN</t>
  </si>
  <si>
    <t>CANTIDAD DE CAMBIOS DE REQUERIMIENTOS</t>
  </si>
  <si>
    <t>NRO DE ITEMS MODIFICADOS</t>
  </si>
  <si>
    <t>NRO DE ITEMS TOTAL</t>
  </si>
  <si>
    <t>Indice de Cambios de ítems de Configuración</t>
  </si>
  <si>
    <t>Numero de Items Modificados</t>
  </si>
  <si>
    <t>CANTIDAD DE ITEM TOTALES</t>
  </si>
  <si>
    <t xml:space="preserve">   Integral Development</t>
  </si>
  <si>
    <t>TABLA DE INDICADORES (EXPOSICIÓN AL RIESGO)</t>
  </si>
  <si>
    <t>TABLERO DE METRICAS DE EXPOSICION AL RIESGO</t>
  </si>
  <si>
    <t xml:space="preserve">EXPOSICION </t>
  </si>
  <si>
    <t>EXPOSICION AL RIESGO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</si>
</sst>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2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10"/>
      <name val="Geneva"/>
    </font>
    <font>
      <b/>
      <sz val="36"/>
      <name val="Verdana"/>
      <family val="2"/>
    </font>
    <font>
      <sz val="11"/>
      <color rgb="FF000000"/>
      <name val="Calibri"/>
      <family val="2"/>
    </font>
    <font>
      <sz val="10"/>
      <color rgb="FFFFFFFF"/>
      <name val="Arial"/>
      <family val="2"/>
    </font>
    <font>
      <sz val="8"/>
      <color rgb="FF000000"/>
      <name val="Arial"/>
      <family val="2"/>
    </font>
    <font>
      <b/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8"/>
      <color theme="0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4" tint="0.59999389629810485"/>
      <name val="Calibri"/>
      <family val="2"/>
      <scheme val="minor"/>
    </font>
    <font>
      <b/>
      <sz val="16"/>
      <color theme="4" tint="0.59999389629810485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5"/>
      <name val="Calibri"/>
      <family val="2"/>
      <scheme val="minor"/>
    </font>
    <font>
      <sz val="11"/>
      <name val="Calibri"/>
      <family val="2"/>
      <scheme val="minor"/>
    </font>
    <font>
      <b/>
      <sz val="2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4" tint="0.59999389629810485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9" fontId="24" fillId="0" borderId="0" applyFont="0" applyFill="0" applyBorder="0" applyAlignment="0" applyProtection="0"/>
  </cellStyleXfs>
  <cellXfs count="163">
    <xf numFmtId="0" fontId="0" fillId="0" borderId="0" xfId="0"/>
    <xf numFmtId="0" fontId="5" fillId="6" borderId="10" xfId="0" applyFont="1" applyFill="1" applyBorder="1" applyAlignment="1">
      <alignment horizontal="center" vertical="top" wrapText="1"/>
    </xf>
    <xf numFmtId="0" fontId="6" fillId="7" borderId="9" xfId="0" applyFont="1" applyFill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9" fontId="6" fillId="0" borderId="9" xfId="0" applyNumberFormat="1" applyFont="1" applyBorder="1" applyAlignment="1">
      <alignment horizontal="center" vertical="center" wrapText="1"/>
    </xf>
    <xf numFmtId="9" fontId="6" fillId="0" borderId="11" xfId="0" applyNumberFormat="1" applyFont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wrapText="1"/>
    </xf>
    <xf numFmtId="9" fontId="6" fillId="0" borderId="10" xfId="0" applyNumberFormat="1" applyFont="1" applyBorder="1" applyAlignment="1">
      <alignment horizontal="center" vertical="center" wrapText="1"/>
    </xf>
    <xf numFmtId="9" fontId="6" fillId="0" borderId="8" xfId="0" applyNumberFormat="1" applyFont="1" applyBorder="1" applyAlignment="1">
      <alignment horizontal="center" vertical="center" wrapText="1"/>
    </xf>
    <xf numFmtId="0" fontId="6" fillId="8" borderId="9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10" fillId="0" borderId="18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wrapText="1"/>
    </xf>
    <xf numFmtId="9" fontId="6" fillId="0" borderId="0" xfId="0" applyNumberFormat="1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4" fillId="9" borderId="0" xfId="0" applyFont="1" applyFill="1" applyBorder="1" applyAlignment="1">
      <alignment horizontal="center" wrapText="1"/>
    </xf>
    <xf numFmtId="0" fontId="13" fillId="0" borderId="0" xfId="0" applyFont="1" applyFill="1" applyBorder="1" applyAlignment="1"/>
    <xf numFmtId="0" fontId="15" fillId="0" borderId="18" xfId="0" applyFont="1" applyBorder="1" applyAlignment="1">
      <alignment horizontal="center" vertical="center"/>
    </xf>
    <xf numFmtId="0" fontId="18" fillId="9" borderId="23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8" fillId="9" borderId="12" xfId="0" applyFont="1" applyFill="1" applyBorder="1" applyAlignment="1">
      <alignment horizontal="center" vertical="center" wrapText="1"/>
    </xf>
    <xf numFmtId="0" fontId="18" fillId="9" borderId="22" xfId="0" applyFont="1" applyFill="1" applyBorder="1" applyAlignment="1">
      <alignment horizontal="center" vertical="center" wrapText="1"/>
    </xf>
    <xf numFmtId="0" fontId="18" fillId="9" borderId="25" xfId="0" applyFont="1" applyFill="1" applyBorder="1" applyAlignment="1">
      <alignment horizontal="center" vertical="center" wrapText="1"/>
    </xf>
    <xf numFmtId="0" fontId="12" fillId="0" borderId="0" xfId="0" applyFont="1" applyAlignment="1">
      <alignment wrapText="1"/>
    </xf>
    <xf numFmtId="0" fontId="19" fillId="9" borderId="22" xfId="0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vertical="center"/>
    </xf>
    <xf numFmtId="0" fontId="20" fillId="0" borderId="24" xfId="0" applyFont="1" applyBorder="1" applyAlignment="1">
      <alignment horizontal="center" vertical="center" wrapText="1"/>
    </xf>
    <xf numFmtId="0" fontId="21" fillId="9" borderId="22" xfId="0" applyFont="1" applyFill="1" applyBorder="1" applyAlignment="1">
      <alignment horizontal="center" vertical="center" wrapText="1"/>
    </xf>
    <xf numFmtId="164" fontId="0" fillId="0" borderId="18" xfId="0" applyNumberFormat="1" applyBorder="1" applyAlignment="1">
      <alignment horizontal="center" vertical="center"/>
    </xf>
    <xf numFmtId="0" fontId="18" fillId="9" borderId="1" xfId="0" applyFont="1" applyFill="1" applyBorder="1" applyAlignment="1">
      <alignment horizontal="center" vertical="center" wrapText="1"/>
    </xf>
    <xf numFmtId="0" fontId="18" fillId="9" borderId="28" xfId="0" applyFont="1" applyFill="1" applyBorder="1" applyAlignment="1">
      <alignment horizontal="center" vertical="center" wrapText="1"/>
    </xf>
    <xf numFmtId="0" fontId="18" fillId="9" borderId="29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0" fontId="16" fillId="0" borderId="0" xfId="0" applyFont="1" applyFill="1" applyBorder="1" applyAlignment="1">
      <alignment vertical="center" wrapText="1"/>
    </xf>
    <xf numFmtId="17" fontId="0" fillId="0" borderId="0" xfId="0" applyNumberFormat="1"/>
    <xf numFmtId="0" fontId="18" fillId="9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0" fontId="18" fillId="9" borderId="31" xfId="0" applyFont="1" applyFill="1" applyBorder="1" applyAlignment="1">
      <alignment horizontal="center" vertical="center" wrapText="1"/>
    </xf>
    <xf numFmtId="0" fontId="18" fillId="9" borderId="32" xfId="0" applyFont="1" applyFill="1" applyBorder="1" applyAlignment="1">
      <alignment horizontal="center" vertical="center" wrapText="1"/>
    </xf>
    <xf numFmtId="0" fontId="19" fillId="9" borderId="32" xfId="0" applyFont="1" applyFill="1" applyBorder="1" applyAlignment="1">
      <alignment horizontal="center" vertical="center" wrapText="1"/>
    </xf>
    <xf numFmtId="0" fontId="18" fillId="9" borderId="33" xfId="0" applyFont="1" applyFill="1" applyBorder="1" applyAlignment="1">
      <alignment horizontal="center" vertical="center" wrapText="1"/>
    </xf>
    <xf numFmtId="0" fontId="22" fillId="0" borderId="0" xfId="0" applyFont="1"/>
    <xf numFmtId="2" fontId="22" fillId="3" borderId="30" xfId="0" applyNumberFormat="1" applyFont="1" applyFill="1" applyBorder="1" applyAlignment="1">
      <alignment horizontal="center" vertical="center"/>
    </xf>
    <xf numFmtId="0" fontId="22" fillId="3" borderId="30" xfId="0" applyFont="1" applyFill="1" applyBorder="1" applyAlignment="1">
      <alignment horizontal="center" vertical="center" wrapText="1"/>
    </xf>
    <xf numFmtId="0" fontId="22" fillId="3" borderId="18" xfId="0" applyFont="1" applyFill="1" applyBorder="1" applyAlignment="1">
      <alignment horizontal="center" vertical="center" wrapText="1"/>
    </xf>
    <xf numFmtId="2" fontId="22" fillId="3" borderId="35" xfId="0" applyNumberFormat="1" applyFont="1" applyFill="1" applyBorder="1" applyAlignment="1">
      <alignment horizontal="center" vertical="center"/>
    </xf>
    <xf numFmtId="0" fontId="18" fillId="9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1" fontId="22" fillId="5" borderId="30" xfId="0" applyNumberFormat="1" applyFont="1" applyFill="1" applyBorder="1" applyAlignment="1">
      <alignment horizontal="center" vertical="center"/>
    </xf>
    <xf numFmtId="0" fontId="22" fillId="5" borderId="30" xfId="0" applyFont="1" applyFill="1" applyBorder="1" applyAlignment="1">
      <alignment horizontal="center" vertical="center" wrapText="1"/>
    </xf>
    <xf numFmtId="2" fontId="22" fillId="5" borderId="35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wrapText="1"/>
    </xf>
    <xf numFmtId="9" fontId="6" fillId="0" borderId="0" xfId="0" applyNumberFormat="1" applyFont="1" applyFill="1" applyBorder="1" applyAlignment="1">
      <alignment horizontal="center" vertical="center" wrapText="1"/>
    </xf>
    <xf numFmtId="1" fontId="0" fillId="0" borderId="18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0" fontId="0" fillId="0" borderId="12" xfId="0" applyBorder="1"/>
    <xf numFmtId="0" fontId="4" fillId="0" borderId="6" xfId="0" applyFont="1" applyBorder="1"/>
    <xf numFmtId="0" fontId="11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 wrapText="1"/>
    </xf>
    <xf numFmtId="2" fontId="22" fillId="3" borderId="30" xfId="0" applyNumberFormat="1" applyFont="1" applyFill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 wrapText="1"/>
    </xf>
    <xf numFmtId="0" fontId="25" fillId="0" borderId="18" xfId="0" applyFont="1" applyBorder="1" applyAlignment="1">
      <alignment horizontal="center" vertical="center" wrapText="1"/>
    </xf>
    <xf numFmtId="2" fontId="0" fillId="3" borderId="18" xfId="0" applyNumberFormat="1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1" fontId="0" fillId="3" borderId="18" xfId="0" applyNumberForma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165" fontId="6" fillId="0" borderId="9" xfId="0" applyNumberFormat="1" applyFont="1" applyBorder="1" applyAlignment="1">
      <alignment horizontal="center" vertical="center" wrapText="1"/>
    </xf>
    <xf numFmtId="9" fontId="6" fillId="0" borderId="9" xfId="2" applyNumberFormat="1" applyFont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8" borderId="9" xfId="0" applyFont="1" applyFill="1" applyBorder="1" applyAlignment="1">
      <alignment horizontal="center" vertical="center" wrapText="1"/>
    </xf>
    <xf numFmtId="1" fontId="0" fillId="0" borderId="25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18" xfId="0" applyNumberFormat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/>
    </xf>
    <xf numFmtId="0" fontId="3" fillId="4" borderId="4" xfId="1" applyFont="1" applyFill="1" applyBorder="1" applyAlignment="1">
      <alignment horizontal="center" vertical="center"/>
    </xf>
    <xf numFmtId="0" fontId="3" fillId="4" borderId="0" xfId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/>
    </xf>
    <xf numFmtId="0" fontId="3" fillId="4" borderId="6" xfId="1" applyFont="1" applyFill="1" applyBorder="1" applyAlignment="1">
      <alignment horizontal="center" vertical="center"/>
    </xf>
    <xf numFmtId="0" fontId="3" fillId="4" borderId="7" xfId="1" applyFont="1" applyFill="1" applyBorder="1" applyAlignment="1">
      <alignment horizontal="center" vertical="center"/>
    </xf>
    <xf numFmtId="0" fontId="3" fillId="4" borderId="8" xfId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3" fillId="2" borderId="4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0" fontId="7" fillId="5" borderId="14" xfId="0" applyFont="1" applyFill="1" applyBorder="1" applyAlignment="1">
      <alignment horizontal="center"/>
    </xf>
    <xf numFmtId="0" fontId="7" fillId="5" borderId="15" xfId="0" applyFont="1" applyFill="1" applyBorder="1" applyAlignment="1">
      <alignment horizontal="center"/>
    </xf>
    <xf numFmtId="0" fontId="7" fillId="5" borderId="16" xfId="0" applyFont="1" applyFill="1" applyBorder="1" applyAlignment="1">
      <alignment horizontal="center"/>
    </xf>
    <xf numFmtId="0" fontId="7" fillId="5" borderId="17" xfId="0" applyFont="1" applyFill="1" applyBorder="1" applyAlignment="1">
      <alignment horizontal="center"/>
    </xf>
    <xf numFmtId="0" fontId="1" fillId="5" borderId="39" xfId="0" applyFont="1" applyFill="1" applyBorder="1" applyAlignment="1">
      <alignment horizontal="center" vertical="center" wrapText="1"/>
    </xf>
    <xf numFmtId="0" fontId="1" fillId="5" borderId="40" xfId="0" applyFont="1" applyFill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0" fillId="0" borderId="42" xfId="0" applyFont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6" fillId="2" borderId="20" xfId="0" applyFont="1" applyFill="1" applyBorder="1" applyAlignment="1">
      <alignment horizontal="center" wrapText="1"/>
    </xf>
    <xf numFmtId="0" fontId="16" fillId="2" borderId="21" xfId="0" applyFont="1" applyFill="1" applyBorder="1" applyAlignment="1">
      <alignment horizontal="center" wrapText="1"/>
    </xf>
    <xf numFmtId="0" fontId="16" fillId="2" borderId="12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23" fillId="3" borderId="36" xfId="0" applyFont="1" applyFill="1" applyBorder="1" applyAlignment="1">
      <alignment horizontal="center" vertical="center"/>
    </xf>
    <xf numFmtId="0" fontId="23" fillId="3" borderId="37" xfId="0" applyFont="1" applyFill="1" applyBorder="1" applyAlignment="1">
      <alignment horizontal="center" vertical="center"/>
    </xf>
    <xf numFmtId="0" fontId="23" fillId="3" borderId="38" xfId="0" applyFont="1" applyFill="1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18" fillId="9" borderId="15" xfId="0" applyFont="1" applyFill="1" applyBorder="1" applyAlignment="1">
      <alignment horizontal="center" vertical="center" wrapText="1"/>
    </xf>
    <xf numFmtId="0" fontId="18" fillId="9" borderId="8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9" fillId="9" borderId="18" xfId="0" applyFont="1" applyFill="1" applyBorder="1" applyAlignment="1">
      <alignment horizontal="center" vertical="center" wrapText="1"/>
    </xf>
    <xf numFmtId="2" fontId="22" fillId="3" borderId="18" xfId="0" applyNumberFormat="1" applyFont="1" applyFill="1" applyBorder="1" applyAlignment="1">
      <alignment horizontal="center" vertical="center" wrapText="1"/>
    </xf>
    <xf numFmtId="0" fontId="23" fillId="5" borderId="36" xfId="0" applyFont="1" applyFill="1" applyBorder="1" applyAlignment="1">
      <alignment horizontal="center" vertical="center"/>
    </xf>
    <xf numFmtId="0" fontId="23" fillId="5" borderId="37" xfId="0" applyFont="1" applyFill="1" applyBorder="1" applyAlignment="1">
      <alignment horizontal="center" vertical="center"/>
    </xf>
    <xf numFmtId="0" fontId="23" fillId="5" borderId="38" xfId="0" applyFont="1" applyFill="1" applyBorder="1" applyAlignment="1">
      <alignment horizontal="center" vertical="center"/>
    </xf>
    <xf numFmtId="0" fontId="26" fillId="2" borderId="0" xfId="0" applyFont="1" applyFill="1" applyBorder="1" applyAlignment="1">
      <alignment horizontal="center" vertical="center" wrapText="1"/>
    </xf>
    <xf numFmtId="0" fontId="26" fillId="2" borderId="43" xfId="0" applyFont="1" applyFill="1" applyBorder="1" applyAlignment="1">
      <alignment horizontal="center" vertical="center" wrapText="1"/>
    </xf>
    <xf numFmtId="2" fontId="0" fillId="0" borderId="9" xfId="0" applyNumberFormat="1" applyBorder="1" applyAlignment="1">
      <alignment horizontal="center" vertical="center"/>
    </xf>
  </cellXfs>
  <cellStyles count="3">
    <cellStyle name="Cancel" xfId="1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528213774602677"/>
          <c:y val="2.3148180136855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FMNC!$B$31:$C$31</c:f>
              <c:strCache>
                <c:ptCount val="2"/>
                <c:pt idx="0">
                  <c:v>PPQA</c:v>
                </c:pt>
                <c:pt idx="1">
                  <c:v>Numero de N conformidades QA del Producto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FMNC!$D$30:$F$30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FMNC!$D$31:$F$31</c:f>
              <c:numCache>
                <c:formatCode>General</c:formatCode>
                <c:ptCount val="3"/>
                <c:pt idx="0">
                  <c:v>7</c:v>
                </c:pt>
                <c:pt idx="1">
                  <c:v>17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F-448D-A7F9-4D55DB2741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1120880"/>
        <c:axId val="161121440"/>
      </c:lineChart>
      <c:catAx>
        <c:axId val="16112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 DE REVISION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21440"/>
        <c:crosses val="autoZero"/>
        <c:auto val="1"/>
        <c:lblAlgn val="ctr"/>
        <c:lblOffset val="100"/>
        <c:noMultiLvlLbl val="0"/>
      </c:catAx>
      <c:valAx>
        <c:axId val="1611214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CONFORMIDADES QA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6112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 DE N CONFORMIDADES QA DE PRODUCTO</a:t>
            </a:r>
          </a:p>
        </c:rich>
      </c:tx>
      <c:layout>
        <c:manualLayout>
          <c:xMode val="edge"/>
          <c:yMode val="edge"/>
          <c:x val="0.1059166666666666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FMNC!$C$39:$C$40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FMNC!$B$41:$B$43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FMNC!$C$41:$C$43</c:f>
              <c:numCache>
                <c:formatCode>0.000</c:formatCode>
                <c:ptCount val="3"/>
                <c:pt idx="0">
                  <c:v>0.63636363636363635</c:v>
                </c:pt>
                <c:pt idx="1">
                  <c:v>0.45945945945945948</c:v>
                </c:pt>
                <c:pt idx="2">
                  <c:v>0.15789473684210525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8-429B-9B94-D693452364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1123680"/>
        <c:axId val="161124240"/>
      </c:barChart>
      <c:catAx>
        <c:axId val="16112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24240"/>
        <c:crosses val="autoZero"/>
        <c:auto val="1"/>
        <c:lblAlgn val="ctr"/>
        <c:lblOffset val="100"/>
        <c:noMultiLvlLbl val="0"/>
      </c:catAx>
      <c:valAx>
        <c:axId val="1611242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16112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Cambios</a:t>
            </a:r>
            <a:r>
              <a:rPr lang="es-PE" baseline="0"/>
              <a:t> de Requerimientos UTP-GPS-ALARM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FMVR!$D$40:$F$40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FMVR!$D$41:$F$41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E4-4D1A-8C0D-A8986C73C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127040"/>
        <c:axId val="161127600"/>
      </c:lineChart>
      <c:catAx>
        <c:axId val="16112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27600"/>
        <c:crosses val="autoZero"/>
        <c:auto val="1"/>
        <c:lblAlgn val="ctr"/>
        <c:lblOffset val="100"/>
        <c:noMultiLvlLbl val="0"/>
      </c:catAx>
      <c:valAx>
        <c:axId val="16112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Requerimientos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2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194652230971128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FMVR!$B$46:$B$47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FMVR!$A$48:$A$50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FMVR!$B$48:$B$50</c:f>
              <c:numCache>
                <c:formatCode>0.000</c:formatCode>
                <c:ptCount val="3"/>
                <c:pt idx="0">
                  <c:v>0</c:v>
                </c:pt>
                <c:pt idx="1">
                  <c:v>6.666666666666667</c:v>
                </c:pt>
                <c:pt idx="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A-4E10-B8DC-B0F15286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1475344"/>
        <c:axId val="161474784"/>
        <c:axId val="0"/>
      </c:bar3DChart>
      <c:catAx>
        <c:axId val="16147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4784"/>
        <c:crosses val="autoZero"/>
        <c:auto val="1"/>
        <c:lblAlgn val="ctr"/>
        <c:lblOffset val="100"/>
        <c:noMultiLvlLbl val="0"/>
      </c:catAx>
      <c:valAx>
        <c:axId val="161474784"/>
        <c:scaling>
          <c:orientation val="minMax"/>
        </c:scaling>
        <c:delete val="0"/>
        <c:axPos val="l"/>
        <c:majorGridlines>
          <c:spPr>
            <a:ln w="31750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528213774602677"/>
          <c:y val="2.3148180136855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FMIC!$B$31:$C$31</c:f>
              <c:strCache>
                <c:ptCount val="2"/>
                <c:pt idx="0">
                  <c:v>CM</c:v>
                </c:pt>
                <c:pt idx="1">
                  <c:v>Numero de Items Modificados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FMIC!$D$30:$F$30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FMIC!$D$31:$F$31</c:f>
              <c:numCache>
                <c:formatCode>General</c:formatCode>
                <c:ptCount val="3"/>
                <c:pt idx="0">
                  <c:v>0</c:v>
                </c:pt>
                <c:pt idx="1">
                  <c:v>8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F-448D-A7F9-4D55DB2741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5094064"/>
        <c:axId val="165094624"/>
      </c:lineChart>
      <c:catAx>
        <c:axId val="16509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 DE REVISION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94624"/>
        <c:crosses val="autoZero"/>
        <c:auto val="1"/>
        <c:lblAlgn val="ctr"/>
        <c:lblOffset val="100"/>
        <c:noMultiLvlLbl val="0"/>
      </c:catAx>
      <c:valAx>
        <c:axId val="16509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CONFORMIDADES QA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6509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 DE N CONFORMIDADES QA DE PRODUCTO</a:t>
            </a:r>
          </a:p>
        </c:rich>
      </c:tx>
      <c:layout>
        <c:manualLayout>
          <c:xMode val="edge"/>
          <c:yMode val="edge"/>
          <c:x val="0.1059166666666666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FMIC!$C$39:$C$40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FMIC!$B$41:$B$43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FMIC!$C$41:$C$43</c:f>
              <c:numCache>
                <c:formatCode>0.000</c:formatCode>
                <c:ptCount val="3"/>
                <c:pt idx="0">
                  <c:v>0</c:v>
                </c:pt>
                <c:pt idx="1">
                  <c:v>0.21621621621621623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8-429B-9B94-D693452364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5096864"/>
        <c:axId val="165097424"/>
      </c:barChart>
      <c:catAx>
        <c:axId val="16509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97424"/>
        <c:crosses val="autoZero"/>
        <c:auto val="1"/>
        <c:lblAlgn val="ctr"/>
        <c:lblOffset val="100"/>
        <c:noMultiLvlLbl val="0"/>
      </c:catAx>
      <c:valAx>
        <c:axId val="1650974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16509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Grafico de Exposicion al Riesgo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FMER!$F$10</c:f>
              <c:strCache>
                <c:ptCount val="1"/>
                <c:pt idx="0">
                  <c:v>VALORES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FMER!$E$11:$E$13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FMER!$F$11:$F$13</c:f>
              <c:numCache>
                <c:formatCode>0</c:formatCode>
                <c:ptCount val="3"/>
                <c:pt idx="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BD-4EF6-9D79-6DA9D624871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5087904"/>
        <c:axId val="165088464"/>
      </c:lineChart>
      <c:catAx>
        <c:axId val="165087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</a:t>
                </a:r>
                <a:r>
                  <a:rPr lang="es-PE" baseline="0"/>
                  <a:t> DE MEDICION</a:t>
                </a:r>
                <a:endParaRPr lang="es-P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88464"/>
        <c:crosses val="autoZero"/>
        <c:auto val="1"/>
        <c:lblAlgn val="ctr"/>
        <c:lblOffset val="100"/>
        <c:noMultiLvlLbl val="0"/>
      </c:catAx>
      <c:valAx>
        <c:axId val="1650884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PORCENTAJE</a:t>
                </a:r>
                <a:r>
                  <a:rPr lang="en-US" baseline="0"/>
                  <a:t> DE EXPOSICION AL RIESGO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crossAx val="16508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317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PE"/>
              <a:t>VALORES CORRESPONDIENTES A CADA 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FMER!$F$10</c:f>
              <c:strCache>
                <c:ptCount val="1"/>
                <c:pt idx="0">
                  <c:v>VALORES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FMER!$E$11:$E$13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FMER!$F$11:$F$13</c:f>
              <c:numCache>
                <c:formatCode>0</c:formatCode>
                <c:ptCount val="3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9-487D-ADE6-3545591C9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5090704"/>
        <c:axId val="165091264"/>
      </c:barChart>
      <c:catAx>
        <c:axId val="16509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 DE MEDICION DE METRICAS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91264"/>
        <c:crosses val="autoZero"/>
        <c:auto val="1"/>
        <c:lblAlgn val="ctr"/>
        <c:lblOffset val="100"/>
        <c:noMultiLvlLbl val="0"/>
      </c:catAx>
      <c:valAx>
        <c:axId val="16509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EXPOSICION AL RIESGO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9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31750">
      <a:solidFill>
        <a:schemeClr val="tx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07/relationships/hdphoto" Target="../media/hdphoto1.wdp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microsoft.com/office/2007/relationships/hdphoto" Target="../media/hdphoto1.wdp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microsoft.com/office/2007/relationships/hdphoto" Target="../media/hdphoto1.wdp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657225</xdr:colOff>
      <xdr:row>0</xdr:row>
      <xdr:rowOff>47625</xdr:rowOff>
    </xdr:from>
    <xdr:to>
      <xdr:col>2</xdr:col>
      <xdr:colOff>38100</xdr:colOff>
      <xdr:row>5</xdr:row>
      <xdr:rowOff>123825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60" b="100000" l="0" r="100000">
                      <a14:foregroundMark x1="45349" y1="17891" x2="47820" y2="18211"/>
                      <a14:foregroundMark x1="43169" y1="25879" x2="43169" y2="25879"/>
                      <a14:foregroundMark x1="51308" y1="26677" x2="51308" y2="26677"/>
                      <a14:foregroundMark x1="39535" y1="36102" x2="39535" y2="36102"/>
                      <a14:foregroundMark x1="34884" y1="43770" x2="34884" y2="43770"/>
                      <a14:foregroundMark x1="43023" y1="44089" x2="43023" y2="44089"/>
                      <a14:foregroundMark x1="51453" y1="44089" x2="51453" y2="44089"/>
                      <a14:foregroundMark x1="55669" y1="34505" x2="55669" y2="34505"/>
                      <a14:foregroundMark x1="60174" y1="45847" x2="60174" y2="45847"/>
                      <a14:foregroundMark x1="40116" y1="69808" x2="40116" y2="69808"/>
                      <a14:foregroundMark x1="46802" y1="92013" x2="46802" y2="92013"/>
                      <a14:backgroundMark x1="2471" y1="639" x2="2326" y2="958"/>
                    </a14:backgroundRemoval>
                  </a14:imgEffect>
                  <a14:imgEffect>
                    <a14:sharpenSoften amount="-25000"/>
                  </a14:imgEffect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7225" y="47625"/>
          <a:ext cx="1257300" cy="1038225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476250</xdr:colOff>
      <xdr:row>0</xdr:row>
      <xdr:rowOff>104775</xdr:rowOff>
    </xdr:from>
    <xdr:to>
      <xdr:col>4</xdr:col>
      <xdr:colOff>409575</xdr:colOff>
      <xdr:row>5</xdr:row>
      <xdr:rowOff>142875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60" b="100000" l="0" r="100000">
                      <a14:foregroundMark x1="45349" y1="17891" x2="47820" y2="18211"/>
                      <a14:foregroundMark x1="43169" y1="25879" x2="43169" y2="25879"/>
                      <a14:foregroundMark x1="51308" y1="26677" x2="51308" y2="26677"/>
                      <a14:foregroundMark x1="39535" y1="36102" x2="39535" y2="36102"/>
                      <a14:foregroundMark x1="34884" y1="43770" x2="34884" y2="43770"/>
                      <a14:foregroundMark x1="43023" y1="44089" x2="43023" y2="44089"/>
                      <a14:foregroundMark x1="51453" y1="44089" x2="51453" y2="44089"/>
                      <a14:foregroundMark x1="55669" y1="34505" x2="55669" y2="34505"/>
                      <a14:foregroundMark x1="60174" y1="45847" x2="60174" y2="45847"/>
                      <a14:foregroundMark x1="40116" y1="69808" x2="40116" y2="69808"/>
                      <a14:foregroundMark x1="46802" y1="92013" x2="46802" y2="92013"/>
                      <a14:backgroundMark x1="2471" y1="639" x2="2326" y2="958"/>
                    </a14:backgroundRemoval>
                  </a14:imgEffect>
                  <a14:imgEffect>
                    <a14:sharpenSoften amount="-25000"/>
                  </a14:imgEffect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52675" y="104775"/>
          <a:ext cx="1333500" cy="1000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628650</xdr:colOff>
      <xdr:row>28</xdr:row>
      <xdr:rowOff>219075</xdr:rowOff>
    </xdr:from>
    <xdr:to>
      <xdr:col>14</xdr:col>
      <xdr:colOff>542925</xdr:colOff>
      <xdr:row>32</xdr:row>
      <xdr:rowOff>557211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433387</xdr:colOff>
      <xdr:row>35</xdr:row>
      <xdr:rowOff>128587</xdr:rowOff>
    </xdr:from>
    <xdr:to>
      <xdr:col>11</xdr:col>
      <xdr:colOff>271462</xdr:colOff>
      <xdr:row>51</xdr:row>
      <xdr:rowOff>61912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352425</xdr:colOff>
      <xdr:row>0</xdr:row>
      <xdr:rowOff>95250</xdr:rowOff>
    </xdr:from>
    <xdr:to>
      <xdr:col>2</xdr:col>
      <xdr:colOff>161925</xdr:colOff>
      <xdr:row>5</xdr:row>
      <xdr:rowOff>76200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3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60" b="100000" l="0" r="100000">
                      <a14:foregroundMark x1="45349" y1="17891" x2="47820" y2="18211"/>
                      <a14:foregroundMark x1="43169" y1="25879" x2="43169" y2="25879"/>
                      <a14:foregroundMark x1="51308" y1="26677" x2="51308" y2="26677"/>
                      <a14:foregroundMark x1="39535" y1="36102" x2="39535" y2="36102"/>
                      <a14:foregroundMark x1="34884" y1="43770" x2="34884" y2="43770"/>
                      <a14:foregroundMark x1="43023" y1="44089" x2="43023" y2="44089"/>
                      <a14:foregroundMark x1="51453" y1="44089" x2="51453" y2="44089"/>
                      <a14:foregroundMark x1="55669" y1="34505" x2="55669" y2="34505"/>
                      <a14:foregroundMark x1="60174" y1="45847" x2="60174" y2="45847"/>
                      <a14:foregroundMark x1="40116" y1="69808" x2="40116" y2="69808"/>
                      <a14:foregroundMark x1="46802" y1="92013" x2="46802" y2="92013"/>
                      <a14:backgroundMark x1="2471" y1="639" x2="2326" y2="958"/>
                    </a14:backgroundRemoval>
                  </a14:imgEffect>
                  <a14:imgEffect>
                    <a14:sharpenSoften amount="-25000"/>
                  </a14:imgEffect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52425" y="95250"/>
          <a:ext cx="1181100" cy="942975"/>
        </a:xfrm>
        <a:prstGeom prst="rect">
          <a:avLst/>
        </a:prstGeom>
      </xdr:spPr>
    </xdr:pic>
    <xdr:clientData/>
  </xdr:twoCellAnchor>
  <xdr:twoCellAnchor editAs="oneCell">
    <xdr:from>
      <xdr:col>6</xdr:col>
      <xdr:colOff>85725</xdr:colOff>
      <xdr:row>29</xdr:row>
      <xdr:rowOff>104775</xdr:rowOff>
    </xdr:from>
    <xdr:to>
      <xdr:col>7</xdr:col>
      <xdr:colOff>523875</xdr:colOff>
      <xdr:row>30</xdr:row>
      <xdr:rowOff>352425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/>
      </xdr:nvPicPr>
      <xdr:blipFill>
        <a:blip xmlns:r="http://schemas.openxmlformats.org/officeDocument/2006/relationships" r:embed="rId3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60" b="100000" l="0" r="100000">
                      <a14:foregroundMark x1="45349" y1="17891" x2="47820" y2="18211"/>
                      <a14:foregroundMark x1="43169" y1="25879" x2="43169" y2="25879"/>
                      <a14:foregroundMark x1="51308" y1="26677" x2="51308" y2="26677"/>
                      <a14:foregroundMark x1="39535" y1="36102" x2="39535" y2="36102"/>
                      <a14:foregroundMark x1="34884" y1="43770" x2="34884" y2="43770"/>
                      <a14:foregroundMark x1="43023" y1="44089" x2="43023" y2="44089"/>
                      <a14:foregroundMark x1="51453" y1="44089" x2="51453" y2="44089"/>
                      <a14:foregroundMark x1="55669" y1="34505" x2="55669" y2="34505"/>
                      <a14:foregroundMark x1="60174" y1="45847" x2="60174" y2="45847"/>
                      <a14:foregroundMark x1="40116" y1="69808" x2="40116" y2="69808"/>
                      <a14:foregroundMark x1="46802" y1="92013" x2="46802" y2="92013"/>
                      <a14:backgroundMark x1="2471" y1="639" x2="2326" y2="958"/>
                    </a14:backgroundRemoval>
                  </a14:imgEffect>
                  <a14:imgEffect>
                    <a14:sharpenSoften amount="-25000"/>
                  </a14:imgEffect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91175" y="10734675"/>
          <a:ext cx="1181100" cy="9429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23</xdr:row>
      <xdr:rowOff>90487</xdr:rowOff>
    </xdr:from>
    <xdr:to>
      <xdr:col>15</xdr:col>
      <xdr:colOff>95250</xdr:colOff>
      <xdr:row>40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471487</xdr:colOff>
      <xdr:row>43</xdr:row>
      <xdr:rowOff>100012</xdr:rowOff>
    </xdr:from>
    <xdr:to>
      <xdr:col>14</xdr:col>
      <xdr:colOff>471487</xdr:colOff>
      <xdr:row>56</xdr:row>
      <xdr:rowOff>71437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561974</xdr:colOff>
      <xdr:row>0</xdr:row>
      <xdr:rowOff>123825</xdr:rowOff>
    </xdr:from>
    <xdr:to>
      <xdr:col>2</xdr:col>
      <xdr:colOff>133349</xdr:colOff>
      <xdr:row>5</xdr:row>
      <xdr:rowOff>152400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/>
      </xdr:nvPicPr>
      <xdr:blipFill>
        <a:blip xmlns:r="http://schemas.openxmlformats.org/officeDocument/2006/relationships" r:embed="rId3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60" b="100000" l="0" r="100000">
                      <a14:foregroundMark x1="45349" y1="17891" x2="47820" y2="18211"/>
                      <a14:foregroundMark x1="43169" y1="25879" x2="43169" y2="25879"/>
                      <a14:foregroundMark x1="51308" y1="26677" x2="51308" y2="26677"/>
                      <a14:foregroundMark x1="39535" y1="36102" x2="39535" y2="36102"/>
                      <a14:foregroundMark x1="34884" y1="43770" x2="34884" y2="43770"/>
                      <a14:foregroundMark x1="43023" y1="44089" x2="43023" y2="44089"/>
                      <a14:foregroundMark x1="51453" y1="44089" x2="51453" y2="44089"/>
                      <a14:foregroundMark x1="55669" y1="34505" x2="55669" y2="34505"/>
                      <a14:foregroundMark x1="60174" y1="45847" x2="60174" y2="45847"/>
                      <a14:foregroundMark x1="40116" y1="69808" x2="40116" y2="69808"/>
                      <a14:foregroundMark x1="46802" y1="92013" x2="46802" y2="92013"/>
                      <a14:backgroundMark x1="2471" y1="639" x2="2326" y2="958"/>
                    </a14:backgroundRemoval>
                  </a14:imgEffect>
                  <a14:imgEffect>
                    <a14:sharpenSoften amount="-25000"/>
                  </a14:imgEffect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1974" y="123825"/>
          <a:ext cx="1095375" cy="981075"/>
        </a:xfrm>
        <a:prstGeom prst="rect">
          <a:avLst/>
        </a:prstGeom>
      </xdr:spPr>
    </xdr:pic>
    <xdr:clientData/>
  </xdr:twoCellAnchor>
  <xdr:twoCellAnchor editAs="oneCell">
    <xdr:from>
      <xdr:col>6</xdr:col>
      <xdr:colOff>276225</xdr:colOff>
      <xdr:row>39</xdr:row>
      <xdr:rowOff>76200</xdr:rowOff>
    </xdr:from>
    <xdr:to>
      <xdr:col>7</xdr:col>
      <xdr:colOff>446405</xdr:colOff>
      <xdr:row>40</xdr:row>
      <xdr:rowOff>609600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/>
      </xdr:nvPicPr>
      <xdr:blipFill>
        <a:blip xmlns:r="http://schemas.openxmlformats.org/officeDocument/2006/relationships" r:embed="rId3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60" b="100000" l="0" r="100000">
                      <a14:foregroundMark x1="45349" y1="17891" x2="47820" y2="18211"/>
                      <a14:foregroundMark x1="43169" y1="25879" x2="43169" y2="25879"/>
                      <a14:foregroundMark x1="51308" y1="26677" x2="51308" y2="26677"/>
                      <a14:foregroundMark x1="39535" y1="36102" x2="39535" y2="36102"/>
                      <a14:foregroundMark x1="34884" y1="43770" x2="34884" y2="43770"/>
                      <a14:foregroundMark x1="43023" y1="44089" x2="43023" y2="44089"/>
                      <a14:foregroundMark x1="51453" y1="44089" x2="51453" y2="44089"/>
                      <a14:foregroundMark x1="55669" y1="34505" x2="55669" y2="34505"/>
                      <a14:foregroundMark x1="60174" y1="45847" x2="60174" y2="45847"/>
                      <a14:foregroundMark x1="40116" y1="69808" x2="40116" y2="69808"/>
                      <a14:foregroundMark x1="46802" y1="92013" x2="46802" y2="92013"/>
                      <a14:backgroundMark x1="2471" y1="639" x2="2326" y2="958"/>
                    </a14:backgroundRemoval>
                  </a14:imgEffect>
                  <a14:imgEffect>
                    <a14:sharpenSoften amount="-25000"/>
                  </a14:imgEffect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667250" y="11182350"/>
          <a:ext cx="932180" cy="8477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628650</xdr:colOff>
      <xdr:row>28</xdr:row>
      <xdr:rowOff>219075</xdr:rowOff>
    </xdr:from>
    <xdr:to>
      <xdr:col>15</xdr:col>
      <xdr:colOff>542925</xdr:colOff>
      <xdr:row>32</xdr:row>
      <xdr:rowOff>557211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433387</xdr:colOff>
      <xdr:row>35</xdr:row>
      <xdr:rowOff>128587</xdr:rowOff>
    </xdr:from>
    <xdr:to>
      <xdr:col>12</xdr:col>
      <xdr:colOff>271462</xdr:colOff>
      <xdr:row>51</xdr:row>
      <xdr:rowOff>61912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523875</xdr:colOff>
      <xdr:row>0</xdr:row>
      <xdr:rowOff>47625</xdr:rowOff>
    </xdr:from>
    <xdr:to>
      <xdr:col>2</xdr:col>
      <xdr:colOff>274955</xdr:colOff>
      <xdr:row>5</xdr:row>
      <xdr:rowOff>114300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/>
      </xdr:nvPicPr>
      <xdr:blipFill>
        <a:blip xmlns:r="http://schemas.openxmlformats.org/officeDocument/2006/relationships" r:embed="rId3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60" b="100000" l="0" r="100000">
                      <a14:foregroundMark x1="45349" y1="17891" x2="47820" y2="18211"/>
                      <a14:foregroundMark x1="43169" y1="25879" x2="43169" y2="25879"/>
                      <a14:foregroundMark x1="51308" y1="26677" x2="51308" y2="26677"/>
                      <a14:foregroundMark x1="39535" y1="36102" x2="39535" y2="36102"/>
                      <a14:foregroundMark x1="34884" y1="43770" x2="34884" y2="43770"/>
                      <a14:foregroundMark x1="43023" y1="44089" x2="43023" y2="44089"/>
                      <a14:foregroundMark x1="51453" y1="44089" x2="51453" y2="44089"/>
                      <a14:foregroundMark x1="55669" y1="34505" x2="55669" y2="34505"/>
                      <a14:foregroundMark x1="60174" y1="45847" x2="60174" y2="45847"/>
                      <a14:foregroundMark x1="40116" y1="69808" x2="40116" y2="69808"/>
                      <a14:foregroundMark x1="46802" y1="92013" x2="46802" y2="92013"/>
                      <a14:backgroundMark x1="2471" y1="639" x2="2326" y2="958"/>
                    </a14:backgroundRemoval>
                  </a14:imgEffect>
                  <a14:imgEffect>
                    <a14:sharpenSoften amount="-25000"/>
                  </a14:imgEffect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23875" y="47625"/>
          <a:ext cx="1122680" cy="1028700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29</xdr:row>
      <xdr:rowOff>47625</xdr:rowOff>
    </xdr:from>
    <xdr:to>
      <xdr:col>8</xdr:col>
      <xdr:colOff>438149</xdr:colOff>
      <xdr:row>30</xdr:row>
      <xdr:rowOff>447675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/>
      </xdr:nvPicPr>
      <xdr:blipFill>
        <a:blip xmlns:r="http://schemas.openxmlformats.org/officeDocument/2006/relationships" r:embed="rId3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60" b="100000" l="0" r="100000">
                      <a14:foregroundMark x1="45349" y1="17891" x2="47820" y2="18211"/>
                      <a14:foregroundMark x1="43169" y1="25879" x2="43169" y2="25879"/>
                      <a14:foregroundMark x1="51308" y1="26677" x2="51308" y2="26677"/>
                      <a14:foregroundMark x1="39535" y1="36102" x2="39535" y2="36102"/>
                      <a14:foregroundMark x1="34884" y1="43770" x2="34884" y2="43770"/>
                      <a14:foregroundMark x1="43023" y1="44089" x2="43023" y2="44089"/>
                      <a14:foregroundMark x1="51453" y1="44089" x2="51453" y2="44089"/>
                      <a14:foregroundMark x1="55669" y1="34505" x2="55669" y2="34505"/>
                      <a14:foregroundMark x1="60174" y1="45847" x2="60174" y2="45847"/>
                      <a14:foregroundMark x1="40116" y1="69808" x2="40116" y2="69808"/>
                      <a14:foregroundMark x1="46802" y1="92013" x2="46802" y2="92013"/>
                      <a14:backgroundMark x1="2471" y1="639" x2="2326" y2="958"/>
                    </a14:backgroundRemoval>
                  </a14:imgEffect>
                  <a14:imgEffect>
                    <a14:sharpenSoften amount="-25000"/>
                  </a14:imgEffect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14974" y="9877425"/>
          <a:ext cx="1038225" cy="9810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8</xdr:row>
      <xdr:rowOff>47625</xdr:rowOff>
    </xdr:from>
    <xdr:to>
      <xdr:col>13</xdr:col>
      <xdr:colOff>361950</xdr:colOff>
      <xdr:row>17</xdr:row>
      <xdr:rowOff>9525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614362</xdr:colOff>
      <xdr:row>29</xdr:row>
      <xdr:rowOff>52387</xdr:rowOff>
    </xdr:from>
    <xdr:to>
      <xdr:col>14</xdr:col>
      <xdr:colOff>614362</xdr:colOff>
      <xdr:row>36</xdr:row>
      <xdr:rowOff>95250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300-000006000000}"/>
            </a:ext>
            <a:ext uri="{147F2762-F138-4A5C-976F-8EAC2B608ADB}">
              <a16:predDERef xmlns:a16="http://schemas.microsoft.com/office/drawing/2014/main" pre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180975</xdr:colOff>
      <xdr:row>0</xdr:row>
      <xdr:rowOff>76200</xdr:rowOff>
    </xdr:from>
    <xdr:to>
      <xdr:col>1</xdr:col>
      <xdr:colOff>485775</xdr:colOff>
      <xdr:row>5</xdr:row>
      <xdr:rowOff>142875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300-000007000000}"/>
            </a:ext>
            <a:ext uri="{147F2762-F138-4A5C-976F-8EAC2B608ADB}">
              <a16:predDERef xmlns:a16="http://schemas.microsoft.com/office/drawing/2014/main" pred="{00000000-0008-0000-0300-000006000000}"/>
            </a:ext>
          </a:extLst>
        </xdr:cNvPr>
        <xdr:cNvPicPr/>
      </xdr:nvPicPr>
      <xdr:blipFill>
        <a:blip xmlns:r="http://schemas.openxmlformats.org/officeDocument/2006/relationships" r:embed="rId3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60" b="100000" l="0" r="100000">
                      <a14:foregroundMark x1="45349" y1="17891" x2="47820" y2="18211"/>
                      <a14:foregroundMark x1="43169" y1="25879" x2="43169" y2="25879"/>
                      <a14:foregroundMark x1="51308" y1="26677" x2="51308" y2="26677"/>
                      <a14:foregroundMark x1="39535" y1="36102" x2="39535" y2="36102"/>
                      <a14:foregroundMark x1="34884" y1="43770" x2="34884" y2="43770"/>
                      <a14:foregroundMark x1="43023" y1="44089" x2="43023" y2="44089"/>
                      <a14:foregroundMark x1="51453" y1="44089" x2="51453" y2="44089"/>
                      <a14:foregroundMark x1="55669" y1="34505" x2="55669" y2="34505"/>
                      <a14:foregroundMark x1="60174" y1="45847" x2="60174" y2="45847"/>
                      <a14:foregroundMark x1="40116" y1="69808" x2="40116" y2="69808"/>
                      <a14:foregroundMark x1="46802" y1="92013" x2="46802" y2="92013"/>
                      <a14:backgroundMark x1="2471" y1="639" x2="2326" y2="958"/>
                    </a14:backgroundRemoval>
                  </a14:imgEffect>
                  <a14:imgEffect>
                    <a14:sharpenSoften amount="-25000"/>
                  </a14:imgEffect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0975" y="76200"/>
          <a:ext cx="1066800" cy="1019175"/>
        </a:xfrm>
        <a:prstGeom prst="rect">
          <a:avLst/>
        </a:prstGeom>
      </xdr:spPr>
    </xdr:pic>
    <xdr:clientData/>
  </xdr:twoCellAnchor>
  <xdr:twoCellAnchor editAs="oneCell">
    <xdr:from>
      <xdr:col>6</xdr:col>
      <xdr:colOff>304799</xdr:colOff>
      <xdr:row>30</xdr:row>
      <xdr:rowOff>38101</xdr:rowOff>
    </xdr:from>
    <xdr:to>
      <xdr:col>7</xdr:col>
      <xdr:colOff>466724</xdr:colOff>
      <xdr:row>31</xdr:row>
      <xdr:rowOff>666751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/>
      </xdr:nvPicPr>
      <xdr:blipFill>
        <a:blip xmlns:r="http://schemas.openxmlformats.org/officeDocument/2006/relationships" r:embed="rId3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60" b="100000" l="0" r="100000">
                      <a14:foregroundMark x1="45349" y1="17891" x2="47820" y2="18211"/>
                      <a14:foregroundMark x1="43169" y1="25879" x2="43169" y2="25879"/>
                      <a14:foregroundMark x1="51308" y1="26677" x2="51308" y2="26677"/>
                      <a14:foregroundMark x1="39535" y1="36102" x2="39535" y2="36102"/>
                      <a14:foregroundMark x1="34884" y1="43770" x2="34884" y2="43770"/>
                      <a14:foregroundMark x1="43023" y1="44089" x2="43023" y2="44089"/>
                      <a14:foregroundMark x1="51453" y1="44089" x2="51453" y2="44089"/>
                      <a14:foregroundMark x1="55669" y1="34505" x2="55669" y2="34505"/>
                      <a14:foregroundMark x1="60174" y1="45847" x2="60174" y2="45847"/>
                      <a14:foregroundMark x1="40116" y1="69808" x2="40116" y2="69808"/>
                      <a14:foregroundMark x1="46802" y1="92013" x2="46802" y2="92013"/>
                      <a14:backgroundMark x1="2471" y1="639" x2="2326" y2="958"/>
                    </a14:backgroundRemoval>
                  </a14:imgEffect>
                  <a14:imgEffect>
                    <a14:sharpenSoften amount="-25000"/>
                  </a14:imgEffect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76799" y="8743951"/>
          <a:ext cx="923925" cy="933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25"/>
  <sheetViews>
    <sheetView topLeftCell="A12" workbookViewId="0">
      <selection activeCell="H28" sqref="H28"/>
    </sheetView>
  </sheetViews>
  <sheetFormatPr baseColWidth="10" defaultColWidth="11.42578125" defaultRowHeight="15"/>
  <cols>
    <col min="1" max="1" width="16.85546875" customWidth="1"/>
    <col min="2" max="2" width="11.28515625" customWidth="1"/>
    <col min="3" max="3" width="10.28515625" customWidth="1"/>
    <col min="4" max="5" width="10.7109375" customWidth="1"/>
    <col min="6" max="6" width="9.28515625" customWidth="1"/>
    <col min="7" max="7" width="11.85546875" customWidth="1"/>
    <col min="8" max="8" width="11.140625" customWidth="1"/>
    <col min="9" max="9" width="11.42578125" customWidth="1"/>
    <col min="10" max="10" width="17.28515625" customWidth="1"/>
    <col min="11" max="11" width="24.85546875" customWidth="1"/>
    <col min="15" max="16" width="13.85546875" bestFit="1" customWidth="1"/>
  </cols>
  <sheetData>
    <row r="1" spans="1:16" ht="15" customHeight="1">
      <c r="A1" s="100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2"/>
    </row>
    <row r="2" spans="1:16" ht="15" customHeight="1">
      <c r="A2" s="103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5"/>
    </row>
    <row r="3" spans="1:16" ht="15" customHeight="1">
      <c r="A3" s="103"/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5"/>
    </row>
    <row r="4" spans="1:16" ht="15" customHeight="1">
      <c r="A4" s="103"/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5"/>
    </row>
    <row r="5" spans="1:16" ht="15.75" customHeight="1">
      <c r="A5" s="103"/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5"/>
    </row>
    <row r="6" spans="1:16" ht="15.75" customHeight="1" thickBot="1">
      <c r="A6" s="106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8"/>
    </row>
    <row r="7" spans="1:16" ht="15" customHeight="1">
      <c r="A7" s="109" t="s">
        <v>1</v>
      </c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1"/>
    </row>
    <row r="8" spans="1:16" ht="15.75" customHeight="1" thickBot="1">
      <c r="A8" s="112"/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4"/>
    </row>
    <row r="9" spans="1:16" ht="15.75" thickBot="1">
      <c r="A9" s="17"/>
      <c r="B9" s="13"/>
      <c r="C9" s="13"/>
      <c r="D9" s="13"/>
      <c r="E9" s="13"/>
      <c r="F9" s="13"/>
      <c r="G9" s="13"/>
      <c r="H9" s="14"/>
      <c r="I9" s="14"/>
    </row>
    <row r="10" spans="1:16" ht="15.75" thickBot="1">
      <c r="A10" s="68" t="s">
        <v>2</v>
      </c>
      <c r="B10" s="115" t="s">
        <v>3</v>
      </c>
      <c r="C10" s="116"/>
      <c r="D10" s="116"/>
      <c r="E10" s="116"/>
      <c r="F10" s="116"/>
      <c r="G10" s="116"/>
      <c r="H10" s="116"/>
      <c r="I10" s="117"/>
    </row>
    <row r="11" spans="1:16">
      <c r="A11" s="17"/>
      <c r="B11" s="13"/>
      <c r="C11" s="13"/>
      <c r="D11" s="13"/>
      <c r="E11" s="13"/>
      <c r="F11" s="13"/>
      <c r="G11" s="13"/>
      <c r="H11" s="14"/>
      <c r="I11" s="14"/>
    </row>
    <row r="12" spans="1:16" ht="18.75">
      <c r="A12" s="118" t="s">
        <v>4</v>
      </c>
      <c r="B12" s="119"/>
      <c r="C12" s="119"/>
      <c r="D12" s="119"/>
      <c r="E12" s="119"/>
      <c r="F12" s="119"/>
      <c r="G12" s="119"/>
      <c r="H12" s="119"/>
      <c r="I12" s="119"/>
    </row>
    <row r="13" spans="1:16">
      <c r="A13" s="15" t="s">
        <v>5</v>
      </c>
      <c r="B13" s="127" t="s">
        <v>6</v>
      </c>
      <c r="C13" s="128"/>
      <c r="D13" s="79" t="s">
        <v>7</v>
      </c>
      <c r="E13" s="16" t="s">
        <v>8</v>
      </c>
      <c r="F13" s="16" t="s">
        <v>9</v>
      </c>
      <c r="G13" s="16" t="s">
        <v>10</v>
      </c>
      <c r="H13" s="16" t="s">
        <v>11</v>
      </c>
      <c r="I13" s="16" t="s">
        <v>12</v>
      </c>
    </row>
    <row r="14" spans="1:16" ht="26.25">
      <c r="A14" s="12" t="s">
        <v>13</v>
      </c>
      <c r="B14" s="129" t="s">
        <v>14</v>
      </c>
      <c r="C14" s="130"/>
      <c r="D14" s="80" t="s">
        <v>15</v>
      </c>
      <c r="E14" s="81">
        <f>FMNC!D33</f>
        <v>0.63636363636363635</v>
      </c>
      <c r="F14" s="81">
        <f>FMNC!E33</f>
        <v>0.45945945945945948</v>
      </c>
      <c r="G14" s="81">
        <f>FMNC!F33</f>
        <v>0.15789473684210525</v>
      </c>
      <c r="H14" s="82">
        <f>FMNC!G33</f>
        <v>0</v>
      </c>
      <c r="I14" s="74">
        <f>FMNC!H33</f>
        <v>0.41790594422173372</v>
      </c>
    </row>
    <row r="15" spans="1:16" ht="26.25">
      <c r="A15" s="12" t="s">
        <v>16</v>
      </c>
      <c r="B15" s="129" t="s">
        <v>17</v>
      </c>
      <c r="C15" s="130"/>
      <c r="D15" s="80" t="s">
        <v>18</v>
      </c>
      <c r="E15" s="81">
        <f>FMIC!D33</f>
        <v>0</v>
      </c>
      <c r="F15" s="81">
        <f>FMIC!E33</f>
        <v>0.21621621621621623</v>
      </c>
      <c r="G15" s="81">
        <f>FMIC!F33</f>
        <v>0</v>
      </c>
      <c r="H15" s="82">
        <f>FMIC!H33</f>
        <v>0</v>
      </c>
      <c r="I15" s="74">
        <f>FMIC!I33</f>
        <v>7.2072072072072071E-2</v>
      </c>
    </row>
    <row r="16" spans="1:16" ht="26.25">
      <c r="A16" s="12" t="s">
        <v>19</v>
      </c>
      <c r="B16" s="129" t="s">
        <v>20</v>
      </c>
      <c r="C16" s="130"/>
      <c r="D16" s="80" t="s">
        <v>21</v>
      </c>
      <c r="E16" s="81">
        <f>FMVR!D43</f>
        <v>0</v>
      </c>
      <c r="F16" s="81">
        <f>FMVR!E43</f>
        <v>6.666666666666667</v>
      </c>
      <c r="G16" s="82">
        <f>FMVR!F43</f>
        <v>0</v>
      </c>
      <c r="H16" s="82">
        <f>FMVR!G43</f>
        <v>0</v>
      </c>
      <c r="I16" s="74">
        <f>FMVR!H43</f>
        <v>3.3333333333333335</v>
      </c>
    </row>
    <row r="17" spans="1:18" ht="26.25">
      <c r="A17" s="12" t="s">
        <v>22</v>
      </c>
      <c r="B17" s="129" t="s">
        <v>23</v>
      </c>
      <c r="C17" s="130"/>
      <c r="D17" s="80" t="s">
        <v>24</v>
      </c>
      <c r="E17" s="83">
        <f>FMER!D34</f>
        <v>7</v>
      </c>
      <c r="F17" s="83">
        <f>FMER!E34</f>
        <v>0</v>
      </c>
      <c r="G17" s="82">
        <f>FMER!F34</f>
        <v>0</v>
      </c>
      <c r="H17" s="81">
        <f>FMER!G34</f>
        <v>7</v>
      </c>
      <c r="I17" s="74">
        <f>FMER!H34</f>
        <v>7</v>
      </c>
      <c r="L17" s="10"/>
      <c r="M17" s="10"/>
      <c r="N17" s="10"/>
      <c r="O17" s="10"/>
      <c r="P17" s="10"/>
      <c r="Q17" s="10"/>
      <c r="R17" s="10"/>
    </row>
    <row r="19" spans="1:18" ht="15.75" thickBot="1"/>
    <row r="20" spans="1:18" ht="16.5" thickBot="1">
      <c r="A20" s="120" t="s">
        <v>25</v>
      </c>
      <c r="B20" s="121"/>
      <c r="C20" s="121"/>
      <c r="D20" s="121"/>
      <c r="E20" s="121"/>
      <c r="F20" s="121"/>
      <c r="G20" s="121"/>
      <c r="H20" s="121"/>
      <c r="I20" s="122"/>
    </row>
    <row r="21" spans="1:18" ht="15.75" thickBot="1">
      <c r="A21" s="69"/>
      <c r="B21" s="123" t="s">
        <v>15</v>
      </c>
      <c r="C21" s="124"/>
      <c r="D21" s="123" t="s">
        <v>18</v>
      </c>
      <c r="E21" s="125"/>
      <c r="F21" s="126" t="s">
        <v>21</v>
      </c>
      <c r="G21" s="125"/>
      <c r="H21" s="126" t="s">
        <v>24</v>
      </c>
      <c r="I21" s="125"/>
    </row>
    <row r="22" spans="1:18" ht="25.5">
      <c r="A22" s="92" t="s">
        <v>26</v>
      </c>
      <c r="B22" s="93" t="s">
        <v>27</v>
      </c>
      <c r="C22" s="93" t="s">
        <v>28</v>
      </c>
      <c r="D22" s="93" t="s">
        <v>27</v>
      </c>
      <c r="E22" s="93" t="s">
        <v>28</v>
      </c>
      <c r="F22" s="93" t="s">
        <v>27</v>
      </c>
      <c r="G22" s="93" t="s">
        <v>28</v>
      </c>
      <c r="H22" s="93" t="s">
        <v>27</v>
      </c>
      <c r="I22" s="93" t="s">
        <v>28</v>
      </c>
    </row>
    <row r="23" spans="1:18">
      <c r="A23" s="94" t="s">
        <v>29</v>
      </c>
      <c r="B23" s="89">
        <v>0</v>
      </c>
      <c r="C23" s="89">
        <v>3</v>
      </c>
      <c r="D23" s="90">
        <v>0</v>
      </c>
      <c r="E23" s="90">
        <v>1.9</v>
      </c>
      <c r="F23" s="91">
        <v>0</v>
      </c>
      <c r="G23" s="91">
        <v>0.24</v>
      </c>
      <c r="H23" s="4">
        <v>0</v>
      </c>
      <c r="I23" s="5">
        <v>0.09</v>
      </c>
    </row>
    <row r="24" spans="1:18">
      <c r="A24" s="95" t="s">
        <v>30</v>
      </c>
      <c r="B24" s="89">
        <v>4</v>
      </c>
      <c r="C24" s="89">
        <v>9</v>
      </c>
      <c r="D24" s="90">
        <v>2</v>
      </c>
      <c r="E24" s="89">
        <v>4.9000000000000004</v>
      </c>
      <c r="F24" s="91">
        <v>0.25</v>
      </c>
      <c r="G24" s="91">
        <v>0.49</v>
      </c>
      <c r="H24" s="7">
        <v>0.1</v>
      </c>
      <c r="I24" s="8">
        <v>0.28999999999999998</v>
      </c>
    </row>
    <row r="25" spans="1:18">
      <c r="A25" s="96" t="s">
        <v>31</v>
      </c>
      <c r="B25" s="89">
        <v>10</v>
      </c>
      <c r="C25" s="89" t="s">
        <v>32</v>
      </c>
      <c r="D25" s="90">
        <v>5</v>
      </c>
      <c r="E25" s="89" t="s">
        <v>33</v>
      </c>
      <c r="F25" s="91">
        <v>0.5</v>
      </c>
      <c r="G25" s="91">
        <v>1</v>
      </c>
      <c r="H25" s="7">
        <v>0.3</v>
      </c>
      <c r="I25" s="8">
        <v>1</v>
      </c>
    </row>
  </sheetData>
  <mergeCells count="14">
    <mergeCell ref="B21:C21"/>
    <mergeCell ref="D21:E21"/>
    <mergeCell ref="F21:G21"/>
    <mergeCell ref="H21:I21"/>
    <mergeCell ref="B13:C13"/>
    <mergeCell ref="B14:C14"/>
    <mergeCell ref="B15:C15"/>
    <mergeCell ref="B16:C16"/>
    <mergeCell ref="B17:C17"/>
    <mergeCell ref="A1:P6"/>
    <mergeCell ref="A7:P8"/>
    <mergeCell ref="B10:I10"/>
    <mergeCell ref="A12:I12"/>
    <mergeCell ref="A20:I20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CCA3A825-497D-4484-8327-414925287DC9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H14</xm:sqref>
        </x14:conditionalFormatting>
        <x14:conditionalFormatting xmlns:xm="http://schemas.microsoft.com/office/excel/2006/main">
          <x14:cfRule type="iconSet" priority="3" id="{3131A288-8D96-4CFA-A78E-6BFB61EF6712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H15</xm:sqref>
        </x14:conditionalFormatting>
        <x14:conditionalFormatting xmlns:xm="http://schemas.microsoft.com/office/excel/2006/main">
          <x14:cfRule type="iconSet" priority="2" id="{96336BB9-20C3-4573-9C55-FC931DAE3DE1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H16</xm:sqref>
        </x14:conditionalFormatting>
        <x14:conditionalFormatting xmlns:xm="http://schemas.microsoft.com/office/excel/2006/main">
          <x14:cfRule type="iconSet" priority="1" id="{FB5FBEBF-82BD-43A6-9FF0-2FA48EB8A399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workbookViewId="0">
      <selection activeCell="G11" sqref="G11"/>
    </sheetView>
  </sheetViews>
  <sheetFormatPr baseColWidth="10" defaultColWidth="11.42578125" defaultRowHeight="15"/>
  <cols>
    <col min="1" max="1" width="9" customWidth="1"/>
    <col min="2" max="2" width="11.5703125" customWidth="1"/>
    <col min="3" max="3" width="14.42578125" customWidth="1"/>
    <col min="4" max="4" width="15.42578125" customWidth="1"/>
    <col min="5" max="5" width="19.7109375" customWidth="1"/>
    <col min="6" max="6" width="12.42578125" customWidth="1"/>
    <col min="7" max="7" width="11.140625" customWidth="1"/>
    <col min="8" max="8" width="9.42578125" customWidth="1"/>
    <col min="9" max="9" width="9.7109375" customWidth="1"/>
    <col min="10" max="10" width="10.5703125" customWidth="1"/>
  </cols>
  <sheetData>
    <row r="1" spans="1:18" ht="15" customHeight="1">
      <c r="A1" s="100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2"/>
      <c r="M1" s="31"/>
      <c r="N1" s="31"/>
      <c r="O1" s="31"/>
      <c r="P1" s="31"/>
      <c r="Q1" s="31"/>
      <c r="R1" s="31"/>
    </row>
    <row r="2" spans="1:18" ht="15" customHeight="1">
      <c r="A2" s="103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5"/>
      <c r="M2" s="31"/>
      <c r="N2" s="31"/>
      <c r="O2" s="31"/>
      <c r="P2" s="31"/>
      <c r="Q2" s="31"/>
      <c r="R2" s="31"/>
    </row>
    <row r="3" spans="1:18" ht="15" customHeight="1">
      <c r="A3" s="103"/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5"/>
      <c r="M3" s="31"/>
      <c r="N3" s="31"/>
      <c r="O3" s="31"/>
      <c r="P3" s="31"/>
      <c r="Q3" s="31"/>
      <c r="R3" s="31"/>
    </row>
    <row r="4" spans="1:18" ht="15" customHeight="1">
      <c r="A4" s="103"/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5"/>
      <c r="M4" s="31"/>
      <c r="N4" s="31"/>
      <c r="O4" s="31"/>
      <c r="P4" s="31"/>
      <c r="Q4" s="31"/>
      <c r="R4" s="31"/>
    </row>
    <row r="5" spans="1:18" ht="15.75" customHeight="1">
      <c r="A5" s="103"/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5"/>
      <c r="M5" s="31"/>
      <c r="N5" s="31"/>
      <c r="O5" s="31"/>
      <c r="P5" s="31"/>
      <c r="Q5" s="31"/>
      <c r="R5" s="31"/>
    </row>
    <row r="6" spans="1:18" ht="15.75" customHeight="1" thickBot="1">
      <c r="A6" s="106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8"/>
      <c r="M6" s="31"/>
      <c r="N6" s="31"/>
      <c r="O6" s="31"/>
      <c r="P6" s="31"/>
      <c r="Q6" s="31"/>
      <c r="R6" s="31"/>
    </row>
    <row r="7" spans="1:18" ht="15.75" thickBot="1"/>
    <row r="8" spans="1:18">
      <c r="C8" s="131" t="s">
        <v>34</v>
      </c>
      <c r="D8" s="132"/>
      <c r="E8" s="133"/>
    </row>
    <row r="9" spans="1:18" ht="23.25" customHeight="1" thickBot="1">
      <c r="C9" s="134"/>
      <c r="D9" s="135"/>
      <c r="E9" s="136"/>
    </row>
    <row r="10" spans="1:18" ht="15.75" thickBot="1">
      <c r="C10" s="1" t="s">
        <v>26</v>
      </c>
      <c r="D10" s="1" t="s">
        <v>27</v>
      </c>
      <c r="E10" s="1" t="s">
        <v>28</v>
      </c>
    </row>
    <row r="11" spans="1:18" ht="15.75" thickBot="1">
      <c r="C11" s="2" t="s">
        <v>29</v>
      </c>
      <c r="D11" s="3">
        <v>0</v>
      </c>
      <c r="E11" s="3">
        <v>1</v>
      </c>
    </row>
    <row r="12" spans="1:18" ht="15.75" thickBot="1">
      <c r="C12" s="6" t="s">
        <v>30</v>
      </c>
      <c r="D12" s="3">
        <v>2</v>
      </c>
      <c r="E12" s="3">
        <v>5</v>
      </c>
    </row>
    <row r="13" spans="1:18" ht="15.75" thickBot="1">
      <c r="C13" s="9" t="s">
        <v>31</v>
      </c>
      <c r="D13" s="3">
        <v>6</v>
      </c>
      <c r="E13" s="3" t="s">
        <v>33</v>
      </c>
    </row>
    <row r="14" spans="1:18" ht="15.75" thickBot="1"/>
    <row r="15" spans="1:18" ht="32.25" customHeight="1" thickBot="1">
      <c r="A15" s="139" t="s">
        <v>35</v>
      </c>
      <c r="B15" s="140"/>
      <c r="C15" s="140"/>
      <c r="D15" s="140"/>
      <c r="E15" s="140"/>
      <c r="F15" s="140"/>
      <c r="G15" s="140"/>
      <c r="H15" s="140"/>
      <c r="I15" s="44"/>
      <c r="J15" s="44"/>
    </row>
    <row r="16" spans="1:18" ht="24.75" thickBot="1">
      <c r="A16" s="35" t="s">
        <v>36</v>
      </c>
      <c r="B16" s="85" t="s">
        <v>5</v>
      </c>
      <c r="C16" s="36" t="s">
        <v>37</v>
      </c>
      <c r="D16" s="37" t="s">
        <v>38</v>
      </c>
      <c r="E16" s="37" t="s">
        <v>39</v>
      </c>
      <c r="F16" s="37" t="s">
        <v>40</v>
      </c>
      <c r="G16" s="37" t="s">
        <v>12</v>
      </c>
      <c r="H16" s="86" t="s">
        <v>11</v>
      </c>
    </row>
    <row r="17" spans="1:10" ht="60.75" thickBot="1">
      <c r="A17" s="38" t="s">
        <v>41</v>
      </c>
      <c r="B17" s="39" t="s">
        <v>13</v>
      </c>
      <c r="C17" s="40" t="s">
        <v>14</v>
      </c>
      <c r="D17" s="41" t="s">
        <v>8</v>
      </c>
      <c r="E17" s="41">
        <v>7</v>
      </c>
      <c r="F17" s="41">
        <v>11</v>
      </c>
      <c r="G17" s="42">
        <f>E17/F17</f>
        <v>0.63636363636363635</v>
      </c>
      <c r="H17" s="43">
        <f>+G17</f>
        <v>0.63636363636363635</v>
      </c>
    </row>
    <row r="19" spans="1:10" ht="15.75" thickBot="1"/>
    <row r="20" spans="1:10" ht="30.75" customHeight="1" thickBot="1">
      <c r="A20" s="139" t="s">
        <v>35</v>
      </c>
      <c r="B20" s="140"/>
      <c r="C20" s="140"/>
      <c r="D20" s="140"/>
      <c r="E20" s="140"/>
      <c r="F20" s="140"/>
      <c r="G20" s="140"/>
      <c r="H20" s="140"/>
    </row>
    <row r="21" spans="1:10" ht="24.75" thickBot="1">
      <c r="A21" s="35" t="s">
        <v>36</v>
      </c>
      <c r="B21" s="85" t="s">
        <v>5</v>
      </c>
      <c r="C21" s="36" t="s">
        <v>37</v>
      </c>
      <c r="D21" s="37" t="s">
        <v>38</v>
      </c>
      <c r="E21" s="37" t="s">
        <v>39</v>
      </c>
      <c r="F21" s="37" t="s">
        <v>40</v>
      </c>
      <c r="G21" s="37" t="s">
        <v>12</v>
      </c>
      <c r="H21" s="86" t="s">
        <v>11</v>
      </c>
    </row>
    <row r="22" spans="1:10" ht="60.75" thickBot="1">
      <c r="A22" s="38" t="s">
        <v>41</v>
      </c>
      <c r="B22" s="39" t="s">
        <v>13</v>
      </c>
      <c r="C22" s="40" t="s">
        <v>14</v>
      </c>
      <c r="D22" s="41" t="s">
        <v>9</v>
      </c>
      <c r="E22" s="41">
        <v>17</v>
      </c>
      <c r="F22" s="41">
        <v>37</v>
      </c>
      <c r="G22" s="42">
        <f>E22/F22</f>
        <v>0.45945945945945948</v>
      </c>
      <c r="H22" s="43">
        <f>+G22</f>
        <v>0.45945945945945948</v>
      </c>
    </row>
    <row r="23" spans="1:10" ht="33.75" customHeight="1" thickBot="1">
      <c r="A23" s="47"/>
      <c r="B23" s="70"/>
      <c r="C23" s="71"/>
      <c r="D23" s="72"/>
      <c r="E23" s="72"/>
      <c r="F23" s="72"/>
      <c r="G23" s="73"/>
      <c r="H23" s="73"/>
    </row>
    <row r="24" spans="1:10" ht="30.75" customHeight="1" thickBot="1">
      <c r="A24" s="139" t="s">
        <v>35</v>
      </c>
      <c r="B24" s="140"/>
      <c r="C24" s="140"/>
      <c r="D24" s="140"/>
      <c r="E24" s="140"/>
      <c r="F24" s="140"/>
      <c r="G24" s="140"/>
      <c r="H24" s="140"/>
    </row>
    <row r="25" spans="1:10" ht="24.75" thickBot="1">
      <c r="A25" s="35" t="s">
        <v>36</v>
      </c>
      <c r="B25" s="85" t="s">
        <v>5</v>
      </c>
      <c r="C25" s="36" t="s">
        <v>37</v>
      </c>
      <c r="D25" s="37" t="s">
        <v>38</v>
      </c>
      <c r="E25" s="37" t="s">
        <v>39</v>
      </c>
      <c r="F25" s="37" t="s">
        <v>40</v>
      </c>
      <c r="G25" s="37" t="s">
        <v>12</v>
      </c>
      <c r="H25" s="86" t="s">
        <v>11</v>
      </c>
    </row>
    <row r="26" spans="1:10" ht="60.75" thickBot="1">
      <c r="A26" s="38" t="s">
        <v>41</v>
      </c>
      <c r="B26" s="39" t="s">
        <v>13</v>
      </c>
      <c r="C26" s="40" t="s">
        <v>14</v>
      </c>
      <c r="D26" s="41" t="s">
        <v>10</v>
      </c>
      <c r="E26" s="41">
        <v>6</v>
      </c>
      <c r="F26" s="41">
        <v>38</v>
      </c>
      <c r="G26" s="42">
        <f>E26/F26</f>
        <v>0.15789473684210525</v>
      </c>
      <c r="H26" s="43">
        <f>+G26</f>
        <v>0.15789473684210525</v>
      </c>
    </row>
    <row r="27" spans="1:10" ht="21">
      <c r="A27" s="47"/>
      <c r="B27" s="70"/>
      <c r="C27" s="71"/>
      <c r="D27" s="72"/>
      <c r="E27" s="72"/>
      <c r="F27" s="72"/>
      <c r="G27" s="73"/>
      <c r="H27" s="73"/>
    </row>
    <row r="28" spans="1:10" ht="15.75" thickBot="1"/>
    <row r="29" spans="1:10" ht="42.75" customHeight="1" thickBot="1">
      <c r="A29" s="143" t="s">
        <v>35</v>
      </c>
      <c r="B29" s="144"/>
      <c r="C29" s="144"/>
      <c r="D29" s="144"/>
      <c r="E29" s="144"/>
      <c r="F29" s="144"/>
      <c r="G29" s="144"/>
      <c r="H29" s="144"/>
      <c r="I29" s="44"/>
      <c r="J29" s="44"/>
    </row>
    <row r="30" spans="1:10" s="29" customFormat="1" ht="54.75" customHeight="1">
      <c r="A30" s="49" t="s">
        <v>36</v>
      </c>
      <c r="B30" s="50" t="s">
        <v>5</v>
      </c>
      <c r="C30" s="50" t="s">
        <v>37</v>
      </c>
      <c r="D30" s="50" t="s">
        <v>8</v>
      </c>
      <c r="E30" s="50" t="s">
        <v>9</v>
      </c>
      <c r="F30" s="51" t="s">
        <v>10</v>
      </c>
      <c r="G30" s="148"/>
      <c r="H30" s="149"/>
      <c r="I30" s="46"/>
      <c r="J30" s="46"/>
    </row>
    <row r="31" spans="1:10" ht="60.75" customHeight="1" thickBot="1">
      <c r="A31" s="87" t="s">
        <v>41</v>
      </c>
      <c r="B31" s="12" t="s">
        <v>13</v>
      </c>
      <c r="C31" s="11" t="s">
        <v>14</v>
      </c>
      <c r="D31" s="88">
        <v>7</v>
      </c>
      <c r="E31" s="88">
        <v>17</v>
      </c>
      <c r="F31" s="88">
        <v>6</v>
      </c>
      <c r="G31" s="150"/>
      <c r="H31" s="151"/>
      <c r="I31" s="47"/>
      <c r="J31" s="48"/>
    </row>
    <row r="32" spans="1:10" ht="24">
      <c r="A32" s="141" t="s">
        <v>42</v>
      </c>
      <c r="B32" s="142"/>
      <c r="C32" s="142"/>
      <c r="D32" s="84">
        <v>11</v>
      </c>
      <c r="E32" s="84">
        <v>37</v>
      </c>
      <c r="F32" s="88">
        <v>38</v>
      </c>
      <c r="G32" s="50" t="s">
        <v>43</v>
      </c>
      <c r="H32" s="52" t="s">
        <v>44</v>
      </c>
    </row>
    <row r="33" spans="1:20" ht="27" thickBot="1">
      <c r="A33" s="145" t="s">
        <v>45</v>
      </c>
      <c r="B33" s="146"/>
      <c r="C33" s="147"/>
      <c r="D33" s="54">
        <f>D31/D32</f>
        <v>0.63636363636363635</v>
      </c>
      <c r="E33" s="54">
        <f>E31/E32</f>
        <v>0.45945945945945948</v>
      </c>
      <c r="F33" s="75">
        <f>F31/F32</f>
        <v>0.15789473684210525</v>
      </c>
      <c r="G33" s="56">
        <f>+J33</f>
        <v>0</v>
      </c>
      <c r="H33" s="57">
        <f>AVERAGE(D33:F33)</f>
        <v>0.41790594422173372</v>
      </c>
    </row>
    <row r="34" spans="1:20">
      <c r="K34" s="53"/>
    </row>
    <row r="38" spans="1:20" ht="15.75" thickBot="1"/>
    <row r="39" spans="1:20" ht="39.75" customHeight="1">
      <c r="B39" s="137" t="s">
        <v>46</v>
      </c>
      <c r="C39" s="138"/>
      <c r="D39" s="18"/>
      <c r="E39" s="18"/>
      <c r="F39" s="18"/>
      <c r="G39" s="18"/>
      <c r="H39" s="18"/>
      <c r="I39" s="18"/>
      <c r="J39" s="18"/>
      <c r="T39" s="45"/>
    </row>
    <row r="40" spans="1:20" ht="15.75">
      <c r="B40" s="19" t="s">
        <v>47</v>
      </c>
      <c r="C40" s="19" t="s">
        <v>48</v>
      </c>
    </row>
    <row r="41" spans="1:20">
      <c r="B41" s="84" t="s">
        <v>8</v>
      </c>
      <c r="C41" s="34">
        <f>D33</f>
        <v>0.63636363636363635</v>
      </c>
    </row>
    <row r="42" spans="1:20">
      <c r="B42" s="84" t="s">
        <v>9</v>
      </c>
      <c r="C42" s="34">
        <f>E31/37</f>
        <v>0.45945945945945948</v>
      </c>
    </row>
    <row r="43" spans="1:20">
      <c r="B43" s="84" t="s">
        <v>10</v>
      </c>
      <c r="C43" s="34">
        <f>F31/F32</f>
        <v>0.15789473684210525</v>
      </c>
    </row>
  </sheetData>
  <mergeCells count="10">
    <mergeCell ref="C8:E9"/>
    <mergeCell ref="B39:C39"/>
    <mergeCell ref="A1:L6"/>
    <mergeCell ref="A15:H15"/>
    <mergeCell ref="A20:H20"/>
    <mergeCell ref="A32:C32"/>
    <mergeCell ref="A29:H29"/>
    <mergeCell ref="A33:C33"/>
    <mergeCell ref="G30:H31"/>
    <mergeCell ref="A24:H24"/>
  </mergeCells>
  <conditionalFormatting sqref="I31">
    <cfRule type="iconSet" priority="5">
      <iconSet iconSet="3TrafficLight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D77E4CC9-CE3D-4BBD-8FDF-2035D6D65AED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I31</xm:sqref>
        </x14:conditionalFormatting>
        <x14:conditionalFormatting xmlns:xm="http://schemas.microsoft.com/office/excel/2006/main">
          <x14:cfRule type="iconSet" priority="4" id="{B7B11DFA-2019-4954-A4A8-4D6BB815C7E1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H17</xm:sqref>
        </x14:conditionalFormatting>
        <x14:conditionalFormatting xmlns:xm="http://schemas.microsoft.com/office/excel/2006/main">
          <x14:cfRule type="iconSet" priority="2" id="{0766904C-7CC9-4295-A584-6460DB31FA2E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G33</xm:sqref>
        </x14:conditionalFormatting>
        <x14:conditionalFormatting xmlns:xm="http://schemas.microsoft.com/office/excel/2006/main">
          <x14:cfRule type="iconSet" priority="1" id="{3E234067-282E-4C2B-BE5D-BBC7DE74D15C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H26</xm:sqref>
        </x14:conditionalFormatting>
        <x14:conditionalFormatting xmlns:xm="http://schemas.microsoft.com/office/excel/2006/main">
          <x14:cfRule type="iconSet" priority="7" id="{61D5B203-D035-40E1-B44F-563AE0BAF98A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H22:H23 H27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opLeftCell="A41" zoomScaleNormal="100" workbookViewId="0">
      <selection activeCell="A41" sqref="A41"/>
    </sheetView>
  </sheetViews>
  <sheetFormatPr baseColWidth="10" defaultColWidth="11.42578125" defaultRowHeight="15"/>
  <cols>
    <col min="3" max="3" width="12.5703125" customWidth="1"/>
    <col min="4" max="4" width="11.85546875" customWidth="1"/>
    <col min="5" max="5" width="8" customWidth="1"/>
    <col min="6" max="6" width="10.5703125" customWidth="1"/>
  </cols>
  <sheetData>
    <row r="1" spans="1:12">
      <c r="A1" s="100" t="s">
        <v>49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2"/>
    </row>
    <row r="2" spans="1:12">
      <c r="A2" s="103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5"/>
    </row>
    <row r="3" spans="1:12">
      <c r="A3" s="103"/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5"/>
    </row>
    <row r="4" spans="1:12">
      <c r="A4" s="103"/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5"/>
    </row>
    <row r="5" spans="1:12">
      <c r="A5" s="103"/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5"/>
    </row>
    <row r="6" spans="1:12" ht="15.75" thickBot="1">
      <c r="A6" s="106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8"/>
    </row>
    <row r="7" spans="1:12" ht="15.75" thickBot="1"/>
    <row r="8" spans="1:12">
      <c r="A8" s="131" t="s">
        <v>50</v>
      </c>
      <c r="B8" s="132"/>
      <c r="C8" s="133"/>
    </row>
    <row r="9" spans="1:12" ht="33" customHeight="1" thickBot="1">
      <c r="A9" s="134"/>
      <c r="B9" s="135"/>
      <c r="C9" s="136"/>
    </row>
    <row r="10" spans="1:12" ht="26.25" thickBot="1">
      <c r="A10" s="1" t="s">
        <v>26</v>
      </c>
      <c r="B10" s="1" t="s">
        <v>27</v>
      </c>
      <c r="C10" s="1" t="s">
        <v>28</v>
      </c>
    </row>
    <row r="11" spans="1:12" ht="15.75" thickBot="1">
      <c r="A11" s="2" t="s">
        <v>29</v>
      </c>
      <c r="B11" s="3">
        <v>0</v>
      </c>
      <c r="C11" s="3">
        <v>10</v>
      </c>
    </row>
    <row r="12" spans="1:12" ht="15.75" thickBot="1">
      <c r="A12" s="6" t="s">
        <v>30</v>
      </c>
      <c r="B12" s="3">
        <v>11</v>
      </c>
      <c r="C12" s="3">
        <v>35</v>
      </c>
    </row>
    <row r="13" spans="1:12" ht="15.75" thickBot="1">
      <c r="A13" s="9" t="s">
        <v>31</v>
      </c>
      <c r="B13" s="3">
        <v>36</v>
      </c>
      <c r="C13" s="3">
        <v>100</v>
      </c>
    </row>
    <row r="14" spans="1:12" ht="15.75" thickBot="1"/>
    <row r="15" spans="1:12" ht="19.5" thickBot="1">
      <c r="A15" s="143" t="s">
        <v>51</v>
      </c>
      <c r="B15" s="144"/>
      <c r="C15" s="144"/>
      <c r="D15" s="144"/>
      <c r="E15" s="144"/>
      <c r="F15" s="144"/>
      <c r="G15" s="144"/>
      <c r="H15" s="144"/>
      <c r="I15" s="144"/>
      <c r="J15" s="152"/>
    </row>
    <row r="16" spans="1:12" ht="30.75" customHeight="1" thickBot="1">
      <c r="A16" s="26" t="s">
        <v>36</v>
      </c>
      <c r="B16" s="27" t="s">
        <v>5</v>
      </c>
      <c r="C16" s="27" t="s">
        <v>37</v>
      </c>
      <c r="D16" s="30" t="s">
        <v>8</v>
      </c>
      <c r="E16" s="27" t="s">
        <v>9</v>
      </c>
      <c r="F16" s="33" t="s">
        <v>10</v>
      </c>
      <c r="G16" s="27" t="s">
        <v>43</v>
      </c>
      <c r="H16" s="28" t="s">
        <v>44</v>
      </c>
      <c r="I16" s="28" t="s">
        <v>52</v>
      </c>
      <c r="J16" s="20" t="s">
        <v>53</v>
      </c>
    </row>
    <row r="17" spans="1:10" ht="45.75" thickBot="1">
      <c r="A17" s="21" t="s">
        <v>41</v>
      </c>
      <c r="B17" s="22" t="s">
        <v>19</v>
      </c>
      <c r="C17" s="32" t="s">
        <v>54</v>
      </c>
      <c r="D17" s="23">
        <v>0</v>
      </c>
      <c r="E17" s="23">
        <v>1</v>
      </c>
      <c r="F17" s="23" t="s">
        <v>55</v>
      </c>
      <c r="G17" s="23">
        <f>+J17</f>
        <v>25</v>
      </c>
      <c r="H17" s="24">
        <f>(D17+E17)/15*100</f>
        <v>6.666666666666667</v>
      </c>
      <c r="I17" s="25">
        <f>J17</f>
        <v>25</v>
      </c>
      <c r="J17" s="24">
        <f>E17/4*100</f>
        <v>25</v>
      </c>
    </row>
    <row r="20" spans="1:10" ht="15.75" thickBot="1"/>
    <row r="21" spans="1:10" ht="19.5" thickBot="1">
      <c r="A21" s="139" t="s">
        <v>51</v>
      </c>
      <c r="B21" s="140"/>
      <c r="C21" s="140"/>
      <c r="D21" s="140"/>
      <c r="E21" s="140"/>
      <c r="F21" s="140"/>
      <c r="G21" s="140"/>
      <c r="H21" s="140"/>
    </row>
    <row r="22" spans="1:10" ht="48.75" thickBot="1">
      <c r="A22" s="35" t="s">
        <v>36</v>
      </c>
      <c r="B22" s="85" t="s">
        <v>5</v>
      </c>
      <c r="C22" s="58" t="s">
        <v>37</v>
      </c>
      <c r="D22" s="37" t="s">
        <v>38</v>
      </c>
      <c r="E22" s="37" t="s">
        <v>56</v>
      </c>
      <c r="F22" s="37" t="s">
        <v>57</v>
      </c>
      <c r="G22" s="37" t="s">
        <v>12</v>
      </c>
      <c r="H22" s="86" t="s">
        <v>11</v>
      </c>
    </row>
    <row r="23" spans="1:10" ht="45.75" thickBot="1">
      <c r="A23" s="38" t="s">
        <v>41</v>
      </c>
      <c r="B23" s="39" t="s">
        <v>19</v>
      </c>
      <c r="C23" s="32" t="s">
        <v>54</v>
      </c>
      <c r="D23" s="41" t="s">
        <v>8</v>
      </c>
      <c r="E23" s="41">
        <v>0</v>
      </c>
      <c r="F23" s="41">
        <v>15</v>
      </c>
      <c r="G23" s="67">
        <f>E23/F23</f>
        <v>0</v>
      </c>
      <c r="H23" s="43">
        <f>+G23</f>
        <v>0</v>
      </c>
    </row>
    <row r="26" spans="1:10" ht="15.75" thickBot="1"/>
    <row r="27" spans="1:10" ht="19.5" thickBot="1">
      <c r="A27" s="139" t="s">
        <v>51</v>
      </c>
      <c r="B27" s="140"/>
      <c r="C27" s="140"/>
      <c r="D27" s="140"/>
      <c r="E27" s="140"/>
      <c r="F27" s="140"/>
      <c r="G27" s="140"/>
      <c r="H27" s="140"/>
    </row>
    <row r="28" spans="1:10" ht="48.75" thickBot="1">
      <c r="A28" s="35" t="s">
        <v>36</v>
      </c>
      <c r="B28" s="85" t="s">
        <v>5</v>
      </c>
      <c r="C28" s="58" t="s">
        <v>37</v>
      </c>
      <c r="D28" s="37" t="s">
        <v>38</v>
      </c>
      <c r="E28" s="37" t="s">
        <v>56</v>
      </c>
      <c r="F28" s="37" t="s">
        <v>57</v>
      </c>
      <c r="G28" s="37" t="s">
        <v>12</v>
      </c>
      <c r="H28" s="86" t="s">
        <v>11</v>
      </c>
    </row>
    <row r="29" spans="1:10" ht="45.75" thickBot="1">
      <c r="A29" s="38" t="s">
        <v>41</v>
      </c>
      <c r="B29" s="39" t="s">
        <v>19</v>
      </c>
      <c r="C29" s="32" t="s">
        <v>54</v>
      </c>
      <c r="D29" s="41" t="s">
        <v>9</v>
      </c>
      <c r="E29" s="41">
        <v>1</v>
      </c>
      <c r="F29" s="41">
        <v>15</v>
      </c>
      <c r="G29" s="66">
        <f>E29/F29*100</f>
        <v>6.666666666666667</v>
      </c>
      <c r="H29" s="43">
        <f>+G29</f>
        <v>6.666666666666667</v>
      </c>
    </row>
    <row r="30" spans="1:10" ht="21.75" thickBot="1">
      <c r="A30" s="47"/>
      <c r="B30" s="70"/>
      <c r="C30" s="76"/>
      <c r="D30" s="72"/>
      <c r="E30" s="72"/>
      <c r="F30" s="72"/>
      <c r="G30" s="77"/>
      <c r="H30" s="73"/>
    </row>
    <row r="31" spans="1:10" ht="19.5" thickBot="1">
      <c r="A31" s="139" t="s">
        <v>51</v>
      </c>
      <c r="B31" s="140"/>
      <c r="C31" s="140"/>
      <c r="D31" s="140"/>
      <c r="E31" s="140"/>
      <c r="F31" s="140"/>
      <c r="G31" s="140"/>
      <c r="H31" s="140"/>
    </row>
    <row r="32" spans="1:10" ht="48.75" thickBot="1">
      <c r="A32" s="35" t="s">
        <v>36</v>
      </c>
      <c r="B32" s="85" t="s">
        <v>5</v>
      </c>
      <c r="C32" s="58" t="s">
        <v>37</v>
      </c>
      <c r="D32" s="37" t="s">
        <v>38</v>
      </c>
      <c r="E32" s="37" t="s">
        <v>56</v>
      </c>
      <c r="F32" s="37" t="s">
        <v>57</v>
      </c>
      <c r="G32" s="37" t="s">
        <v>12</v>
      </c>
      <c r="H32" s="86" t="s">
        <v>11</v>
      </c>
    </row>
    <row r="33" spans="1:8" ht="45">
      <c r="A33" s="38" t="s">
        <v>41</v>
      </c>
      <c r="B33" s="39" t="s">
        <v>19</v>
      </c>
      <c r="C33" s="32" t="s">
        <v>54</v>
      </c>
      <c r="D33" s="41" t="s">
        <v>10</v>
      </c>
      <c r="E33" s="41">
        <v>0</v>
      </c>
      <c r="F33" s="41">
        <v>15</v>
      </c>
      <c r="G33" s="66">
        <f>E33/F33*100</f>
        <v>0</v>
      </c>
      <c r="H33" s="43">
        <f>+G33</f>
        <v>0</v>
      </c>
    </row>
    <row r="38" spans="1:8" ht="15.75" thickBot="1">
      <c r="A38" t="s">
        <v>58</v>
      </c>
    </row>
    <row r="39" spans="1:8" ht="19.5" thickBot="1">
      <c r="A39" s="143" t="s">
        <v>51</v>
      </c>
      <c r="B39" s="144"/>
      <c r="C39" s="144"/>
      <c r="D39" s="144"/>
      <c r="E39" s="144"/>
      <c r="F39" s="144"/>
      <c r="G39" s="144"/>
      <c r="H39" s="144"/>
    </row>
    <row r="40" spans="1:8" ht="24.75" thickBot="1">
      <c r="A40" s="49" t="s">
        <v>36</v>
      </c>
      <c r="B40" s="50" t="s">
        <v>5</v>
      </c>
      <c r="C40" s="50" t="s">
        <v>37</v>
      </c>
      <c r="D40" s="50" t="s">
        <v>8</v>
      </c>
      <c r="E40" s="50" t="s">
        <v>9</v>
      </c>
      <c r="F40" s="51" t="s">
        <v>10</v>
      </c>
      <c r="G40" s="148"/>
      <c r="H40" s="149"/>
    </row>
    <row r="41" spans="1:8" ht="54" customHeight="1" thickBot="1">
      <c r="A41" s="87" t="s">
        <v>41</v>
      </c>
      <c r="B41" s="39" t="s">
        <v>19</v>
      </c>
      <c r="C41" s="32" t="s">
        <v>54</v>
      </c>
      <c r="D41" s="88">
        <v>0</v>
      </c>
      <c r="E41" s="88">
        <v>1</v>
      </c>
      <c r="F41" s="88">
        <v>0</v>
      </c>
      <c r="G41" s="150"/>
      <c r="H41" s="151"/>
    </row>
    <row r="42" spans="1:8" ht="24">
      <c r="A42" s="141" t="s">
        <v>59</v>
      </c>
      <c r="B42" s="142"/>
      <c r="C42" s="142"/>
      <c r="D42" s="84">
        <v>15</v>
      </c>
      <c r="E42" s="84">
        <v>15</v>
      </c>
      <c r="F42" s="88">
        <v>0</v>
      </c>
      <c r="G42" s="50" t="s">
        <v>43</v>
      </c>
      <c r="H42" s="52" t="s">
        <v>44</v>
      </c>
    </row>
    <row r="43" spans="1:8" ht="27" thickBot="1">
      <c r="A43" s="145" t="s">
        <v>45</v>
      </c>
      <c r="B43" s="146"/>
      <c r="C43" s="147"/>
      <c r="D43" s="54">
        <f>D41/D42*100</f>
        <v>0</v>
      </c>
      <c r="E43" s="54">
        <f>E41/E42*100</f>
        <v>6.666666666666667</v>
      </c>
      <c r="F43" s="55">
        <v>0</v>
      </c>
      <c r="G43" s="56">
        <f>+J43</f>
        <v>0</v>
      </c>
      <c r="H43" s="57">
        <f>AVERAGE(D43:E43)</f>
        <v>3.3333333333333335</v>
      </c>
    </row>
    <row r="45" spans="1:8" ht="15.75" thickBot="1"/>
    <row r="46" spans="1:8" ht="36.75" customHeight="1">
      <c r="A46" s="137" t="s">
        <v>46</v>
      </c>
      <c r="B46" s="138"/>
    </row>
    <row r="47" spans="1:8" ht="15.75">
      <c r="A47" s="19" t="s">
        <v>47</v>
      </c>
      <c r="B47" s="19" t="s">
        <v>48</v>
      </c>
    </row>
    <row r="48" spans="1:8">
      <c r="A48" s="84" t="s">
        <v>8</v>
      </c>
      <c r="B48" s="34">
        <f>D43</f>
        <v>0</v>
      </c>
    </row>
    <row r="49" spans="1:2">
      <c r="A49" s="84" t="s">
        <v>9</v>
      </c>
      <c r="B49" s="34">
        <f>+E43</f>
        <v>6.666666666666667</v>
      </c>
    </row>
    <row r="50" spans="1:2">
      <c r="A50" s="84" t="s">
        <v>10</v>
      </c>
      <c r="B50" s="84">
        <v>0</v>
      </c>
    </row>
  </sheetData>
  <mergeCells count="11">
    <mergeCell ref="A31:H31"/>
    <mergeCell ref="A1:L6"/>
    <mergeCell ref="A8:C9"/>
    <mergeCell ref="A15:J15"/>
    <mergeCell ref="A21:H21"/>
    <mergeCell ref="A27:H27"/>
    <mergeCell ref="A39:H39"/>
    <mergeCell ref="G40:H41"/>
    <mergeCell ref="A42:C42"/>
    <mergeCell ref="A43:C43"/>
    <mergeCell ref="A46:B46"/>
  </mergeCells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CBD7A6D0-C43B-416D-BE21-A198B74C68DD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I17</xm:sqref>
        </x14:conditionalFormatting>
        <x14:conditionalFormatting xmlns:xm="http://schemas.microsoft.com/office/excel/2006/main">
          <x14:cfRule type="iconSet" priority="6" id="{2288E40A-70D3-4ECB-BEE8-C44463D6F431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G17 I17</xm:sqref>
        </x14:conditionalFormatting>
        <x14:conditionalFormatting xmlns:xm="http://schemas.microsoft.com/office/excel/2006/main">
          <x14:cfRule type="iconSet" priority="4" id="{41E02EDB-031B-4DF7-BBD9-AC625B797F68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H23</xm:sqref>
        </x14:conditionalFormatting>
        <x14:conditionalFormatting xmlns:xm="http://schemas.microsoft.com/office/excel/2006/main">
          <x14:cfRule type="iconSet" priority="3" id="{95565DB4-CDAC-41EE-8CE8-0B42918B93FF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H29:H30</xm:sqref>
        </x14:conditionalFormatting>
        <x14:conditionalFormatting xmlns:xm="http://schemas.microsoft.com/office/excel/2006/main">
          <x14:cfRule type="iconSet" priority="2" id="{15408CE2-3B91-4EE8-98CD-28A71309B928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G43</xm:sqref>
        </x14:conditionalFormatting>
        <x14:conditionalFormatting xmlns:xm="http://schemas.microsoft.com/office/excel/2006/main">
          <x14:cfRule type="iconSet" priority="1" id="{31E7E84A-8F46-4F52-A96A-51C4112E27F9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H33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opLeftCell="A26" workbookViewId="0">
      <selection activeCell="D35" sqref="D35"/>
    </sheetView>
  </sheetViews>
  <sheetFormatPr baseColWidth="10" defaultColWidth="11.42578125" defaultRowHeight="15"/>
  <cols>
    <col min="1" max="1" width="9" customWidth="1"/>
    <col min="2" max="2" width="11.5703125" customWidth="1"/>
    <col min="3" max="3" width="14.42578125" customWidth="1"/>
    <col min="4" max="4" width="15.42578125" customWidth="1"/>
    <col min="5" max="5" width="13.85546875" customWidth="1"/>
    <col min="6" max="7" width="8.140625" customWidth="1"/>
    <col min="8" max="8" width="11.140625" customWidth="1"/>
    <col min="9" max="9" width="9.42578125" customWidth="1"/>
    <col min="10" max="10" width="9.7109375" customWidth="1"/>
    <col min="11" max="11" width="10.5703125" customWidth="1"/>
  </cols>
  <sheetData>
    <row r="1" spans="1:19" ht="15" customHeight="1">
      <c r="A1" s="100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2"/>
      <c r="N1" s="31"/>
      <c r="O1" s="31"/>
      <c r="P1" s="31"/>
      <c r="Q1" s="31"/>
      <c r="R1" s="31"/>
      <c r="S1" s="31"/>
    </row>
    <row r="2" spans="1:19" ht="15" customHeight="1">
      <c r="A2" s="103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5"/>
      <c r="N2" s="31"/>
      <c r="O2" s="31"/>
      <c r="P2" s="31"/>
      <c r="Q2" s="31"/>
      <c r="R2" s="31"/>
      <c r="S2" s="31"/>
    </row>
    <row r="3" spans="1:19" ht="15" customHeight="1">
      <c r="A3" s="103"/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5"/>
      <c r="N3" s="31"/>
      <c r="O3" s="31"/>
      <c r="P3" s="31"/>
      <c r="Q3" s="31"/>
      <c r="R3" s="31"/>
      <c r="S3" s="31"/>
    </row>
    <row r="4" spans="1:19" ht="15" customHeight="1">
      <c r="A4" s="103"/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5"/>
      <c r="N4" s="31"/>
      <c r="O4" s="31"/>
      <c r="P4" s="31"/>
      <c r="Q4" s="31"/>
      <c r="R4" s="31"/>
      <c r="S4" s="31"/>
    </row>
    <row r="5" spans="1:19" ht="15.75" customHeight="1">
      <c r="A5" s="103"/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5"/>
      <c r="N5" s="31"/>
      <c r="O5" s="31"/>
      <c r="P5" s="31"/>
      <c r="Q5" s="31"/>
      <c r="R5" s="31"/>
      <c r="S5" s="31"/>
    </row>
    <row r="6" spans="1:19" ht="15.75" customHeight="1" thickBot="1">
      <c r="A6" s="106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8"/>
      <c r="N6" s="31"/>
      <c r="O6" s="31"/>
      <c r="P6" s="31"/>
      <c r="Q6" s="31"/>
      <c r="R6" s="31"/>
      <c r="S6" s="31"/>
    </row>
    <row r="7" spans="1:19" ht="15.75" thickBot="1"/>
    <row r="8" spans="1:19">
      <c r="C8" s="131" t="s">
        <v>60</v>
      </c>
      <c r="D8" s="132"/>
      <c r="E8" s="133"/>
    </row>
    <row r="9" spans="1:19" ht="23.25" customHeight="1" thickBot="1">
      <c r="C9" s="134"/>
      <c r="D9" s="135"/>
      <c r="E9" s="136"/>
    </row>
    <row r="10" spans="1:19" ht="26.25" thickBot="1">
      <c r="C10" s="1" t="s">
        <v>26</v>
      </c>
      <c r="D10" s="1" t="s">
        <v>27</v>
      </c>
      <c r="E10" s="1" t="s">
        <v>28</v>
      </c>
    </row>
    <row r="11" spans="1:19" ht="15.75" thickBot="1">
      <c r="C11" s="2" t="s">
        <v>29</v>
      </c>
      <c r="D11" s="3">
        <v>0</v>
      </c>
      <c r="E11" s="3">
        <v>1</v>
      </c>
    </row>
    <row r="12" spans="1:19" ht="15.75" thickBot="1">
      <c r="C12" s="6" t="s">
        <v>30</v>
      </c>
      <c r="D12" s="3">
        <v>2</v>
      </c>
      <c r="E12" s="3">
        <v>5</v>
      </c>
    </row>
    <row r="13" spans="1:19" ht="15.75" thickBot="1">
      <c r="C13" s="9" t="s">
        <v>31</v>
      </c>
      <c r="D13" s="3">
        <v>6</v>
      </c>
      <c r="E13" s="3" t="s">
        <v>33</v>
      </c>
    </row>
    <row r="14" spans="1:19" ht="15.75" thickBot="1"/>
    <row r="15" spans="1:19" ht="32.25" customHeight="1" thickBot="1">
      <c r="A15" s="139" t="s">
        <v>61</v>
      </c>
      <c r="B15" s="140"/>
      <c r="C15" s="140"/>
      <c r="D15" s="140"/>
      <c r="E15" s="140"/>
      <c r="F15" s="140"/>
      <c r="G15" s="140"/>
      <c r="H15" s="140"/>
      <c r="I15" s="140"/>
      <c r="J15" s="44"/>
      <c r="K15" s="44"/>
    </row>
    <row r="16" spans="1:19" ht="48.75" thickBot="1">
      <c r="A16" s="35" t="s">
        <v>36</v>
      </c>
      <c r="B16" s="85" t="s">
        <v>5</v>
      </c>
      <c r="C16" s="36" t="s">
        <v>37</v>
      </c>
      <c r="D16" s="37" t="s">
        <v>38</v>
      </c>
      <c r="E16" s="37" t="s">
        <v>62</v>
      </c>
      <c r="F16" s="37" t="s">
        <v>63</v>
      </c>
      <c r="G16" s="37" t="s">
        <v>64</v>
      </c>
      <c r="H16" s="37" t="s">
        <v>12</v>
      </c>
      <c r="I16" s="86" t="s">
        <v>11</v>
      </c>
    </row>
    <row r="17" spans="1:11" ht="60.75" thickBot="1">
      <c r="A17" s="38" t="s">
        <v>41</v>
      </c>
      <c r="B17" s="39" t="s">
        <v>16</v>
      </c>
      <c r="C17" s="40" t="s">
        <v>65</v>
      </c>
      <c r="D17" s="41" t="s">
        <v>8</v>
      </c>
      <c r="E17" s="41">
        <v>0</v>
      </c>
      <c r="F17" s="41">
        <v>0</v>
      </c>
      <c r="G17" s="41">
        <v>11</v>
      </c>
      <c r="H17" s="42">
        <f>F17/G17</f>
        <v>0</v>
      </c>
      <c r="I17" s="43">
        <f>+H17</f>
        <v>0</v>
      </c>
    </row>
    <row r="19" spans="1:11" ht="15.75" thickBot="1"/>
    <row r="20" spans="1:11" ht="30.75" customHeight="1" thickBot="1">
      <c r="A20" s="139" t="s">
        <v>61</v>
      </c>
      <c r="B20" s="140"/>
      <c r="C20" s="140"/>
      <c r="D20" s="140"/>
      <c r="E20" s="140"/>
      <c r="F20" s="140"/>
      <c r="G20" s="140"/>
      <c r="H20" s="140"/>
      <c r="I20" s="140"/>
    </row>
    <row r="21" spans="1:11" ht="48.75" customHeight="1" thickBot="1">
      <c r="A21" s="35" t="s">
        <v>36</v>
      </c>
      <c r="B21" s="85" t="s">
        <v>5</v>
      </c>
      <c r="C21" s="36" t="s">
        <v>37</v>
      </c>
      <c r="D21" s="37" t="s">
        <v>38</v>
      </c>
      <c r="E21" s="37" t="s">
        <v>62</v>
      </c>
      <c r="F21" s="37" t="s">
        <v>63</v>
      </c>
      <c r="G21" s="37" t="s">
        <v>64</v>
      </c>
      <c r="H21" s="37" t="s">
        <v>12</v>
      </c>
      <c r="I21" s="86" t="s">
        <v>11</v>
      </c>
    </row>
    <row r="22" spans="1:11" ht="60.75" thickBot="1">
      <c r="A22" s="38" t="s">
        <v>41</v>
      </c>
      <c r="B22" s="39" t="s">
        <v>16</v>
      </c>
      <c r="C22" s="40" t="s">
        <v>65</v>
      </c>
      <c r="D22" s="41" t="s">
        <v>9</v>
      </c>
      <c r="E22" s="41">
        <v>1</v>
      </c>
      <c r="F22" s="41">
        <v>8</v>
      </c>
      <c r="G22" s="41">
        <v>37</v>
      </c>
      <c r="H22" s="42">
        <f>F22/G22</f>
        <v>0.21621621621621623</v>
      </c>
      <c r="I22" s="43">
        <f>+H22</f>
        <v>0.21621621621621623</v>
      </c>
    </row>
    <row r="23" spans="1:11" ht="33.75" customHeight="1" thickBot="1">
      <c r="A23" s="47"/>
      <c r="B23" s="70"/>
      <c r="C23" s="71"/>
      <c r="D23" s="72"/>
      <c r="E23" s="72"/>
      <c r="F23" s="72"/>
      <c r="G23" s="72"/>
      <c r="H23" s="73"/>
      <c r="I23" s="73"/>
    </row>
    <row r="24" spans="1:11" ht="30.75" customHeight="1" thickBot="1">
      <c r="A24" s="139" t="s">
        <v>61</v>
      </c>
      <c r="B24" s="140"/>
      <c r="C24" s="140"/>
      <c r="D24" s="140"/>
      <c r="E24" s="140"/>
      <c r="F24" s="140"/>
      <c r="G24" s="140"/>
      <c r="H24" s="140"/>
      <c r="I24" s="140"/>
    </row>
    <row r="25" spans="1:11" ht="48.75" customHeight="1" thickBot="1">
      <c r="A25" s="35" t="s">
        <v>36</v>
      </c>
      <c r="B25" s="85" t="s">
        <v>5</v>
      </c>
      <c r="C25" s="36" t="s">
        <v>37</v>
      </c>
      <c r="D25" s="37" t="s">
        <v>38</v>
      </c>
      <c r="E25" s="37" t="s">
        <v>62</v>
      </c>
      <c r="F25" s="37" t="s">
        <v>63</v>
      </c>
      <c r="G25" s="37" t="s">
        <v>64</v>
      </c>
      <c r="H25" s="37" t="s">
        <v>12</v>
      </c>
      <c r="I25" s="86" t="s">
        <v>11</v>
      </c>
    </row>
    <row r="26" spans="1:11" ht="60.75" thickBot="1">
      <c r="A26" s="38" t="s">
        <v>41</v>
      </c>
      <c r="B26" s="39" t="s">
        <v>16</v>
      </c>
      <c r="C26" s="40" t="s">
        <v>65</v>
      </c>
      <c r="D26" s="41" t="s">
        <v>10</v>
      </c>
      <c r="E26" s="41">
        <v>0</v>
      </c>
      <c r="F26" s="41">
        <v>0</v>
      </c>
      <c r="G26" s="41">
        <v>38</v>
      </c>
      <c r="H26" s="42">
        <f>F26/G26</f>
        <v>0</v>
      </c>
      <c r="I26" s="43">
        <f>+H26</f>
        <v>0</v>
      </c>
    </row>
    <row r="27" spans="1:11" ht="21">
      <c r="A27" s="47"/>
      <c r="B27" s="70"/>
      <c r="C27" s="71"/>
      <c r="D27" s="72"/>
      <c r="E27" s="72"/>
      <c r="F27" s="72"/>
      <c r="G27" s="72"/>
      <c r="H27" s="73"/>
      <c r="I27" s="73"/>
    </row>
    <row r="28" spans="1:11" ht="15.75" thickBot="1"/>
    <row r="29" spans="1:11" ht="42.75" customHeight="1" thickBot="1">
      <c r="A29" s="139" t="s">
        <v>61</v>
      </c>
      <c r="B29" s="140"/>
      <c r="C29" s="140"/>
      <c r="D29" s="140"/>
      <c r="E29" s="140"/>
      <c r="F29" s="144"/>
      <c r="G29" s="144"/>
      <c r="H29" s="140"/>
      <c r="I29" s="140"/>
      <c r="J29" s="44"/>
      <c r="K29" s="44"/>
    </row>
    <row r="30" spans="1:11" s="29" customFormat="1" ht="45.75" customHeight="1" thickBot="1">
      <c r="A30" s="49" t="s">
        <v>36</v>
      </c>
      <c r="B30" s="50" t="s">
        <v>5</v>
      </c>
      <c r="C30" s="50" t="s">
        <v>37</v>
      </c>
      <c r="D30" s="50" t="s">
        <v>8</v>
      </c>
      <c r="E30" s="50" t="s">
        <v>9</v>
      </c>
      <c r="F30" s="155" t="s">
        <v>10</v>
      </c>
      <c r="G30" s="155"/>
      <c r="H30" s="148"/>
      <c r="I30" s="149"/>
      <c r="J30" s="46"/>
      <c r="K30" s="46"/>
    </row>
    <row r="31" spans="1:11" ht="62.25" customHeight="1" thickBot="1">
      <c r="A31" s="87" t="s">
        <v>41</v>
      </c>
      <c r="B31" s="39" t="s">
        <v>16</v>
      </c>
      <c r="C31" s="40" t="s">
        <v>66</v>
      </c>
      <c r="D31" s="88">
        <v>0</v>
      </c>
      <c r="E31" s="88">
        <v>8</v>
      </c>
      <c r="F31" s="154">
        <v>0</v>
      </c>
      <c r="G31" s="154"/>
      <c r="H31" s="150"/>
      <c r="I31" s="151"/>
      <c r="J31" s="47"/>
      <c r="K31" s="48"/>
    </row>
    <row r="32" spans="1:11" ht="28.5" customHeight="1">
      <c r="A32" s="153" t="s">
        <v>67</v>
      </c>
      <c r="B32" s="154"/>
      <c r="C32" s="154"/>
      <c r="D32" s="84">
        <v>11</v>
      </c>
      <c r="E32" s="84">
        <v>37</v>
      </c>
      <c r="F32" s="154">
        <v>38</v>
      </c>
      <c r="G32" s="154"/>
      <c r="H32" s="50" t="s">
        <v>43</v>
      </c>
      <c r="I32" s="52" t="s">
        <v>44</v>
      </c>
    </row>
    <row r="33" spans="1:21" ht="27" thickBot="1">
      <c r="A33" s="145" t="s">
        <v>45</v>
      </c>
      <c r="B33" s="146"/>
      <c r="C33" s="147"/>
      <c r="D33" s="54">
        <f>D31/D32</f>
        <v>0</v>
      </c>
      <c r="E33" s="54">
        <f>E31/E32</f>
        <v>0.21621621621621623</v>
      </c>
      <c r="F33" s="156">
        <f>F31/F32</f>
        <v>0</v>
      </c>
      <c r="G33" s="156"/>
      <c r="H33" s="56">
        <f>+K33</f>
        <v>0</v>
      </c>
      <c r="I33" s="57">
        <f>AVERAGE(D33:F33)</f>
        <v>7.2072072072072071E-2</v>
      </c>
    </row>
    <row r="34" spans="1:21">
      <c r="L34" s="53"/>
    </row>
    <row r="38" spans="1:21" ht="15.75" thickBot="1"/>
    <row r="39" spans="1:21" ht="39.75" customHeight="1">
      <c r="B39" s="137" t="s">
        <v>46</v>
      </c>
      <c r="C39" s="138"/>
      <c r="D39" s="18"/>
      <c r="E39" s="18"/>
      <c r="F39" s="18"/>
      <c r="G39" s="18"/>
      <c r="H39" s="18"/>
      <c r="I39" s="18"/>
      <c r="J39" s="18"/>
      <c r="K39" s="18"/>
      <c r="U39" s="45"/>
    </row>
    <row r="40" spans="1:21" ht="15.75">
      <c r="B40" s="19" t="s">
        <v>47</v>
      </c>
      <c r="C40" s="19" t="s">
        <v>48</v>
      </c>
    </row>
    <row r="41" spans="1:21">
      <c r="B41" s="84" t="s">
        <v>8</v>
      </c>
      <c r="C41" s="34">
        <f>D33</f>
        <v>0</v>
      </c>
    </row>
    <row r="42" spans="1:21">
      <c r="B42" s="84" t="s">
        <v>9</v>
      </c>
      <c r="C42" s="34">
        <f>E31/37</f>
        <v>0.21621621621621623</v>
      </c>
    </row>
    <row r="43" spans="1:21">
      <c r="B43" s="84" t="s">
        <v>10</v>
      </c>
      <c r="C43" s="34">
        <f>F31/F32</f>
        <v>0</v>
      </c>
    </row>
  </sheetData>
  <mergeCells count="14">
    <mergeCell ref="A29:I29"/>
    <mergeCell ref="A1:M6"/>
    <mergeCell ref="C8:E9"/>
    <mergeCell ref="A15:I15"/>
    <mergeCell ref="A20:I20"/>
    <mergeCell ref="A24:I24"/>
    <mergeCell ref="H30:I31"/>
    <mergeCell ref="A32:C32"/>
    <mergeCell ref="A33:C33"/>
    <mergeCell ref="B39:C39"/>
    <mergeCell ref="F30:G30"/>
    <mergeCell ref="F31:G31"/>
    <mergeCell ref="F32:G32"/>
    <mergeCell ref="F33:G33"/>
  </mergeCells>
  <conditionalFormatting sqref="J31">
    <cfRule type="iconSet" priority="4">
      <iconSet iconSet="3TrafficLight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E69DA7A2-E926-4C7D-828C-71F6858F5A5C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J31</xm:sqref>
        </x14:conditionalFormatting>
        <x14:conditionalFormatting xmlns:xm="http://schemas.microsoft.com/office/excel/2006/main">
          <x14:cfRule type="iconSet" priority="3" id="{86BDC164-8F58-4C78-A362-C0EB70FBF0E9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I17</xm:sqref>
        </x14:conditionalFormatting>
        <x14:conditionalFormatting xmlns:xm="http://schemas.microsoft.com/office/excel/2006/main">
          <x14:cfRule type="iconSet" priority="2" id="{44D61DE1-DB14-4399-AA12-3E732A1D0D2F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H33</xm:sqref>
        </x14:conditionalFormatting>
        <x14:conditionalFormatting xmlns:xm="http://schemas.microsoft.com/office/excel/2006/main">
          <x14:cfRule type="iconSet" priority="1" id="{1DD96A15-A24A-4DE3-9FD9-40D05ECCCD4E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I26</xm:sqref>
        </x14:conditionalFormatting>
        <x14:conditionalFormatting xmlns:xm="http://schemas.microsoft.com/office/excel/2006/main">
          <x14:cfRule type="iconSet" priority="6" id="{CAA3DA5F-84D4-42D2-9E29-2B5389DABFF7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I22:I23 I27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abSelected="1" topLeftCell="A27" workbookViewId="0">
      <selection activeCell="K27" sqref="K27"/>
    </sheetView>
  </sheetViews>
  <sheetFormatPr baseColWidth="10" defaultColWidth="11.42578125" defaultRowHeight="15"/>
  <sheetData>
    <row r="1" spans="1:10">
      <c r="A1" s="100" t="s">
        <v>68</v>
      </c>
      <c r="B1" s="101"/>
      <c r="C1" s="101"/>
      <c r="D1" s="101"/>
      <c r="E1" s="101"/>
      <c r="F1" s="101"/>
      <c r="G1" s="101"/>
      <c r="H1" s="101"/>
      <c r="I1" s="101"/>
      <c r="J1" s="102"/>
    </row>
    <row r="2" spans="1:10">
      <c r="A2" s="103"/>
      <c r="B2" s="104"/>
      <c r="C2" s="104"/>
      <c r="D2" s="104"/>
      <c r="E2" s="104"/>
      <c r="F2" s="104"/>
      <c r="G2" s="104"/>
      <c r="H2" s="104"/>
      <c r="I2" s="104"/>
      <c r="J2" s="105"/>
    </row>
    <row r="3" spans="1:10">
      <c r="A3" s="103"/>
      <c r="B3" s="104"/>
      <c r="C3" s="104"/>
      <c r="D3" s="104"/>
      <c r="E3" s="104"/>
      <c r="F3" s="104"/>
      <c r="G3" s="104"/>
      <c r="H3" s="104"/>
      <c r="I3" s="104"/>
      <c r="J3" s="105"/>
    </row>
    <row r="4" spans="1:10">
      <c r="A4" s="103"/>
      <c r="B4" s="104"/>
      <c r="C4" s="104"/>
      <c r="D4" s="104"/>
      <c r="E4" s="104"/>
      <c r="F4" s="104"/>
      <c r="G4" s="104"/>
      <c r="H4" s="104"/>
      <c r="I4" s="104"/>
      <c r="J4" s="105"/>
    </row>
    <row r="5" spans="1:10">
      <c r="A5" s="103"/>
      <c r="B5" s="104"/>
      <c r="C5" s="104"/>
      <c r="D5" s="104"/>
      <c r="E5" s="104"/>
      <c r="F5" s="104"/>
      <c r="G5" s="104"/>
      <c r="H5" s="104"/>
      <c r="I5" s="104"/>
      <c r="J5" s="105"/>
    </row>
    <row r="6" spans="1:10">
      <c r="A6" s="106"/>
      <c r="B6" s="107"/>
      <c r="C6" s="107"/>
      <c r="D6" s="107"/>
      <c r="E6" s="107"/>
      <c r="F6" s="107"/>
      <c r="G6" s="107"/>
      <c r="H6" s="107"/>
      <c r="I6" s="107"/>
      <c r="J6" s="108"/>
    </row>
    <row r="8" spans="1:10">
      <c r="A8" s="131" t="s">
        <v>69</v>
      </c>
      <c r="B8" s="132"/>
      <c r="C8" s="133"/>
      <c r="E8" s="160" t="s">
        <v>46</v>
      </c>
      <c r="F8" s="160"/>
    </row>
    <row r="9" spans="1:10" ht="33" customHeight="1">
      <c r="A9" s="134"/>
      <c r="B9" s="135"/>
      <c r="C9" s="136"/>
      <c r="E9" s="161"/>
      <c r="F9" s="161"/>
    </row>
    <row r="10" spans="1:10" ht="25.5">
      <c r="A10" s="92" t="s">
        <v>26</v>
      </c>
      <c r="B10" s="93" t="s">
        <v>27</v>
      </c>
      <c r="C10" s="93" t="s">
        <v>28</v>
      </c>
      <c r="E10" s="19" t="s">
        <v>47</v>
      </c>
      <c r="F10" s="19" t="s">
        <v>48</v>
      </c>
    </row>
    <row r="11" spans="1:10">
      <c r="A11" s="94" t="s">
        <v>29</v>
      </c>
      <c r="B11" s="4">
        <v>0</v>
      </c>
      <c r="C11" s="5">
        <v>0.09</v>
      </c>
      <c r="E11" s="84" t="s">
        <v>8</v>
      </c>
      <c r="F11" s="65">
        <v>7</v>
      </c>
    </row>
    <row r="12" spans="1:10">
      <c r="A12" s="95" t="s">
        <v>30</v>
      </c>
      <c r="B12" s="7">
        <v>0.1</v>
      </c>
      <c r="C12" s="8">
        <v>0.28999999999999998</v>
      </c>
      <c r="E12" s="84" t="s">
        <v>9</v>
      </c>
      <c r="F12" s="65"/>
    </row>
    <row r="13" spans="1:10">
      <c r="A13" s="96" t="s">
        <v>31</v>
      </c>
      <c r="B13" s="7">
        <v>0.3</v>
      </c>
      <c r="C13" s="8">
        <v>1</v>
      </c>
      <c r="E13" s="84" t="s">
        <v>10</v>
      </c>
      <c r="F13" s="65"/>
    </row>
    <row r="15" spans="1:10" ht="18.75">
      <c r="A15" s="139" t="s">
        <v>70</v>
      </c>
      <c r="B15" s="140"/>
      <c r="C15" s="140"/>
      <c r="D15" s="140"/>
      <c r="E15" s="140"/>
      <c r="F15" s="140"/>
    </row>
    <row r="16" spans="1:10" ht="24">
      <c r="A16" s="35" t="s">
        <v>36</v>
      </c>
      <c r="B16" s="85" t="s">
        <v>5</v>
      </c>
      <c r="C16" s="58" t="s">
        <v>37</v>
      </c>
      <c r="D16" s="37" t="s">
        <v>38</v>
      </c>
      <c r="E16" s="37" t="s">
        <v>71</v>
      </c>
      <c r="F16" s="37" t="s">
        <v>11</v>
      </c>
    </row>
    <row r="17" spans="1:14" ht="45">
      <c r="A17" s="38" t="s">
        <v>41</v>
      </c>
      <c r="B17" s="39" t="s">
        <v>22</v>
      </c>
      <c r="C17" s="32" t="s">
        <v>23</v>
      </c>
      <c r="D17" s="78" t="s">
        <v>8</v>
      </c>
      <c r="E17" s="97">
        <f>F11</f>
        <v>7</v>
      </c>
      <c r="F17" s="59">
        <f>+E17</f>
        <v>7</v>
      </c>
    </row>
    <row r="19" spans="1:14" ht="18.75" hidden="1">
      <c r="A19" s="139" t="s">
        <v>70</v>
      </c>
      <c r="B19" s="140"/>
      <c r="C19" s="140"/>
      <c r="D19" s="140"/>
      <c r="E19" s="140"/>
      <c r="F19" s="140"/>
    </row>
    <row r="20" spans="1:14" ht="24" hidden="1">
      <c r="A20" s="35" t="s">
        <v>36</v>
      </c>
      <c r="B20" s="85" t="s">
        <v>5</v>
      </c>
      <c r="C20" s="58" t="s">
        <v>37</v>
      </c>
      <c r="D20" s="37" t="s">
        <v>38</v>
      </c>
      <c r="E20" s="37" t="s">
        <v>71</v>
      </c>
      <c r="F20" s="37" t="s">
        <v>11</v>
      </c>
    </row>
    <row r="21" spans="1:14" ht="45" hidden="1">
      <c r="A21" s="38" t="s">
        <v>41</v>
      </c>
      <c r="B21" s="39" t="s">
        <v>22</v>
      </c>
      <c r="C21" s="32" t="s">
        <v>23</v>
      </c>
      <c r="D21" s="78" t="s">
        <v>9</v>
      </c>
      <c r="E21" s="97">
        <f>F12</f>
        <v>0</v>
      </c>
      <c r="F21" s="98">
        <f>+E21</f>
        <v>0</v>
      </c>
    </row>
    <row r="22" spans="1:14" hidden="1"/>
    <row r="23" spans="1:14" ht="18.75" hidden="1">
      <c r="A23" s="139" t="s">
        <v>70</v>
      </c>
      <c r="B23" s="140"/>
      <c r="C23" s="140"/>
      <c r="D23" s="140"/>
      <c r="E23" s="140"/>
      <c r="F23" s="140"/>
    </row>
    <row r="24" spans="1:14" ht="24" hidden="1">
      <c r="A24" s="35" t="s">
        <v>36</v>
      </c>
      <c r="B24" s="85" t="s">
        <v>5</v>
      </c>
      <c r="C24" s="58" t="s">
        <v>37</v>
      </c>
      <c r="D24" s="37" t="s">
        <v>38</v>
      </c>
      <c r="E24" s="37" t="s">
        <v>71</v>
      </c>
      <c r="F24" s="37" t="s">
        <v>11</v>
      </c>
    </row>
    <row r="25" spans="1:14" ht="45" hidden="1">
      <c r="A25" s="38" t="s">
        <v>41</v>
      </c>
      <c r="B25" s="39" t="s">
        <v>22</v>
      </c>
      <c r="C25" s="32" t="s">
        <v>23</v>
      </c>
      <c r="D25" s="78" t="s">
        <v>10</v>
      </c>
      <c r="E25" s="97">
        <f>F13</f>
        <v>0</v>
      </c>
      <c r="F25" s="98">
        <f>+E25</f>
        <v>0</v>
      </c>
    </row>
    <row r="26" spans="1:14" hidden="1"/>
    <row r="30" spans="1:14" ht="18.75">
      <c r="A30" s="143" t="s">
        <v>70</v>
      </c>
      <c r="B30" s="144"/>
      <c r="C30" s="144"/>
      <c r="D30" s="144"/>
      <c r="E30" s="144"/>
      <c r="F30" s="144"/>
      <c r="G30" s="144"/>
      <c r="H30" s="144"/>
      <c r="L30" s="63"/>
      <c r="M30" s="64"/>
      <c r="N30" s="64"/>
    </row>
    <row r="31" spans="1:14" ht="24">
      <c r="A31" s="49" t="s">
        <v>36</v>
      </c>
      <c r="B31" s="50" t="s">
        <v>5</v>
      </c>
      <c r="C31" s="50" t="s">
        <v>37</v>
      </c>
      <c r="D31" s="50" t="s">
        <v>8</v>
      </c>
      <c r="E31" s="50" t="s">
        <v>9</v>
      </c>
      <c r="F31" s="51" t="s">
        <v>10</v>
      </c>
      <c r="G31" s="148"/>
      <c r="H31" s="149"/>
      <c r="L31" s="63"/>
      <c r="M31" s="64"/>
      <c r="N31" s="64"/>
    </row>
    <row r="32" spans="1:14" ht="53.25" customHeight="1">
      <c r="A32" s="87" t="s">
        <v>41</v>
      </c>
      <c r="B32" s="39" t="s">
        <v>22</v>
      </c>
      <c r="C32" s="32" t="s">
        <v>23</v>
      </c>
      <c r="D32" s="88">
        <f>E17</f>
        <v>7</v>
      </c>
      <c r="E32" s="99"/>
      <c r="F32" s="88"/>
      <c r="G32" s="150"/>
      <c r="H32" s="151"/>
      <c r="L32" s="63"/>
      <c r="M32" s="64"/>
      <c r="N32" s="64"/>
    </row>
    <row r="33" spans="1:8" ht="24.75" thickBot="1">
      <c r="A33" s="141" t="s">
        <v>72</v>
      </c>
      <c r="B33" s="142"/>
      <c r="C33" s="142"/>
      <c r="D33" s="84"/>
      <c r="E33" s="84"/>
      <c r="F33" s="88"/>
      <c r="G33" s="50" t="s">
        <v>43</v>
      </c>
      <c r="H33" s="52" t="s">
        <v>44</v>
      </c>
    </row>
    <row r="34" spans="1:8" ht="27" thickBot="1">
      <c r="A34" s="157" t="s">
        <v>45</v>
      </c>
      <c r="B34" s="158"/>
      <c r="C34" s="159"/>
      <c r="D34" s="60">
        <f>D32</f>
        <v>7</v>
      </c>
      <c r="E34" s="60"/>
      <c r="F34" s="61"/>
      <c r="G34" s="162">
        <f>+H34</f>
        <v>7</v>
      </c>
      <c r="H34" s="62">
        <f>AVERAGE(D34:F34)</f>
        <v>7</v>
      </c>
    </row>
    <row r="37" spans="1:8" ht="18.75" customHeight="1"/>
  </sheetData>
  <mergeCells count="10">
    <mergeCell ref="A33:C33"/>
    <mergeCell ref="A34:C34"/>
    <mergeCell ref="A1:J6"/>
    <mergeCell ref="A8:C9"/>
    <mergeCell ref="A15:F15"/>
    <mergeCell ref="A19:F19"/>
    <mergeCell ref="A30:H30"/>
    <mergeCell ref="G31:H32"/>
    <mergeCell ref="A23:F23"/>
    <mergeCell ref="E8:F9"/>
  </mergeCell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33D9E917-C3BC-4966-95B4-F0B02EF6ABDD}">
            <x14:iconSet iconSet="3TrafficLights2" showValue="0" custom="1">
              <x14:cfvo type="percent">
                <xm:f>0</xm:f>
              </x14:cfvo>
              <x14:cfvo type="num">
                <xm:f>10</xm:f>
              </x14:cfvo>
              <x14:cfvo type="num">
                <xm:f>30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4" id="{46E2D563-8FDD-4D57-B141-AC2B42F9A8C5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F21</xm:sqref>
        </x14:conditionalFormatting>
        <x14:conditionalFormatting xmlns:xm="http://schemas.microsoft.com/office/excel/2006/main">
          <x14:cfRule type="iconSet" priority="2" id="{7C1C76BE-1B4D-486B-A042-9CB6CA1B7074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F25</xm:sqref>
        </x14:conditionalFormatting>
        <x14:conditionalFormatting xmlns:xm="http://schemas.microsoft.com/office/excel/2006/main">
          <x14:cfRule type="iconSet" priority="1" id="{61219070-7F41-4BB2-AC97-80EA7B313A5E}">
            <x14:iconSet iconSet="3TrafficLights2" showValue="0" custom="1">
              <x14:cfvo type="percent">
                <xm:f>0</xm:f>
              </x14:cfvo>
              <x14:cfvo type="num">
                <xm:f>10</xm:f>
              </x14:cfvo>
              <x14:cfvo type="num">
                <xm:f>30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G34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2F9DFCCC229748B1312314E2058DBA" ma:contentTypeVersion="10" ma:contentTypeDescription="Create a new document." ma:contentTypeScope="" ma:versionID="4c65c9867b05da8d9778dbce66f38839">
  <xsd:schema xmlns:xsd="http://www.w3.org/2001/XMLSchema" xmlns:xs="http://www.w3.org/2001/XMLSchema" xmlns:p="http://schemas.microsoft.com/office/2006/metadata/properties" xmlns:ns3="2dc18db2-ce1c-42cb-90fe-006d3e9fd0ab" xmlns:ns4="553ca060-2cf2-44c4-9af3-ae739371052c" targetNamespace="http://schemas.microsoft.com/office/2006/metadata/properties" ma:root="true" ma:fieldsID="0a3e700711b9ded064f31c487e752913" ns3:_="" ns4:_="">
    <xsd:import namespace="2dc18db2-ce1c-42cb-90fe-006d3e9fd0ab"/>
    <xsd:import namespace="553ca060-2cf2-44c4-9af3-ae739371052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c18db2-ce1c-42cb-90fe-006d3e9fd0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3ca060-2cf2-44c4-9af3-ae739371052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B53856D-D715-47B7-9B87-5BABC0131D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c18db2-ce1c-42cb-90fe-006d3e9fd0ab"/>
    <ds:schemaRef ds:uri="553ca060-2cf2-44c4-9af3-ae73937105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B839476-A071-4AF1-9396-5FB99E80B4C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D8BDC65-17B8-4B13-B93D-B48C140054C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Tableros</vt:lpstr>
      <vt:lpstr>FMNC</vt:lpstr>
      <vt:lpstr>FMVR</vt:lpstr>
      <vt:lpstr>FMIC</vt:lpstr>
      <vt:lpstr>FMER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Perochena</dc:creator>
  <cp:keywords/>
  <dc:description/>
  <cp:lastModifiedBy>Administrador</cp:lastModifiedBy>
  <cp:revision/>
  <dcterms:created xsi:type="dcterms:W3CDTF">2015-10-15T17:29:00Z</dcterms:created>
  <dcterms:modified xsi:type="dcterms:W3CDTF">2019-10-10T03:06:14Z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0x010100C02F9DFCCC229748B1312314E2058DBA</vt:lpwstr>
  </property>
</Properties>
</file>