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17970" windowHeight="6060" tabRatio="734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AQUAWEB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62913"/>
</workbook>
</file>

<file path=xl/calcChain.xml><?xml version="1.0" encoding="utf-8"?>
<calcChain xmlns="http://schemas.openxmlformats.org/spreadsheetml/2006/main">
  <c r="P45" i="26" l="1"/>
  <c r="Q45" i="26"/>
  <c r="P46" i="26"/>
  <c r="Q46" i="26"/>
  <c r="P47" i="26"/>
  <c r="Q47" i="26"/>
  <c r="P48" i="26"/>
  <c r="Q48" i="26"/>
  <c r="P49" i="26"/>
  <c r="Q49" i="26"/>
  <c r="P50" i="26"/>
  <c r="Q50" i="26"/>
  <c r="P51" i="26"/>
  <c r="Q51" i="26"/>
  <c r="P52" i="26"/>
  <c r="Q52" i="26"/>
  <c r="P53" i="26"/>
  <c r="Q53" i="26"/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P36" i="26"/>
  <c r="Q36" i="26"/>
  <c r="P37" i="26"/>
  <c r="Q37" i="26"/>
  <c r="P38" i="26"/>
  <c r="Q38" i="26"/>
  <c r="P39" i="26"/>
  <c r="Q39" i="26"/>
  <c r="P40" i="26"/>
  <c r="Q40" i="26"/>
  <c r="P41" i="26"/>
  <c r="Q41" i="26"/>
  <c r="P42" i="26"/>
  <c r="Q42" i="26"/>
  <c r="P43" i="26"/>
  <c r="Q43" i="26"/>
  <c r="P44" i="26"/>
  <c r="Q44" i="26"/>
  <c r="Q35" i="26"/>
  <c r="P35" i="26"/>
  <c r="P18" i="26"/>
  <c r="Q18" i="26"/>
  <c r="P19" i="26"/>
  <c r="Q19" i="26"/>
  <c r="P20" i="26"/>
  <c r="Q20" i="26"/>
  <c r="P21" i="26"/>
  <c r="Q21" i="26"/>
  <c r="P22" i="26"/>
  <c r="Q22" i="26"/>
  <c r="P23" i="26"/>
  <c r="Q23" i="26"/>
  <c r="P24" i="26"/>
  <c r="Q24" i="26"/>
  <c r="P25" i="26"/>
  <c r="Q25" i="26"/>
  <c r="P26" i="26"/>
  <c r="Q26" i="26"/>
  <c r="P27" i="26"/>
  <c r="Q27" i="26"/>
  <c r="P28" i="26"/>
  <c r="Q28" i="26"/>
  <c r="P29" i="26"/>
  <c r="Q29" i="26"/>
  <c r="P30" i="26"/>
  <c r="Q30" i="26"/>
  <c r="Q17" i="26"/>
  <c r="P17" i="26"/>
  <c r="K36" i="26"/>
  <c r="L36" i="26"/>
  <c r="K37" i="26"/>
  <c r="L37" i="26"/>
  <c r="K38" i="26"/>
  <c r="L38" i="26"/>
  <c r="K39" i="26"/>
  <c r="L39" i="26"/>
  <c r="K40" i="26"/>
  <c r="L40" i="26"/>
  <c r="K41" i="26"/>
  <c r="L41" i="26"/>
  <c r="K42" i="26"/>
  <c r="L42" i="26"/>
  <c r="K43" i="26"/>
  <c r="L43" i="26"/>
  <c r="K44" i="26"/>
  <c r="L44" i="26"/>
  <c r="L35" i="26"/>
  <c r="K35" i="26"/>
  <c r="K18" i="26"/>
  <c r="L18" i="26"/>
  <c r="K19" i="26"/>
  <c r="L19" i="26"/>
  <c r="K20" i="26"/>
  <c r="L20" i="26"/>
  <c r="K21" i="26"/>
  <c r="L21" i="26"/>
  <c r="K22" i="26"/>
  <c r="L22" i="26"/>
  <c r="K23" i="26"/>
  <c r="L23" i="26"/>
  <c r="K24" i="26"/>
  <c r="L24" i="26"/>
  <c r="K25" i="26"/>
  <c r="L25" i="26"/>
  <c r="K26" i="26"/>
  <c r="L26" i="26"/>
  <c r="K27" i="26"/>
  <c r="L27" i="26"/>
  <c r="K28" i="26"/>
  <c r="L28" i="26"/>
  <c r="K29" i="26"/>
  <c r="L29" i="26"/>
  <c r="K30" i="26"/>
  <c r="L30" i="26"/>
  <c r="L17" i="26"/>
  <c r="K17" i="26"/>
  <c r="E36" i="26"/>
  <c r="F36" i="26"/>
  <c r="E37" i="26"/>
  <c r="F37" i="26"/>
  <c r="E38" i="26"/>
  <c r="F38" i="26"/>
  <c r="E39" i="26"/>
  <c r="F39" i="26"/>
  <c r="E40" i="26"/>
  <c r="F40" i="26"/>
  <c r="E41" i="26"/>
  <c r="F41" i="26"/>
  <c r="E42" i="26"/>
  <c r="F42" i="26"/>
  <c r="E43" i="26"/>
  <c r="F43" i="26"/>
  <c r="E44" i="26"/>
  <c r="F44" i="26"/>
  <c r="F35" i="26"/>
  <c r="E35" i="26"/>
  <c r="E18" i="26"/>
  <c r="F18" i="26"/>
  <c r="E19" i="26"/>
  <c r="F19" i="26"/>
  <c r="E20" i="26"/>
  <c r="F20" i="26"/>
  <c r="E21" i="26"/>
  <c r="F21" i="26"/>
  <c r="E22" i="26"/>
  <c r="F22" i="26"/>
  <c r="E23" i="26"/>
  <c r="F23" i="26"/>
  <c r="E24" i="26"/>
  <c r="F24" i="26"/>
  <c r="E25" i="26"/>
  <c r="F25" i="26"/>
  <c r="E26" i="26"/>
  <c r="F26" i="26"/>
  <c r="E27" i="26"/>
  <c r="F27" i="26"/>
  <c r="E28" i="26"/>
  <c r="F28" i="26"/>
  <c r="E29" i="26"/>
  <c r="F29" i="26"/>
  <c r="E30" i="26"/>
  <c r="F30" i="26"/>
  <c r="F17" i="26"/>
  <c r="E17" i="26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Q10" i="14" s="1"/>
  <c r="I8" i="17" s="1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G10" i="14" s="1"/>
  <c r="I4" i="17" s="1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L10" i="14"/>
  <c r="R16" i="25"/>
  <c r="Q16" i="25"/>
  <c r="R17" i="25"/>
  <c r="S10" i="25" s="1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M10" i="25" s="1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G10" i="25"/>
  <c r="D6" i="14"/>
  <c r="B50" i="28"/>
  <c r="B51" i="28"/>
  <c r="B52" i="28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G10" i="28" s="1"/>
  <c r="Q49" i="28"/>
  <c r="P49" i="28"/>
  <c r="L49" i="28"/>
  <c r="K49" i="28"/>
  <c r="F49" i="28"/>
  <c r="E49" i="28"/>
  <c r="B33" i="28"/>
  <c r="B34" i="28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M10" i="28"/>
  <c r="K16" i="28"/>
  <c r="F16" i="28"/>
  <c r="E16" i="28"/>
  <c r="R10" i="28"/>
  <c r="D8" i="28"/>
  <c r="D7" i="28"/>
  <c r="D5" i="28"/>
  <c r="D4" i="28"/>
  <c r="B34" i="26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Q34" i="26"/>
  <c r="P34" i="26"/>
  <c r="L34" i="26"/>
  <c r="K34" i="26"/>
  <c r="F34" i="26"/>
  <c r="E34" i="26"/>
  <c r="Q33" i="26"/>
  <c r="P33" i="26"/>
  <c r="L33" i="26"/>
  <c r="K33" i="26"/>
  <c r="F33" i="26"/>
  <c r="E33" i="26"/>
  <c r="B17" i="26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Q16" i="26"/>
  <c r="P16" i="26"/>
  <c r="L16" i="26"/>
  <c r="K16" i="26"/>
  <c r="F16" i="26"/>
  <c r="E16" i="26"/>
  <c r="B57" i="25"/>
  <c r="B58" i="25"/>
  <c r="B59" i="25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Q10" i="13"/>
  <c r="H8" i="17"/>
  <c r="S10" i="21"/>
  <c r="J8" i="17"/>
  <c r="R10" i="20"/>
  <c r="L10" i="13"/>
  <c r="H6" i="17" s="1"/>
  <c r="I6" i="17"/>
  <c r="M10" i="21"/>
  <c r="J6" i="17" s="1"/>
  <c r="M10" i="20"/>
  <c r="G10" i="13"/>
  <c r="H4" i="17"/>
  <c r="G10" i="21"/>
  <c r="J4" i="17"/>
  <c r="G10" i="20"/>
  <c r="B17" i="13"/>
  <c r="B18" i="13" s="1"/>
  <c r="B19" i="13" s="1"/>
  <c r="B20" i="13" s="1"/>
  <c r="B21" i="13" s="1"/>
  <c r="B22" i="13" s="1"/>
  <c r="B46" i="14"/>
  <c r="B47" i="14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/>
  <c r="B19" i="20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R10" i="26" l="1"/>
  <c r="M8" i="17" s="1"/>
  <c r="F8" i="17" s="1"/>
  <c r="M10" i="26"/>
  <c r="M6" i="17" s="1"/>
  <c r="F6" i="17" s="1"/>
  <c r="G10" i="26"/>
  <c r="M4" i="17" s="1"/>
  <c r="F4" i="17" s="1"/>
</calcChain>
</file>

<file path=xl/sharedStrings.xml><?xml version="1.0" encoding="utf-8"?>
<sst xmlns="http://schemas.openxmlformats.org/spreadsheetml/2006/main" count="1355" uniqueCount="352">
  <si>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</si>
  <si>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</si>
  <si>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</si>
  <si>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</si>
  <si>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</si>
  <si>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</si>
  <si>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</si>
  <si>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</si>
  <si>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</si>
  <si>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</si>
  <si>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</si>
  <si>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</si>
  <si>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</si>
  <si>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</si>
  <si>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</si>
  <si>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</si>
  <si>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</si>
  <si>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</si>
  <si>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</si>
  <si>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</si>
  <si>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</si>
  <si>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</si>
  <si>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</si>
  <si>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</si>
  <si>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</si>
  <si>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</si>
  <si>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</si>
  <si>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</si>
  <si>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</si>
  <si>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</si>
  <si>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</si>
  <si>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</si>
  <si>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</si>
  <si>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Revision</t>
  </si>
  <si>
    <t>Numero de la revisión</t>
  </si>
  <si>
    <t>Codigo de la auditoria indicando el nombre del proyecto</t>
  </si>
  <si>
    <t>Muestra el porcenjate acumulado del indicador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</si>
  <si>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</si>
  <si>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</si>
  <si>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</si>
  <si>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</si>
  <si>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</si>
  <si>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</si>
  <si>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</si>
  <si>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</si>
  <si>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</si>
  <si>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</si>
  <si>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</si>
  <si>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</si>
  <si>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</si>
  <si>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</si>
  <si>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</si>
  <si>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</si>
  <si>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</si>
  <si>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</si>
  <si>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t>Hoja "Inicio"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</si>
  <si>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</si>
  <si>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</si>
  <si>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</si>
  <si>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</si>
  <si>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</si>
  <si>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</si>
  <si>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Hoja "Atención de Incidencias - DD"</t>
  </si>
  <si>
    <t>Hoja "Seguimiento"</t>
  </si>
  <si>
    <t>Inicio</t>
  </si>
  <si>
    <t>Seguimiento</t>
  </si>
  <si>
    <t>Fecha de Revisión:</t>
  </si>
  <si>
    <t>dd/mm/aaaa</t>
  </si>
  <si>
    <t>1era Revisión</t>
  </si>
  <si>
    <t>2da. Revisión</t>
  </si>
  <si>
    <t>3ra. Revisión</t>
  </si>
  <si>
    <t>Tema</t>
  </si>
  <si>
    <t>Tema: GC= Gestión de Configuración  o  AC= Aseguramiento de Calidad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</si>
  <si>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</si>
  <si>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</si>
  <si>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</si>
  <si>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</si>
  <si>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</si>
  <si>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</si>
  <si>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</si>
  <si>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</si>
  <si>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 xml:space="preserve"> Máximo</t>
  </si>
  <si>
    <t>Mínimo</t>
  </si>
  <si>
    <t>Rango  %Incumplimiento</t>
  </si>
  <si>
    <t>Documentar una revisión de aseguramiento de calidad a un proyecto interno</t>
  </si>
  <si>
    <t>Sssss</t>
  </si>
  <si>
    <t>Nombre</t>
  </si>
  <si>
    <t>Auditoria_Configuracion</t>
  </si>
  <si>
    <t>Indicadores de auditoría de configuración</t>
  </si>
  <si>
    <t>Objeto Revisado</t>
  </si>
  <si>
    <t>Revisores</t>
  </si>
  <si>
    <t>Nombre(s) de la(s) persona(s) que ha(n) realizado la verificación del documento</t>
  </si>
  <si>
    <t>Tipo de revisión</t>
  </si>
  <si>
    <t>Tipo de revisión: auditoria de gestion de la configuracion o Auditoria de calidad por formatos</t>
  </si>
  <si>
    <t>Enunciado de las preguntas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</si>
  <si>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</si>
  <si>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</si>
  <si>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</si>
  <si>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</si>
  <si>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</si>
  <si>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</si>
  <si>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</si>
  <si>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</si>
  <si>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</si>
  <si>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</si>
  <si>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</si>
  <si>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</si>
  <si>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</si>
  <si>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</si>
  <si>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Rol revisor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</si>
  <si>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</si>
  <si>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</si>
  <si>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</si>
  <si>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</si>
  <si>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Tipo de Objeto revisado (Documento: el objeto revisado es un tipo documento, Formato: El objeto revisado esn formato utilizado para generar un documento, Fuente: Codigo fuente)</t>
  </si>
  <si>
    <t>[Nombres]</t>
  </si>
  <si>
    <t>Revisores:</t>
  </si>
  <si>
    <t>Rol responsable de la revision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</si>
  <si>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</si>
  <si>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</si>
  <si>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</si>
  <si>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</si>
  <si>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Clasificación</t>
  </si>
  <si>
    <t>menor a 89%</t>
  </si>
  <si>
    <t>Alerta Roja</t>
  </si>
  <si>
    <t>Mayor a 90%</t>
  </si>
  <si>
    <t>Alerta Amarilla</t>
  </si>
  <si>
    <t>Normal (Verde)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</si>
  <si>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</si>
  <si>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Codigo de auditoria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</si>
  <si>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</si>
  <si>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</si>
  <si>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</si>
  <si>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</si>
  <si>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</si>
  <si>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</si>
  <si>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</si>
  <si>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</si>
  <si>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</si>
  <si>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</si>
  <si>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</si>
  <si>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</si>
  <si>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</si>
  <si>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</si>
  <si>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Nombre del tipo de revisión</t>
  </si>
  <si>
    <t>Pregunta correspondiente al tipo de revisión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</si>
  <si>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</si>
  <si>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</si>
  <si>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</si>
  <si>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</si>
  <si>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</si>
  <si>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</si>
  <si>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</si>
  <si>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</si>
  <si>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</si>
  <si>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</si>
  <si>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</si>
  <si>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</si>
  <si>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</si>
  <si>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</si>
  <si>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</si>
  <si>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</si>
  <si>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</si>
  <si>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</si>
  <si>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</si>
  <si>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</si>
  <si>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</si>
  <si>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</si>
  <si>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</si>
  <si>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</si>
  <si>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</si>
  <si>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</si>
  <si>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</si>
  <si>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</si>
  <si>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</si>
  <si>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</si>
  <si>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</si>
  <si>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</si>
  <si>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</si>
  <si>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</si>
  <si>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</si>
  <si>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t>Nombre de la Fábrica</t>
  </si>
  <si>
    <t>Tipo de proyecto asociado</t>
  </si>
  <si>
    <t>Hoja "Cierre"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</si>
  <si>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</si>
  <si>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</si>
  <si>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</si>
  <si>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Cierre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</si>
  <si>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</si>
  <si>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</si>
  <si>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</si>
  <si>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</si>
  <si>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Hoja "Configuraciones Tipo o Nuevas"</t>
  </si>
  <si>
    <t>Hoja "Desarrollos Departamentales"</t>
  </si>
  <si>
    <t>Hoja "Desarrollos Adicionales ATIS"</t>
  </si>
  <si>
    <t>Auditoría de Calidad</t>
  </si>
  <si>
    <t>Auditoría de Gestión de la Configuración</t>
  </si>
  <si>
    <t>Hoja "Auditoria_Configuración_Calidad"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</si>
  <si>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</si>
  <si>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</si>
  <si>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</si>
  <si>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Nombre del Gestor de Calidad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</si>
  <si>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</si>
  <si>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</si>
  <si>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</si>
  <si>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</si>
  <si>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</si>
  <si>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</si>
  <si>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</si>
  <si>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</si>
  <si>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</si>
  <si>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</si>
  <si>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</si>
  <si>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</si>
  <si>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</si>
  <si>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</si>
  <si>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</si>
  <si>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</si>
  <si>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</si>
  <si>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</si>
  <si>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</si>
  <si>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</si>
  <si>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</si>
  <si>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</si>
  <si>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</si>
  <si>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</si>
  <si>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</si>
  <si>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</si>
  <si>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</si>
  <si>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</si>
  <si>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</si>
  <si>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</si>
  <si>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</si>
  <si>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</si>
  <si>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</si>
  <si>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</si>
  <si>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</si>
  <si>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 xml:space="preserve">El historial de revisiones del documento está correctamente llenado?  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</si>
  <si>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</si>
  <si>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</si>
  <si>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</si>
  <si>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</si>
  <si>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</si>
  <si>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</si>
  <si>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</si>
  <si>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</si>
  <si>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</si>
  <si>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</si>
  <si>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</si>
  <si>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</si>
  <si>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</si>
  <si>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</si>
  <si>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</si>
  <si>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</si>
  <si>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</si>
  <si>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</si>
  <si>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</si>
  <si>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</si>
  <si>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</si>
  <si>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</si>
  <si>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</si>
  <si>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</si>
  <si>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</si>
  <si>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</si>
  <si>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</si>
  <si>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</si>
  <si>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</si>
  <si>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</si>
  <si>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</si>
  <si>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</si>
  <si>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</si>
  <si>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</si>
  <si>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</si>
  <si>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</si>
  <si>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</si>
  <si>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</si>
  <si>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</si>
  <si>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</si>
  <si>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</si>
  <si>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t>¿Se han indicado los próximos pasos?</t>
  </si>
  <si>
    <t>¿Se han presentado los objetivos y alcances del proyecto?</t>
  </si>
  <si>
    <t>¿Se ha descrito el modelo actual?</t>
  </si>
  <si>
    <t>¿Se han identificado los puntos críticos del modelo actual?</t>
  </si>
  <si>
    <t>¿Se ha descrito el modelo propuesto?</t>
  </si>
  <si>
    <t>¿Se han identificado los roles y responsabilidades del módelo propuesto?</t>
  </si>
  <si>
    <t>¿Se ha presentado la estructura organizacional propuesta?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</si>
  <si>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</si>
  <si>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</si>
  <si>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</si>
  <si>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</si>
  <si>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</si>
  <si>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</si>
  <si>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</si>
  <si>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</si>
  <si>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</si>
  <si>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</si>
  <si>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</si>
  <si>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</si>
  <si>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</si>
  <si>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</si>
  <si>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</si>
  <si>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</si>
  <si>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</si>
  <si>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</si>
  <si>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</si>
  <si>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</si>
  <si>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</si>
  <si>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</si>
  <si>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</si>
  <si>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</si>
  <si>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</si>
  <si>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</si>
  <si>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</si>
  <si>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</si>
  <si>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</si>
  <si>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</si>
  <si>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</si>
  <si>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Versión en plantilla</t>
  </si>
  <si>
    <t>Versión: 0.1</t>
  </si>
  <si>
    <t>Checklist de Aseguramiento de Calidad</t>
  </si>
  <si>
    <r>
      <t xml:space="preserve">Documento: Casuísticas de Pruebas
</t>
    </r>
    <r>
      <rPr>
        <sz val="10"/>
        <color indexed="12"/>
        <rFont val="Arial"/>
        <family val="2"/>
      </rPr>
      <t>Presentacion_diagnostico_Optimización_[PROY]_[AAMMDD]
INNOVASOFT\SOFTPEDAJE\Activos de Proyectos\Documentos de Trabajo\Linea\0X_TPROY_PROY_NombreProyecto\03 Documentos Técnicos\02 Diagnóstico y Propuesta\Entregables</t>
    </r>
  </si>
  <si>
    <t>Fecha Efectiva:  06/07/2016</t>
  </si>
  <si>
    <t>DESARROLLO DE SISTEMA</t>
  </si>
  <si>
    <t>Jefe de Proyecto</t>
  </si>
  <si>
    <t xml:space="preserve">Analista de Calidad </t>
  </si>
  <si>
    <t>FASE: GESTIÓN DE  PROYECTOS (PP-PMC)</t>
  </si>
  <si>
    <r>
      <t xml:space="preserve">Documento: Plan de proyecto
</t>
    </r>
    <r>
      <rPr>
        <b/>
        <sz val="10"/>
        <color rgb="FFFF0000"/>
        <rFont val="Arial"/>
        <family val="2"/>
      </rPr>
      <t>Poner URL del documento</t>
    </r>
  </si>
  <si>
    <t>¿ El plan de proyecto se elaboro en la plantilla entrega por el docente ?</t>
  </si>
  <si>
    <t>¿Se elaboro adecudamente el numeral 2 "Resumen ejecutivo "?</t>
  </si>
  <si>
    <t>Mal redactado</t>
  </si>
  <si>
    <t>Quico Aron</t>
  </si>
  <si>
    <t>AQUAWEB</t>
  </si>
  <si>
    <t>Fernando Narrea</t>
  </si>
  <si>
    <t>Fernando Narrea (Analista de calidad)</t>
  </si>
  <si>
    <t>¿El objeto i de información tiene la sección Control de la Documentación con los siguientes datos: Elaborado por, Fecha de elaboración, Revisado por, Fecha de revisión, Aprobado por y Fecha de Aprobación.</t>
  </si>
  <si>
    <t>¿El objeto i de información tiene la sección Propietarios del Proceso con los siguientes datos: organización propietaria del proceso y nombre del propietario.</t>
  </si>
  <si>
    <t>Si ,puntos de holgura en el cronograma</t>
  </si>
  <si>
    <t>¿Se ha descrito en la sección Oportunidades de Mejora, el proceso, las oportunidades de mejora, indicador propuesto y el retorno económico?</t>
  </si>
  <si>
    <t>Quico Aron(Analista)</t>
  </si>
  <si>
    <t>No Aplica</t>
  </si>
  <si>
    <t>Falta escribirlos y detallarlos</t>
  </si>
  <si>
    <t xml:space="preserve">Solo se hamencionado el modelo </t>
  </si>
  <si>
    <t>¿Se ha descrito los detalles  de cada rol?</t>
  </si>
  <si>
    <t>¿Se ha proporcionado informacion sobre las funcionalidades?</t>
  </si>
  <si>
    <t>¿Se especificaron los objetivos al lograr?</t>
  </si>
  <si>
    <t>¿Se tomo en cuenta los roles indicados en el plan de proyecto?</t>
  </si>
  <si>
    <t>CHKQA _V0.1_2019CHECK LIST DE ASEGURAMIENTO DE CALIDAD - DESARROLLO DE SISTEMAS</t>
  </si>
  <si>
    <t>¿Los supuestos del proyecto son realistas?</t>
  </si>
  <si>
    <t>¿Se ha podido definir los alcances de manera correta?</t>
  </si>
  <si>
    <t>¿Los objetivos estan bien redactados ?</t>
  </si>
  <si>
    <t>¿El plan de proyecto es viable?</t>
  </si>
  <si>
    <t>¿Se cuenta con u n equipo de desarrollo?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</si>
</sst>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"/>
  </numFmts>
  <fonts count="59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06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3" fillId="0" borderId="0" xfId="39" applyFont="1"/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6" fillId="0" borderId="0" xfId="39" applyFont="1" applyAlignment="1">
      <alignment horizontal="left" vertical="top" indent="3"/>
    </xf>
    <xf numFmtId="0" fontId="1" fillId="0" borderId="0" xfId="42" applyFont="1"/>
    <xf numFmtId="0" fontId="35" fillId="0" borderId="0" xfId="39" applyFont="1" applyAlignment="1">
      <alignment vertical="top"/>
    </xf>
    <xf numFmtId="0" fontId="1" fillId="0" borderId="0" xfId="39" applyFont="1" applyFill="1" applyAlignment="1">
      <alignment vertical="top"/>
    </xf>
    <xf numFmtId="0" fontId="1" fillId="0" borderId="0" xfId="39" applyFont="1" applyFill="1" applyAlignment="1">
      <alignment vertical="center"/>
    </xf>
    <xf numFmtId="0" fontId="3" fillId="0" borderId="0" xfId="39" applyFont="1" applyFill="1" applyAlignment="1">
      <alignment horizontal="left" indent="6"/>
    </xf>
    <xf numFmtId="0" fontId="3" fillId="0" borderId="0" xfId="39" applyFont="1" applyFill="1" applyBorder="1" applyAlignment="1">
      <alignment vertical="center" wrapText="1"/>
    </xf>
    <xf numFmtId="0" fontId="1" fillId="0" borderId="0" xfId="42" applyFont="1" applyFill="1"/>
    <xf numFmtId="0" fontId="40" fillId="0" borderId="0" xfId="39" applyFont="1" applyFill="1" applyAlignment="1">
      <alignment horizontal="left" vertical="top" indent="1"/>
    </xf>
    <xf numFmtId="0" fontId="3" fillId="0" borderId="0" xfId="39" applyFont="1" applyFill="1" applyBorder="1" applyAlignment="1">
      <alignment horizontal="left" vertical="top" wrapText="1"/>
    </xf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1" fillId="0" borderId="0" xfId="39" applyFont="1" applyFill="1" applyAlignment="1">
      <alignment horizontal="left" vertical="center" indent="1"/>
    </xf>
    <xf numFmtId="0" fontId="3" fillId="0" borderId="0" xfId="42" applyFont="1" applyFill="1" applyAlignment="1">
      <alignment horizontal="left" indent="2"/>
    </xf>
    <xf numFmtId="0" fontId="1" fillId="0" borderId="0" xfId="42" applyFont="1" applyFill="1" applyAlignment="1"/>
    <xf numFmtId="0" fontId="3" fillId="0" borderId="0" xfId="39" applyFont="1" applyFill="1" applyAlignment="1">
      <alignment horizontal="left" vertical="center" indent="3"/>
    </xf>
    <xf numFmtId="0" fontId="1" fillId="0" borderId="0" xfId="39" applyFont="1" applyFill="1" applyAlignment="1"/>
    <xf numFmtId="0" fontId="3" fillId="0" borderId="0" xfId="42" applyFont="1" applyFill="1" applyAlignment="1">
      <alignment horizontal="left" vertical="center" indent="1"/>
    </xf>
    <xf numFmtId="0" fontId="3" fillId="0" borderId="0" xfId="39" applyFont="1" applyFill="1" applyAlignment="1">
      <alignment horizontal="left" vertical="top" indent="2"/>
    </xf>
    <xf numFmtId="0" fontId="1" fillId="0" borderId="0" xfId="39" applyFont="1" applyFill="1" applyAlignment="1">
      <alignment horizontal="left" indent="2"/>
    </xf>
    <xf numFmtId="0" fontId="35" fillId="0" borderId="0" xfId="39" applyFont="1" applyFill="1" applyAlignment="1">
      <alignment vertical="top"/>
    </xf>
    <xf numFmtId="0" fontId="3" fillId="0" borderId="0" xfId="39" applyFont="1" applyFill="1" applyAlignment="1">
      <alignment horizontal="right" vertical="top" indent="3"/>
    </xf>
    <xf numFmtId="0" fontId="16" fillId="0" borderId="0" xfId="39" applyFont="1" applyFill="1" applyAlignment="1">
      <alignment horizontal="right" vertical="top" indent="3"/>
    </xf>
    <xf numFmtId="0" fontId="3" fillId="0" borderId="0" xfId="39" applyFont="1" applyFill="1" applyAlignment="1">
      <alignment horizontal="right" vertical="top"/>
    </xf>
    <xf numFmtId="0" fontId="1" fillId="0" borderId="0" xfId="39" applyFont="1" applyFill="1" applyAlignment="1">
      <alignment horizontal="right"/>
    </xf>
    <xf numFmtId="0" fontId="1" fillId="0" borderId="0" xfId="39" applyFont="1" applyFill="1" applyAlignment="1">
      <alignment horizontal="right" vertical="top"/>
    </xf>
    <xf numFmtId="0" fontId="1" fillId="0" borderId="0" xfId="39" applyFont="1" applyFill="1" applyAlignment="1">
      <alignment vertical="center" wrapText="1"/>
    </xf>
    <xf numFmtId="0" fontId="36" fillId="0" borderId="0" xfId="42" applyFont="1" applyFill="1"/>
    <xf numFmtId="0" fontId="16" fillId="0" borderId="0" xfId="39" applyFont="1" applyBorder="1" applyAlignment="1">
      <alignment horizontal="left" vertical="top"/>
    </xf>
    <xf numFmtId="0" fontId="39" fillId="0" borderId="0" xfId="39" applyFont="1" applyBorder="1" applyAlignment="1">
      <alignment horizontal="lef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0" fontId="53" fillId="23" borderId="9" xfId="0" applyFont="1" applyFill="1" applyBorder="1" applyAlignment="1" applyProtection="1">
      <alignment horizontal="left" vertical="top" wrapText="1"/>
      <protection locked="0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0" fontId="5" fillId="24" borderId="28" xfId="0" applyFont="1" applyFill="1" applyBorder="1" applyAlignment="1">
      <alignment horizontal="center" vertical="center" wrapText="1"/>
    </xf>
    <xf numFmtId="0" fontId="5" fillId="24" borderId="29" xfId="0" applyFont="1" applyFill="1" applyBorder="1" applyAlignment="1">
      <alignment horizontal="center" vertical="center" wrapText="1"/>
    </xf>
    <xf numFmtId="9" fontId="16" fillId="0" borderId="30" xfId="0" applyNumberFormat="1" applyFont="1" applyBorder="1" applyAlignment="1">
      <alignment horizontal="center" vertical="top" wrapText="1"/>
    </xf>
    <xf numFmtId="0" fontId="16" fillId="0" borderId="31" xfId="0" applyFont="1" applyBorder="1" applyAlignment="1">
      <alignment horizontal="center" vertical="top" wrapText="1"/>
    </xf>
    <xf numFmtId="0" fontId="1" fillId="25" borderId="31" xfId="39" applyFill="1" applyBorder="1"/>
    <xf numFmtId="0" fontId="16" fillId="0" borderId="32" xfId="0" applyFont="1" applyBorder="1" applyAlignment="1">
      <alignment horizontal="center" vertical="top" wrapText="1"/>
    </xf>
    <xf numFmtId="9" fontId="16" fillId="0" borderId="9" xfId="0" applyNumberFormat="1" applyFont="1" applyBorder="1" applyAlignment="1">
      <alignment horizontal="center" vertical="top" wrapText="1"/>
    </xf>
    <xf numFmtId="0" fontId="1" fillId="26" borderId="9" xfId="39" applyFill="1" applyBorder="1"/>
    <xf numFmtId="9" fontId="16" fillId="0" borderId="33" xfId="0" applyNumberFormat="1" applyFont="1" applyBorder="1" applyAlignment="1">
      <alignment horizontal="center" vertical="top" wrapText="1"/>
    </xf>
    <xf numFmtId="9" fontId="16" fillId="0" borderId="34" xfId="0" applyNumberFormat="1" applyFont="1" applyBorder="1" applyAlignment="1">
      <alignment horizontal="center" vertical="top" wrapText="1"/>
    </xf>
    <xf numFmtId="0" fontId="1" fillId="27" borderId="34" xfId="39" applyFill="1" applyBorder="1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5" fillId="28" borderId="35" xfId="45" applyFont="1" applyFill="1" applyBorder="1" applyAlignment="1">
      <alignment horizontal="center" vertical="center" wrapText="1"/>
    </xf>
    <xf numFmtId="0" fontId="5" fillId="28" borderId="36" xfId="45" applyFont="1" applyFill="1" applyBorder="1" applyAlignment="1">
      <alignment horizontal="center" vertical="center" wrapText="1"/>
    </xf>
    <xf numFmtId="0" fontId="5" fillId="28" borderId="37" xfId="45" applyFont="1" applyFill="1" applyBorder="1" applyAlignment="1">
      <alignment horizontal="center" vertical="center" wrapText="1"/>
    </xf>
    <xf numFmtId="0" fontId="7" fillId="0" borderId="38" xfId="46" applyFont="1" applyBorder="1" applyAlignment="1" applyProtection="1">
      <alignment horizontal="center" vertical="top" wrapText="1"/>
      <protection locked="0"/>
    </xf>
    <xf numFmtId="49" fontId="7" fillId="0" borderId="20" xfId="46" applyNumberFormat="1" applyFont="1" applyBorder="1" applyAlignment="1" applyProtection="1">
      <alignment horizontal="center" vertical="top" wrapText="1"/>
      <protection locked="0"/>
    </xf>
    <xf numFmtId="14" fontId="7" fillId="0" borderId="20" xfId="46" applyNumberFormat="1" applyFont="1" applyBorder="1" applyAlignment="1" applyProtection="1">
      <alignment horizontal="center" vertical="top" wrapText="1"/>
      <protection locked="0"/>
    </xf>
    <xf numFmtId="0" fontId="7" fillId="0" borderId="20" xfId="46" applyFont="1" applyBorder="1" applyAlignment="1" applyProtection="1">
      <alignment horizontal="center" vertical="top" wrapText="1"/>
      <protection locked="0"/>
    </xf>
    <xf numFmtId="0" fontId="7" fillId="0" borderId="39" xfId="46" applyFont="1" applyBorder="1" applyAlignment="1" applyProtection="1">
      <alignment horizontal="center" vertical="top" wrapText="1"/>
      <protection locked="0"/>
    </xf>
    <xf numFmtId="0" fontId="7" fillId="0" borderId="40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9" xfId="27" applyFont="1" applyBorder="1" applyAlignment="1" applyProtection="1">
      <alignment horizontal="left" vertical="top" wrapText="1"/>
      <protection locked="0"/>
    </xf>
    <xf numFmtId="0" fontId="7" fillId="0" borderId="41" xfId="46" applyFont="1" applyBorder="1" applyAlignment="1" applyProtection="1">
      <alignment horizontal="center" vertical="top" wrapText="1"/>
      <protection locked="0"/>
    </xf>
    <xf numFmtId="0" fontId="7" fillId="0" borderId="42" xfId="46" applyFont="1" applyBorder="1" applyAlignment="1" applyProtection="1">
      <alignment horizontal="center" vertical="top" wrapText="1"/>
      <protection locked="0"/>
    </xf>
    <xf numFmtId="49" fontId="7" fillId="0" borderId="14" xfId="46" applyNumberFormat="1" applyFont="1" applyBorder="1" applyAlignment="1" applyProtection="1">
      <alignment horizontal="center" vertical="top" wrapText="1"/>
      <protection locked="0"/>
    </xf>
    <xf numFmtId="14" fontId="7" fillId="0" borderId="14" xfId="46" applyNumberFormat="1" applyFont="1" applyBorder="1" applyAlignment="1" applyProtection="1">
      <alignment horizontal="center" vertical="top" wrapText="1"/>
      <protection locked="0"/>
    </xf>
    <xf numFmtId="0" fontId="7" fillId="0" borderId="14" xfId="46" applyFont="1" applyBorder="1" applyAlignment="1" applyProtection="1">
      <alignment horizontal="center" vertical="top" wrapText="1"/>
      <protection locked="0"/>
    </xf>
    <xf numFmtId="0" fontId="7" fillId="0" borderId="43" xfId="46" applyFont="1" applyBorder="1" applyAlignment="1" applyProtection="1">
      <alignment horizontal="center" vertical="top" wrapText="1"/>
      <protection locked="0"/>
    </xf>
    <xf numFmtId="0" fontId="7" fillId="0" borderId="44" xfId="46" applyFont="1" applyBorder="1" applyAlignment="1" applyProtection="1">
      <alignment horizontal="center" vertical="top" wrapText="1"/>
      <protection locked="0"/>
    </xf>
    <xf numFmtId="49" fontId="7" fillId="0" borderId="45" xfId="46" applyNumberFormat="1" applyFont="1" applyBorder="1" applyAlignment="1" applyProtection="1">
      <alignment horizontal="center" vertical="top" wrapText="1"/>
      <protection locked="0"/>
    </xf>
    <xf numFmtId="0" fontId="7" fillId="0" borderId="45" xfId="46" applyFont="1" applyBorder="1" applyAlignment="1" applyProtection="1">
      <alignment horizontal="center" vertical="top" wrapText="1"/>
      <protection locked="0"/>
    </xf>
    <xf numFmtId="0" fontId="7" fillId="0" borderId="46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5" fillId="24" borderId="28" xfId="0" applyFont="1" applyFill="1" applyBorder="1" applyAlignment="1">
      <alignment horizontal="centerContinuous" vertical="center" wrapText="1"/>
    </xf>
    <xf numFmtId="0" fontId="5" fillId="24" borderId="29" xfId="0" applyFont="1" applyFill="1" applyBorder="1" applyAlignment="1">
      <alignment horizontal="centerContinuous" vertical="center" wrapText="1"/>
    </xf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9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4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4" xfId="43" applyFont="1" applyFill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top" wrapText="1"/>
    </xf>
    <xf numFmtId="0" fontId="16" fillId="0" borderId="48" xfId="0" applyFont="1" applyBorder="1" applyAlignment="1">
      <alignment horizontal="center" vertical="top" wrapText="1"/>
    </xf>
    <xf numFmtId="0" fontId="16" fillId="0" borderId="4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50" xfId="0" applyFont="1" applyBorder="1" applyAlignment="1">
      <alignment horizontal="center" vertical="top" wrapText="1"/>
    </xf>
    <xf numFmtId="0" fontId="5" fillId="24" borderId="51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5" fillId="24" borderId="26" xfId="0" applyFont="1" applyFill="1" applyBorder="1" applyAlignment="1">
      <alignment horizontal="center" vertical="center" wrapText="1"/>
    </xf>
    <xf numFmtId="0" fontId="5" fillId="24" borderId="25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5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39" fillId="0" borderId="0" xfId="39" applyFont="1" applyBorder="1" applyAlignment="1">
      <alignment horizontal="left" vertical="center" wrapText="1"/>
    </xf>
    <xf numFmtId="0" fontId="16" fillId="30" borderId="0" xfId="0" applyFont="1" applyFill="1" applyAlignment="1" applyProtection="1">
      <alignment vertical="center"/>
      <protection locked="0"/>
    </xf>
    <xf numFmtId="0" fontId="16" fillId="30" borderId="0" xfId="0" applyFont="1" applyFill="1" applyAlignment="1" applyProtection="1">
      <alignment horizontal="left" vertical="center"/>
    </xf>
    <xf numFmtId="0" fontId="0" fillId="30" borderId="0" xfId="0" applyFill="1"/>
    <xf numFmtId="0" fontId="11" fillId="30" borderId="0" xfId="0" applyFont="1" applyFill="1" applyAlignment="1" applyProtection="1">
      <alignment vertical="center"/>
      <protection locked="0"/>
    </xf>
    <xf numFmtId="0" fontId="8" fillId="30" borderId="9" xfId="0" applyFont="1" applyFill="1" applyBorder="1" applyAlignment="1" applyProtection="1">
      <alignment horizontal="left" vertical="center"/>
      <protection locked="0"/>
    </xf>
    <xf numFmtId="0" fontId="5" fillId="30" borderId="0" xfId="0" applyFont="1" applyFill="1" applyAlignment="1" applyProtection="1">
      <alignment vertical="center"/>
      <protection locked="0"/>
    </xf>
    <xf numFmtId="0" fontId="16" fillId="30" borderId="0" xfId="43" applyFont="1" applyFill="1"/>
    <xf numFmtId="0" fontId="2" fillId="30" borderId="0" xfId="43" applyFont="1" applyFill="1" applyAlignment="1">
      <alignment horizontal="center"/>
    </xf>
    <xf numFmtId="9" fontId="3" fillId="30" borderId="13" xfId="43" applyNumberFormat="1" applyFont="1" applyFill="1" applyBorder="1" applyAlignment="1">
      <alignment horizontal="center" vertical="center"/>
    </xf>
    <xf numFmtId="0" fontId="1" fillId="30" borderId="0" xfId="43" applyFill="1" applyAlignment="1">
      <alignment vertical="center"/>
    </xf>
    <xf numFmtId="0" fontId="15" fillId="30" borderId="0" xfId="43" applyFont="1" applyFill="1" applyAlignment="1">
      <alignment horizontal="center"/>
    </xf>
    <xf numFmtId="0" fontId="16" fillId="30" borderId="0" xfId="43" applyFont="1" applyFill="1" applyBorder="1"/>
    <xf numFmtId="0" fontId="16" fillId="30" borderId="0" xfId="43" applyFont="1" applyFill="1" applyAlignment="1"/>
    <xf numFmtId="0" fontId="2" fillId="30" borderId="0" xfId="43" applyFont="1" applyFill="1" applyBorder="1"/>
    <xf numFmtId="0" fontId="16" fillId="30" borderId="0" xfId="43" applyFont="1" applyFill="1" applyBorder="1" applyAlignment="1"/>
    <xf numFmtId="0" fontId="46" fillId="30" borderId="14" xfId="0" applyFont="1" applyFill="1" applyBorder="1" applyAlignment="1">
      <alignment horizontal="left" vertical="center" wrapText="1"/>
    </xf>
    <xf numFmtId="0" fontId="53" fillId="30" borderId="14" xfId="0" applyFont="1" applyFill="1" applyBorder="1" applyAlignment="1">
      <alignment vertical="center" wrapText="1"/>
    </xf>
    <xf numFmtId="0" fontId="53" fillId="30" borderId="9" xfId="0" applyFont="1" applyFill="1" applyBorder="1" applyAlignment="1">
      <alignment vertical="center" wrapText="1"/>
    </xf>
    <xf numFmtId="0" fontId="16" fillId="30" borderId="0" xfId="0" applyFont="1" applyFill="1" applyProtection="1">
      <protection locked="0"/>
    </xf>
    <xf numFmtId="0" fontId="2" fillId="30" borderId="0" xfId="0" applyFont="1" applyFill="1" applyAlignment="1" applyProtection="1">
      <alignment horizontal="left"/>
    </xf>
    <xf numFmtId="0" fontId="2" fillId="30" borderId="0" xfId="43" applyFont="1" applyFill="1"/>
    <xf numFmtId="0" fontId="9" fillId="30" borderId="9" xfId="0" applyFont="1" applyFill="1" applyBorder="1" applyAlignment="1" applyProtection="1">
      <alignment vertical="center"/>
      <protection locked="0"/>
    </xf>
    <xf numFmtId="0" fontId="9" fillId="30" borderId="0" xfId="0" applyFont="1" applyFill="1" applyAlignment="1" applyProtection="1">
      <alignment vertical="center"/>
      <protection locked="0"/>
    </xf>
    <xf numFmtId="0" fontId="7" fillId="30" borderId="0" xfId="43" applyFont="1" applyFill="1" applyAlignment="1">
      <alignment horizontal="center"/>
    </xf>
    <xf numFmtId="0" fontId="16" fillId="30" borderId="0" xfId="43" applyFont="1" applyFill="1" applyAlignment="1">
      <alignment horizontal="center" vertical="center"/>
    </xf>
    <xf numFmtId="0" fontId="11" fillId="30" borderId="0" xfId="0" applyFont="1" applyFill="1" applyAlignment="1" applyProtection="1">
      <alignment horizontal="center" vertical="center"/>
      <protection locked="0"/>
    </xf>
    <xf numFmtId="0" fontId="2" fillId="30" borderId="0" xfId="43" applyFont="1" applyFill="1" applyBorder="1" applyAlignment="1">
      <alignment horizontal="center"/>
    </xf>
    <xf numFmtId="0" fontId="14" fillId="30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" fillId="24" borderId="10" xfId="39" applyFont="1" applyFill="1" applyBorder="1" applyAlignment="1">
      <alignment horizontal="center" vertical="top"/>
    </xf>
    <xf numFmtId="0" fontId="38" fillId="0" borderId="9" xfId="0" applyFont="1" applyBorder="1"/>
    <xf numFmtId="0" fontId="2" fillId="23" borderId="34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5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9" xfId="43" applyFont="1" applyFill="1" applyBorder="1" applyAlignment="1">
      <alignment horizontal="center" vertical="center"/>
    </xf>
    <xf numFmtId="0" fontId="2" fillId="23" borderId="34" xfId="43" applyFont="1" applyFill="1" applyBorder="1" applyAlignment="1">
      <alignment horizontal="center" vertical="center"/>
    </xf>
    <xf numFmtId="0" fontId="56" fillId="30" borderId="0" xfId="0" applyFont="1" applyFill="1" applyAlignment="1" applyProtection="1">
      <alignment vertical="center"/>
      <protection locked="0"/>
    </xf>
    <xf numFmtId="0" fontId="57" fillId="30" borderId="0" xfId="0" applyFont="1" applyFill="1" applyBorder="1" applyAlignment="1" applyProtection="1">
      <alignment vertical="center"/>
      <protection locked="0"/>
    </xf>
    <xf numFmtId="0" fontId="57" fillId="30" borderId="0" xfId="0" applyFont="1" applyFill="1" applyAlignment="1" applyProtection="1">
      <alignment vertical="center"/>
      <protection locked="0"/>
    </xf>
    <xf numFmtId="0" fontId="44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30" borderId="27" xfId="43" applyFont="1" applyFill="1" applyBorder="1" applyAlignment="1"/>
    <xf numFmtId="0" fontId="45" fillId="30" borderId="27" xfId="43" applyFont="1" applyFill="1" applyBorder="1" applyAlignment="1">
      <alignment horizontal="left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14" fontId="41" fillId="23" borderId="12" xfId="0" applyNumberFormat="1" applyFont="1" applyFill="1" applyBorder="1" applyAlignment="1" applyProtection="1">
      <alignment vertical="center" wrapText="1"/>
    </xf>
    <xf numFmtId="0" fontId="54" fillId="23" borderId="0" xfId="46" applyFont="1" applyFill="1" applyAlignment="1">
      <alignment horizontal="center"/>
    </xf>
    <xf numFmtId="0" fontId="39" fillId="0" borderId="10" xfId="39" applyFont="1" applyBorder="1" applyAlignment="1">
      <alignment horizontal="left" vertical="center" wrapText="1"/>
    </xf>
    <xf numFmtId="0" fontId="39" fillId="0" borderId="54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54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top" wrapText="1"/>
    </xf>
    <xf numFmtId="0" fontId="3" fillId="0" borderId="0" xfId="39" applyFont="1" applyFill="1" applyAlignment="1">
      <alignment horizontal="left" vertical="top" wrapText="1"/>
    </xf>
    <xf numFmtId="0" fontId="3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1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5"/>
    </xf>
    <xf numFmtId="0" fontId="3" fillId="24" borderId="1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54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vertical="center"/>
    </xf>
    <xf numFmtId="0" fontId="38" fillId="0" borderId="54" xfId="0" applyFont="1" applyBorder="1" applyAlignment="1">
      <alignment horizontal="left" vertical="center"/>
    </xf>
    <xf numFmtId="0" fontId="38" fillId="0" borderId="12" xfId="0" applyFont="1" applyBorder="1" applyAlignment="1">
      <alignment horizontal="left" vertical="center"/>
    </xf>
    <xf numFmtId="0" fontId="5" fillId="24" borderId="28" xfId="0" applyFont="1" applyFill="1" applyBorder="1" applyAlignment="1">
      <alignment horizontal="center" vertical="center" wrapText="1"/>
    </xf>
    <xf numFmtId="0" fontId="5" fillId="24" borderId="55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vertical="center" wrapText="1"/>
    </xf>
    <xf numFmtId="0" fontId="1" fillId="0" borderId="0" xfId="39" applyAlignment="1">
      <alignment horizontal="left" vertical="center" wrapText="1"/>
    </xf>
    <xf numFmtId="0" fontId="16" fillId="0" borderId="10" xfId="39" applyFont="1" applyBorder="1" applyAlignment="1">
      <alignment horizontal="left" vertical="center" wrapText="1"/>
    </xf>
    <xf numFmtId="0" fontId="16" fillId="0" borderId="54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54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center" wrapText="1"/>
    </xf>
    <xf numFmtId="0" fontId="3" fillId="0" borderId="54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5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54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5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54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56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45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51" xfId="43" applyFont="1" applyFill="1" applyBorder="1" applyAlignment="1">
      <alignment horizontal="center" vertical="center"/>
    </xf>
    <xf numFmtId="0" fontId="49" fillId="23" borderId="29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34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8" fillId="23" borderId="9" xfId="43" applyFont="1" applyFill="1" applyBorder="1" applyAlignment="1">
      <alignment horizontal="center" vertical="top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54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4" xfId="0" applyFont="1" applyFill="1" applyBorder="1" applyAlignment="1" applyProtection="1">
      <alignment horizontal="center" vertical="center"/>
      <protection locked="0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0" fontId="8" fillId="30" borderId="13" xfId="0" applyFont="1" applyFill="1" applyBorder="1" applyAlignment="1" applyProtection="1">
      <alignment horizontal="left" vertical="center"/>
      <protection locked="0"/>
    </xf>
    <xf numFmtId="0" fontId="8" fillId="30" borderId="14" xfId="0" applyFont="1" applyFill="1" applyBorder="1" applyAlignment="1" applyProtection="1">
      <alignment horizontal="left" vertical="center"/>
      <protection locked="0"/>
    </xf>
    <xf numFmtId="0" fontId="13" fillId="30" borderId="0" xfId="0" applyFont="1" applyFill="1" applyBorder="1" applyAlignment="1" applyProtection="1">
      <alignment horizontal="center" vertical="center"/>
      <protection locked="0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9" xfId="43" applyFont="1" applyFill="1" applyBorder="1" applyAlignment="1">
      <alignment horizontal="center" vertical="top" wrapText="1"/>
    </xf>
    <xf numFmtId="0" fontId="8" fillId="23" borderId="58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3" fillId="24" borderId="5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34" fillId="0" borderId="9" xfId="39" applyFont="1" applyBorder="1" applyAlignment="1">
      <alignment horizontal="center" vertical="center" wrapText="1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7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0.84583333333333344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4-41DF-98E5-F032DA8DE193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4-41DF-98E5-F032DA8DE19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4-41DF-98E5-F032DA8DE193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4-41DF-98E5-F032DA8DE19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24-41DF-98E5-F032DA8DE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107584"/>
        <c:axId val="61801600"/>
      </c:barChart>
      <c:catAx>
        <c:axId val="611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1801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80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110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5" sqref="G5"/>
    </sheetView>
  </sheetViews>
  <sheetFormatPr baseColWidth="10" defaultColWidth="9.140625" defaultRowHeight="12.75"/>
  <cols>
    <col min="1" max="1" width="9" style="171" customWidth="1"/>
    <col min="2" max="2" width="7.42578125" style="171" customWidth="1"/>
    <col min="3" max="3" width="9" style="171" customWidth="1"/>
    <col min="4" max="4" width="12.85546875" style="171" customWidth="1"/>
    <col min="5" max="5" width="15.5703125" style="171" customWidth="1"/>
    <col min="6" max="6" width="26.140625" style="171" customWidth="1"/>
    <col min="7" max="7" width="13.5703125" style="171" customWidth="1"/>
    <col min="8" max="8" width="15" style="171" customWidth="1"/>
    <col min="9" max="16384" width="9.140625" style="171"/>
  </cols>
  <sheetData>
    <row r="1" spans="1:9">
      <c r="A1" s="170"/>
      <c r="B1" s="170"/>
      <c r="C1" s="170"/>
      <c r="D1" s="170"/>
      <c r="E1" s="170"/>
      <c r="F1" s="170"/>
      <c r="G1" s="170"/>
      <c r="H1" s="170"/>
      <c r="I1" s="170"/>
    </row>
    <row r="2" spans="1:9" ht="15.75">
      <c r="A2" s="170"/>
      <c r="B2" s="386" t="s">
        <v>74</v>
      </c>
      <c r="C2" s="386"/>
      <c r="D2" s="386"/>
      <c r="E2" s="386"/>
      <c r="F2" s="386"/>
      <c r="G2" s="386"/>
      <c r="H2" s="386"/>
      <c r="I2" s="170"/>
    </row>
    <row r="3" spans="1:9" ht="13.5" thickBot="1">
      <c r="A3" s="170"/>
      <c r="B3" s="170"/>
      <c r="C3" s="170"/>
      <c r="D3" s="170"/>
      <c r="E3" s="170"/>
      <c r="F3" s="170"/>
      <c r="G3" s="170"/>
      <c r="H3" s="170"/>
      <c r="I3" s="170"/>
    </row>
    <row r="4" spans="1:9" ht="36.75" customHeight="1" thickBot="1">
      <c r="A4" s="170"/>
      <c r="B4" s="172" t="s">
        <v>75</v>
      </c>
      <c r="C4" s="173" t="s">
        <v>76</v>
      </c>
      <c r="D4" s="173" t="s">
        <v>159</v>
      </c>
      <c r="E4" s="173" t="s">
        <v>77</v>
      </c>
      <c r="F4" s="173" t="s">
        <v>167</v>
      </c>
      <c r="G4" s="173" t="s">
        <v>78</v>
      </c>
      <c r="H4" s="174" t="s">
        <v>79</v>
      </c>
      <c r="I4" s="170"/>
    </row>
    <row r="5" spans="1:9" ht="36">
      <c r="A5" s="170"/>
      <c r="B5" s="175">
        <v>1</v>
      </c>
      <c r="C5" s="176">
        <v>0.1</v>
      </c>
      <c r="D5" s="177">
        <v>43733</v>
      </c>
      <c r="E5" s="178" t="s">
        <v>333</v>
      </c>
      <c r="F5" s="178" t="s">
        <v>317</v>
      </c>
      <c r="G5" s="179" t="s">
        <v>80</v>
      </c>
      <c r="H5" s="180" t="s">
        <v>338</v>
      </c>
      <c r="I5" s="170"/>
    </row>
    <row r="6" spans="1:9">
      <c r="A6" s="170"/>
      <c r="B6" s="181"/>
      <c r="C6" s="182"/>
      <c r="D6" s="183"/>
      <c r="E6" s="184"/>
      <c r="F6" s="185"/>
      <c r="G6" s="184"/>
      <c r="H6" s="186"/>
      <c r="I6" s="170"/>
    </row>
    <row r="7" spans="1:9">
      <c r="A7" s="170"/>
      <c r="B7" s="187"/>
      <c r="C7" s="188"/>
      <c r="D7" s="189"/>
      <c r="E7" s="190"/>
      <c r="F7" s="190"/>
      <c r="G7" s="190"/>
      <c r="H7" s="191"/>
      <c r="I7" s="170"/>
    </row>
    <row r="8" spans="1:9" ht="13.5" thickBot="1">
      <c r="A8" s="170"/>
      <c r="B8" s="192"/>
      <c r="C8" s="193"/>
      <c r="D8" s="194"/>
      <c r="E8" s="194"/>
      <c r="F8" s="194"/>
      <c r="G8" s="194"/>
      <c r="H8" s="195"/>
      <c r="I8" s="170"/>
    </row>
    <row r="9" spans="1:9">
      <c r="A9" s="170"/>
      <c r="B9" s="196"/>
      <c r="C9" s="196"/>
      <c r="D9" s="196"/>
      <c r="E9" s="196"/>
      <c r="F9" s="196"/>
      <c r="G9" s="196"/>
      <c r="H9" s="196"/>
      <c r="I9" s="170"/>
    </row>
  </sheetData>
  <mergeCells count="1">
    <mergeCell ref="B2:H2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02" t="s">
        <v>198</v>
      </c>
      <c r="C2" s="502"/>
      <c r="D2" s="502"/>
      <c r="E2" s="502"/>
      <c r="F2" s="502"/>
    </row>
    <row r="3" spans="1:14" ht="13.5" thickBot="1"/>
    <row r="4" spans="1:14" ht="13.5" thickBot="1">
      <c r="A4" s="290" t="s">
        <v>216</v>
      </c>
      <c r="B4" s="503" t="s">
        <v>199</v>
      </c>
      <c r="C4" s="503"/>
      <c r="D4" s="503"/>
      <c r="E4" s="503"/>
      <c r="F4" s="338">
        <f>AVERAGE(H4:N4)</f>
        <v>0.84583333333333344</v>
      </c>
      <c r="H4" s="169">
        <f>Inicio!G10</f>
        <v>0.83333333333333337</v>
      </c>
      <c r="I4" s="169">
        <f>Seguimiento!G10</f>
        <v>0.75</v>
      </c>
      <c r="J4" s="169">
        <f>Cierre!G10</f>
        <v>1</v>
      </c>
      <c r="K4" s="169"/>
      <c r="L4" s="169"/>
      <c r="M4" s="169">
        <f>AQUAWEB!G10</f>
        <v>0.8</v>
      </c>
      <c r="N4" s="169"/>
    </row>
    <row r="5" spans="1:14" ht="13.5" thickBot="1">
      <c r="B5" s="504"/>
      <c r="C5" s="504"/>
      <c r="D5" s="504"/>
      <c r="E5" s="504"/>
      <c r="F5" s="504"/>
    </row>
    <row r="6" spans="1:14" ht="13.5" thickBot="1">
      <c r="A6" s="290" t="s">
        <v>217</v>
      </c>
      <c r="B6" s="503" t="s">
        <v>199</v>
      </c>
      <c r="C6" s="503"/>
      <c r="D6" s="503"/>
      <c r="E6" s="503"/>
      <c r="F6" s="338">
        <f>AVERAGE(H6:N6)</f>
        <v>0.57499999999999996</v>
      </c>
      <c r="H6" s="169">
        <f>Inicio!L10</f>
        <v>0.8</v>
      </c>
      <c r="I6" s="169">
        <f>Seguimiento!L10</f>
        <v>1</v>
      </c>
      <c r="J6" s="169">
        <f>Cierre!M10</f>
        <v>0.5</v>
      </c>
      <c r="K6" s="169"/>
      <c r="L6" s="169"/>
      <c r="M6" s="169">
        <f>AQUAWEB!M10</f>
        <v>0</v>
      </c>
      <c r="N6" s="169"/>
    </row>
    <row r="7" spans="1:14" ht="13.5" thickBot="1">
      <c r="B7" s="504"/>
      <c r="C7" s="504"/>
      <c r="D7" s="504"/>
      <c r="E7" s="504"/>
      <c r="F7" s="504"/>
    </row>
    <row r="8" spans="1:14" ht="13.5" thickBot="1">
      <c r="A8" s="290" t="s">
        <v>218</v>
      </c>
      <c r="B8" s="503" t="s">
        <v>199</v>
      </c>
      <c r="C8" s="503"/>
      <c r="D8" s="503"/>
      <c r="E8" s="503"/>
      <c r="F8" s="338">
        <f>AVERAGE(H8:N8)</f>
        <v>0.70833333333333337</v>
      </c>
      <c r="H8" s="169">
        <f>Inicio!Q10</f>
        <v>0.83333333333333337</v>
      </c>
      <c r="I8" s="169">
        <f>Seguimiento!Q10</f>
        <v>1</v>
      </c>
      <c r="J8" s="169">
        <f>Cierre!S10</f>
        <v>1</v>
      </c>
      <c r="K8" s="169"/>
      <c r="L8" s="169"/>
      <c r="M8" s="169">
        <f>AQUAWEB!R10</f>
        <v>0</v>
      </c>
      <c r="N8" s="169"/>
    </row>
    <row r="10" spans="1:14">
      <c r="B10" s="234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A5" sqref="A5"/>
    </sheetView>
  </sheetViews>
  <sheetFormatPr baseColWidth="10" defaultColWidth="9.140625" defaultRowHeight="12.75"/>
  <cols>
    <col min="1" max="1" width="34.28515625" bestFit="1" customWidth="1"/>
    <col min="2" max="2" width="9.140625" customWidth="1"/>
    <col min="3" max="3" width="26" bestFit="1" customWidth="1"/>
  </cols>
  <sheetData>
    <row r="2" spans="1:3">
      <c r="A2" t="s">
        <v>186</v>
      </c>
      <c r="C2" s="325" t="s">
        <v>206</v>
      </c>
    </row>
    <row r="3" spans="1:3">
      <c r="A3" t="s">
        <v>196</v>
      </c>
      <c r="C3" s="326" t="s">
        <v>315</v>
      </c>
    </row>
    <row r="4" spans="1:3">
      <c r="A4" t="s">
        <v>195</v>
      </c>
      <c r="C4" s="326" t="s">
        <v>316</v>
      </c>
    </row>
    <row r="5" spans="1:3">
      <c r="C5" s="326" t="s">
        <v>223</v>
      </c>
    </row>
    <row r="6" spans="1:3">
      <c r="C6" s="326" t="s">
        <v>222</v>
      </c>
    </row>
    <row r="7" spans="1:3">
      <c r="C7" s="326"/>
    </row>
    <row r="8" spans="1:3">
      <c r="C8" s="3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showGridLines="0" topLeftCell="A207" workbookViewId="0">
      <selection activeCell="C2" sqref="C2:E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21"/>
      <c r="B2" s="505" t="s">
        <v>331</v>
      </c>
      <c r="C2" s="421" t="s">
        <v>319</v>
      </c>
      <c r="D2" s="422"/>
      <c r="E2" s="423"/>
    </row>
    <row r="3" spans="1:5">
      <c r="A3" s="21"/>
      <c r="B3" s="22" t="s">
        <v>318</v>
      </c>
      <c r="C3" s="424" t="s">
        <v>321</v>
      </c>
      <c r="D3" s="425"/>
      <c r="E3" s="426"/>
    </row>
    <row r="4" spans="1:5" ht="21.75" customHeight="1">
      <c r="A4" s="21"/>
      <c r="B4" s="23" t="s">
        <v>46</v>
      </c>
      <c r="C4" s="24"/>
      <c r="D4" s="24"/>
    </row>
    <row r="5" spans="1:5" ht="17.25" customHeight="1">
      <c r="A5" s="21"/>
      <c r="B5" s="427" t="s">
        <v>84</v>
      </c>
      <c r="C5" s="428"/>
      <c r="D5" s="428"/>
      <c r="E5" s="429"/>
    </row>
    <row r="6" spans="1:5">
      <c r="A6" s="21"/>
      <c r="B6" s="25"/>
      <c r="C6" s="25"/>
      <c r="D6" s="25"/>
      <c r="E6" s="25"/>
    </row>
    <row r="7" spans="1:5" ht="13.5">
      <c r="A7" s="21"/>
      <c r="B7" s="26" t="s">
        <v>168</v>
      </c>
      <c r="C7" s="24"/>
      <c r="D7" s="24"/>
    </row>
    <row r="8" spans="1:5">
      <c r="A8" s="21"/>
      <c r="B8" s="27" t="s">
        <v>168</v>
      </c>
      <c r="C8" s="28"/>
      <c r="D8" s="430" t="s">
        <v>167</v>
      </c>
      <c r="E8" s="431"/>
    </row>
    <row r="9" spans="1:5">
      <c r="A9" s="21"/>
      <c r="B9" s="50"/>
      <c r="C9" s="24"/>
      <c r="D9" s="29"/>
      <c r="E9" s="29"/>
    </row>
    <row r="10" spans="1:5" ht="24" customHeight="1">
      <c r="A10" s="21"/>
      <c r="B10" s="200" t="s">
        <v>85</v>
      </c>
      <c r="D10" s="432" t="s">
        <v>47</v>
      </c>
      <c r="E10" s="432"/>
    </row>
    <row r="11" spans="1:5" ht="12.75" customHeight="1">
      <c r="A11" s="21"/>
      <c r="B11" s="30"/>
      <c r="D11" s="197"/>
      <c r="E11" s="197"/>
    </row>
    <row r="12" spans="1:5" ht="24.75" customHeight="1">
      <c r="A12" s="21"/>
      <c r="B12" s="201" t="s">
        <v>85</v>
      </c>
      <c r="D12" s="432" t="s">
        <v>48</v>
      </c>
      <c r="E12" s="432"/>
    </row>
    <row r="13" spans="1:5" ht="9.9499999999999993" customHeight="1">
      <c r="A13" s="21"/>
      <c r="D13" s="197"/>
      <c r="E13" s="197"/>
    </row>
    <row r="14" spans="1:5" ht="24" customHeight="1">
      <c r="A14" s="31"/>
      <c r="B14" s="202" t="s">
        <v>85</v>
      </c>
      <c r="D14" s="432" t="s">
        <v>290</v>
      </c>
      <c r="E14" s="432"/>
    </row>
    <row r="15" spans="1:5">
      <c r="A15" s="31"/>
      <c r="D15" s="197"/>
      <c r="E15" s="197"/>
    </row>
    <row r="16" spans="1:5" ht="12" customHeight="1">
      <c r="A16" s="31"/>
      <c r="B16" s="203" t="s">
        <v>85</v>
      </c>
      <c r="D16" s="432" t="s">
        <v>49</v>
      </c>
      <c r="E16" s="432"/>
    </row>
    <row r="17" spans="1:5" s="34" customFormat="1" ht="12" customHeight="1">
      <c r="A17" s="32"/>
      <c r="B17" s="33"/>
      <c r="D17" s="35"/>
      <c r="E17" s="35"/>
    </row>
    <row r="18" spans="1:5">
      <c r="A18" s="31"/>
    </row>
    <row r="19" spans="1:5" s="16" customFormat="1" ht="16.5" customHeight="1">
      <c r="B19" s="402" t="s">
        <v>50</v>
      </c>
      <c r="C19" s="403"/>
      <c r="D19" s="403"/>
      <c r="E19" s="404"/>
    </row>
    <row r="20" spans="1:5" s="16" customFormat="1" ht="13.5" customHeight="1">
      <c r="B20" s="382" t="s">
        <v>86</v>
      </c>
      <c r="C20" s="405" t="s">
        <v>167</v>
      </c>
      <c r="D20" s="406"/>
      <c r="E20" s="407"/>
    </row>
    <row r="21" spans="1:5" s="16" customFormat="1" ht="12.75" customHeight="1">
      <c r="B21" s="36" t="s">
        <v>51</v>
      </c>
      <c r="C21" s="418" t="s">
        <v>52</v>
      </c>
      <c r="D21" s="419"/>
      <c r="E21" s="420"/>
    </row>
    <row r="22" spans="1:5" s="16" customFormat="1" ht="12.75" customHeight="1">
      <c r="B22" s="36" t="s">
        <v>64</v>
      </c>
      <c r="C22" s="418" t="s">
        <v>143</v>
      </c>
      <c r="D22" s="419"/>
      <c r="E22" s="420"/>
    </row>
    <row r="23" spans="1:5" s="16" customFormat="1" ht="12.75" customHeight="1">
      <c r="B23" s="36" t="s">
        <v>65</v>
      </c>
      <c r="C23" s="418" t="s">
        <v>143</v>
      </c>
      <c r="D23" s="419"/>
      <c r="E23" s="420"/>
    </row>
    <row r="24" spans="1:5" s="16" customFormat="1" ht="12.75" customHeight="1">
      <c r="B24" s="36" t="s">
        <v>187</v>
      </c>
      <c r="C24" s="418" t="s">
        <v>143</v>
      </c>
      <c r="D24" s="419"/>
      <c r="E24" s="420"/>
    </row>
    <row r="25" spans="1:5" s="16" customFormat="1" ht="12.75" customHeight="1">
      <c r="B25" s="36" t="s">
        <v>219</v>
      </c>
      <c r="C25" s="418" t="s">
        <v>143</v>
      </c>
      <c r="D25" s="419"/>
      <c r="E25" s="420"/>
    </row>
    <row r="26" spans="1:5" s="16" customFormat="1" ht="12.75" customHeight="1">
      <c r="B26" s="36" t="s">
        <v>220</v>
      </c>
      <c r="C26" s="418" t="s">
        <v>143</v>
      </c>
      <c r="D26" s="419"/>
      <c r="E26" s="420"/>
    </row>
    <row r="27" spans="1:5" s="16" customFormat="1" ht="12.75" customHeight="1">
      <c r="B27" s="36" t="s">
        <v>221</v>
      </c>
      <c r="C27" s="418" t="s">
        <v>143</v>
      </c>
      <c r="D27" s="419"/>
      <c r="E27" s="420"/>
    </row>
    <row r="28" spans="1:5" s="16" customFormat="1" ht="12">
      <c r="B28" s="36" t="s">
        <v>223</v>
      </c>
      <c r="C28" s="418" t="s">
        <v>143</v>
      </c>
      <c r="D28" s="419"/>
      <c r="E28" s="420"/>
    </row>
    <row r="29" spans="1:5" s="16" customFormat="1" ht="13.5" customHeight="1">
      <c r="B29" s="36" t="s">
        <v>87</v>
      </c>
      <c r="C29" s="418" t="s">
        <v>88</v>
      </c>
      <c r="D29" s="419"/>
      <c r="E29" s="420"/>
    </row>
    <row r="30" spans="1:5" s="16" customFormat="1" ht="13.5" customHeight="1">
      <c r="B30" s="37"/>
      <c r="C30" s="38"/>
      <c r="D30" s="38"/>
      <c r="E30" s="38"/>
    </row>
    <row r="31" spans="1:5" ht="13.5">
      <c r="A31" s="31"/>
      <c r="B31" s="26"/>
    </row>
    <row r="32" spans="1:5" s="16" customFormat="1" ht="16.5" customHeight="1">
      <c r="B32" s="402" t="s">
        <v>55</v>
      </c>
      <c r="C32" s="403"/>
      <c r="D32" s="403"/>
      <c r="E32" s="404"/>
    </row>
    <row r="33" spans="1:5" s="16" customFormat="1" ht="13.5" customHeight="1">
      <c r="B33" s="382" t="s">
        <v>86</v>
      </c>
      <c r="C33" s="405" t="s">
        <v>167</v>
      </c>
      <c r="D33" s="406"/>
      <c r="E33" s="407"/>
    </row>
    <row r="34" spans="1:5" ht="15.95" customHeight="1">
      <c r="A34" s="31"/>
      <c r="B34" s="390" t="s">
        <v>53</v>
      </c>
      <c r="C34" s="391"/>
      <c r="D34" s="391"/>
      <c r="E34" s="392"/>
    </row>
    <row r="35" spans="1:5" ht="15.95" customHeight="1">
      <c r="A35" s="31"/>
      <c r="B35" s="74" t="s">
        <v>291</v>
      </c>
      <c r="C35" s="387" t="s">
        <v>181</v>
      </c>
      <c r="D35" s="388"/>
      <c r="E35" s="389"/>
    </row>
    <row r="36" spans="1:5" ht="15.95" customHeight="1">
      <c r="A36" s="31"/>
      <c r="B36" s="74" t="s">
        <v>204</v>
      </c>
      <c r="C36" s="387" t="s">
        <v>202</v>
      </c>
      <c r="D36" s="388"/>
      <c r="E36" s="389"/>
    </row>
    <row r="37" spans="1:5" ht="15.95" customHeight="1">
      <c r="A37" s="31"/>
      <c r="B37" s="74" t="s">
        <v>292</v>
      </c>
      <c r="C37" s="387" t="s">
        <v>182</v>
      </c>
      <c r="D37" s="388"/>
      <c r="E37" s="389"/>
    </row>
    <row r="38" spans="1:5" ht="15.95" customHeight="1">
      <c r="A38" s="31"/>
      <c r="B38" s="74" t="s">
        <v>2</v>
      </c>
      <c r="C38" s="387" t="s">
        <v>95</v>
      </c>
      <c r="D38" s="388"/>
      <c r="E38" s="389"/>
    </row>
    <row r="39" spans="1:5" ht="15.95" customHeight="1">
      <c r="A39" s="31"/>
      <c r="B39" s="74" t="s">
        <v>205</v>
      </c>
      <c r="C39" s="387" t="s">
        <v>201</v>
      </c>
      <c r="D39" s="388"/>
      <c r="E39" s="389"/>
    </row>
    <row r="40" spans="1:5" ht="15.95" customHeight="1">
      <c r="A40" s="31"/>
      <c r="B40" s="74" t="s">
        <v>96</v>
      </c>
      <c r="C40" s="387" t="s">
        <v>97</v>
      </c>
      <c r="D40" s="388"/>
      <c r="E40" s="389"/>
    </row>
    <row r="41" spans="1:5" ht="15.95" customHeight="1">
      <c r="A41" s="31"/>
      <c r="B41" s="74" t="s">
        <v>90</v>
      </c>
      <c r="C41" s="387" t="s">
        <v>91</v>
      </c>
      <c r="D41" s="388"/>
      <c r="E41" s="389"/>
    </row>
    <row r="42" spans="1:5" ht="27.75" customHeight="1">
      <c r="A42" s="31"/>
      <c r="B42" s="74" t="s">
        <v>98</v>
      </c>
      <c r="C42" s="387" t="s">
        <v>99</v>
      </c>
      <c r="D42" s="388"/>
      <c r="E42" s="389"/>
    </row>
    <row r="43" spans="1:5" ht="15.95" customHeight="1">
      <c r="A43" s="31"/>
      <c r="B43" s="390" t="s">
        <v>54</v>
      </c>
      <c r="C43" s="391"/>
      <c r="D43" s="391"/>
      <c r="E43" s="392"/>
    </row>
    <row r="44" spans="1:5" ht="15.95" customHeight="1">
      <c r="A44" s="31"/>
      <c r="B44" s="74" t="s">
        <v>71</v>
      </c>
      <c r="C44" s="415" t="s">
        <v>72</v>
      </c>
      <c r="D44" s="416"/>
      <c r="E44" s="417"/>
    </row>
    <row r="45" spans="1:5" ht="39.75" customHeight="1">
      <c r="A45" s="31"/>
      <c r="B45" s="74" t="s">
        <v>89</v>
      </c>
      <c r="C45" s="387" t="s">
        <v>114</v>
      </c>
      <c r="D45" s="388"/>
      <c r="E45" s="389"/>
    </row>
    <row r="46" spans="1:5" ht="30.75" customHeight="1">
      <c r="A46" s="31"/>
      <c r="B46" s="74" t="s">
        <v>92</v>
      </c>
      <c r="C46" s="387" t="s">
        <v>93</v>
      </c>
      <c r="D46" s="388"/>
      <c r="E46" s="389"/>
    </row>
    <row r="47" spans="1:5" ht="15.95" customHeight="1">
      <c r="A47" s="31"/>
      <c r="B47" s="74" t="s">
        <v>167</v>
      </c>
      <c r="C47" s="387" t="s">
        <v>94</v>
      </c>
      <c r="D47" s="388"/>
      <c r="E47" s="389"/>
    </row>
    <row r="48" spans="1:5" ht="15.95" customHeight="1">
      <c r="A48" s="31"/>
      <c r="B48" s="74" t="s">
        <v>171</v>
      </c>
      <c r="C48" s="387" t="s">
        <v>103</v>
      </c>
      <c r="D48" s="388"/>
      <c r="E48" s="389"/>
    </row>
    <row r="49" spans="1:5" ht="15.95" customHeight="1">
      <c r="A49" s="31"/>
      <c r="B49" s="74" t="s">
        <v>170</v>
      </c>
      <c r="C49" s="387" t="s">
        <v>100</v>
      </c>
      <c r="D49" s="388"/>
      <c r="E49" s="389"/>
    </row>
    <row r="50" spans="1:5" ht="15.95" customHeight="1">
      <c r="A50" s="31"/>
      <c r="B50" s="74" t="s">
        <v>159</v>
      </c>
      <c r="C50" s="387" t="s">
        <v>106</v>
      </c>
      <c r="D50" s="388"/>
      <c r="E50" s="389"/>
    </row>
    <row r="51" spans="1:5" ht="15.95" customHeight="1">
      <c r="A51" s="31"/>
      <c r="B51" s="74" t="s">
        <v>172</v>
      </c>
      <c r="C51" s="387" t="s">
        <v>104</v>
      </c>
      <c r="D51" s="388"/>
      <c r="E51" s="389"/>
    </row>
    <row r="52" spans="1:5" ht="15.95" customHeight="1">
      <c r="A52" s="31"/>
      <c r="B52" s="74" t="s">
        <v>170</v>
      </c>
      <c r="C52" s="387" t="s">
        <v>101</v>
      </c>
      <c r="D52" s="388"/>
      <c r="E52" s="389"/>
    </row>
    <row r="53" spans="1:5" ht="15.95" customHeight="1">
      <c r="A53" s="31"/>
      <c r="B53" s="74" t="s">
        <v>159</v>
      </c>
      <c r="C53" s="387" t="s">
        <v>106</v>
      </c>
      <c r="D53" s="388"/>
      <c r="E53" s="389"/>
    </row>
    <row r="54" spans="1:5" ht="15.95" customHeight="1">
      <c r="A54" s="31"/>
      <c r="B54" s="74" t="s">
        <v>173</v>
      </c>
      <c r="C54" s="387" t="s">
        <v>105</v>
      </c>
      <c r="D54" s="388"/>
      <c r="E54" s="389"/>
    </row>
    <row r="55" spans="1:5" ht="15.95" customHeight="1">
      <c r="A55" s="31"/>
      <c r="B55" s="74" t="s">
        <v>170</v>
      </c>
      <c r="C55" s="387" t="s">
        <v>102</v>
      </c>
      <c r="D55" s="388"/>
      <c r="E55" s="389"/>
    </row>
    <row r="56" spans="1:5" ht="15.95" customHeight="1">
      <c r="A56" s="31"/>
      <c r="B56" s="74" t="s">
        <v>159</v>
      </c>
      <c r="C56" s="387" t="s">
        <v>106</v>
      </c>
      <c r="D56" s="388"/>
      <c r="E56" s="389"/>
    </row>
    <row r="57" spans="1:5" s="16" customFormat="1" ht="13.5" customHeight="1">
      <c r="B57" s="37"/>
      <c r="C57" s="38"/>
      <c r="D57" s="38"/>
      <c r="E57" s="38"/>
    </row>
    <row r="58" spans="1:5" ht="13.5">
      <c r="A58" s="31"/>
      <c r="B58" s="26"/>
    </row>
    <row r="59" spans="1:5" s="16" customFormat="1" ht="16.5" customHeight="1">
      <c r="B59" s="402" t="s">
        <v>63</v>
      </c>
      <c r="C59" s="403"/>
      <c r="D59" s="403"/>
      <c r="E59" s="404"/>
    </row>
    <row r="60" spans="1:5" s="16" customFormat="1" ht="13.5" customHeight="1">
      <c r="B60" s="382" t="s">
        <v>86</v>
      </c>
      <c r="C60" s="405" t="s">
        <v>167</v>
      </c>
      <c r="D60" s="406"/>
      <c r="E60" s="407"/>
    </row>
    <row r="61" spans="1:5" ht="15.95" customHeight="1">
      <c r="A61" s="31"/>
      <c r="B61" s="390" t="s">
        <v>53</v>
      </c>
      <c r="C61" s="391"/>
      <c r="D61" s="391"/>
      <c r="E61" s="392"/>
    </row>
    <row r="62" spans="1:5" ht="15.95" customHeight="1">
      <c r="A62" s="31"/>
      <c r="B62" s="74" t="s">
        <v>291</v>
      </c>
      <c r="C62" s="387" t="s">
        <v>181</v>
      </c>
      <c r="D62" s="388"/>
      <c r="E62" s="389"/>
    </row>
    <row r="63" spans="1:5" ht="15.95" customHeight="1">
      <c r="A63" s="31"/>
      <c r="B63" s="74" t="s">
        <v>204</v>
      </c>
      <c r="C63" s="387" t="s">
        <v>202</v>
      </c>
      <c r="D63" s="388"/>
      <c r="E63" s="389"/>
    </row>
    <row r="64" spans="1:5" ht="15.95" customHeight="1">
      <c r="A64" s="31"/>
      <c r="B64" s="74" t="s">
        <v>292</v>
      </c>
      <c r="C64" s="387" t="s">
        <v>182</v>
      </c>
      <c r="D64" s="388"/>
      <c r="E64" s="389"/>
    </row>
    <row r="65" spans="1:5" ht="15.95" customHeight="1">
      <c r="A65" s="31"/>
      <c r="B65" s="74" t="s">
        <v>2</v>
      </c>
      <c r="C65" s="387" t="s">
        <v>95</v>
      </c>
      <c r="D65" s="388"/>
      <c r="E65" s="389"/>
    </row>
    <row r="66" spans="1:5" ht="15.95" customHeight="1">
      <c r="A66" s="31"/>
      <c r="B66" s="74" t="s">
        <v>205</v>
      </c>
      <c r="C66" s="387" t="s">
        <v>201</v>
      </c>
      <c r="D66" s="388"/>
      <c r="E66" s="389"/>
    </row>
    <row r="67" spans="1:5" ht="15.95" customHeight="1">
      <c r="A67" s="31"/>
      <c r="B67" s="74" t="s">
        <v>96</v>
      </c>
      <c r="C67" s="387" t="s">
        <v>97</v>
      </c>
      <c r="D67" s="388"/>
      <c r="E67" s="389"/>
    </row>
    <row r="68" spans="1:5" ht="17.25" customHeight="1">
      <c r="A68" s="31"/>
      <c r="B68" s="74" t="s">
        <v>90</v>
      </c>
      <c r="C68" s="387" t="s">
        <v>91</v>
      </c>
      <c r="D68" s="388"/>
      <c r="E68" s="389"/>
    </row>
    <row r="69" spans="1:5" ht="27.75" customHeight="1">
      <c r="A69" s="31"/>
      <c r="B69" s="74" t="s">
        <v>98</v>
      </c>
      <c r="C69" s="387" t="s">
        <v>99</v>
      </c>
      <c r="D69" s="388"/>
      <c r="E69" s="389"/>
    </row>
    <row r="70" spans="1:5" ht="15.95" customHeight="1">
      <c r="A70" s="31"/>
      <c r="B70" s="390" t="s">
        <v>54</v>
      </c>
      <c r="C70" s="391"/>
      <c r="D70" s="391"/>
      <c r="E70" s="392"/>
    </row>
    <row r="71" spans="1:5" ht="15.95" customHeight="1">
      <c r="A71" s="31"/>
      <c r="B71" s="74" t="s">
        <v>109</v>
      </c>
      <c r="C71" s="387" t="s">
        <v>117</v>
      </c>
      <c r="D71" s="388"/>
      <c r="E71" s="389"/>
    </row>
    <row r="72" spans="1:5" ht="39" customHeight="1">
      <c r="A72" s="31"/>
      <c r="B72" s="74" t="s">
        <v>89</v>
      </c>
      <c r="C72" s="387" t="s">
        <v>114</v>
      </c>
      <c r="D72" s="388"/>
      <c r="E72" s="389"/>
    </row>
    <row r="73" spans="1:5" ht="28.5" customHeight="1">
      <c r="A73" s="31"/>
      <c r="B73" s="74" t="s">
        <v>92</v>
      </c>
      <c r="C73" s="387" t="s">
        <v>93</v>
      </c>
      <c r="D73" s="388"/>
      <c r="E73" s="389"/>
    </row>
    <row r="74" spans="1:5" ht="15.75" customHeight="1">
      <c r="A74" s="31"/>
      <c r="B74" s="74" t="s">
        <v>167</v>
      </c>
      <c r="C74" s="387" t="s">
        <v>94</v>
      </c>
      <c r="D74" s="388"/>
      <c r="E74" s="389"/>
    </row>
    <row r="75" spans="1:5" ht="15.75" customHeight="1">
      <c r="A75" s="31"/>
      <c r="B75" s="74" t="s">
        <v>171</v>
      </c>
      <c r="C75" s="387" t="s">
        <v>103</v>
      </c>
      <c r="D75" s="388"/>
      <c r="E75" s="389"/>
    </row>
    <row r="76" spans="1:5" ht="15.75" customHeight="1">
      <c r="A76" s="31"/>
      <c r="B76" s="74" t="s">
        <v>170</v>
      </c>
      <c r="C76" s="387" t="s">
        <v>100</v>
      </c>
      <c r="D76" s="388"/>
      <c r="E76" s="389"/>
    </row>
    <row r="77" spans="1:5" ht="15.75" customHeight="1">
      <c r="A77" s="31"/>
      <c r="B77" s="74" t="s">
        <v>159</v>
      </c>
      <c r="C77" s="387" t="s">
        <v>106</v>
      </c>
      <c r="D77" s="388"/>
      <c r="E77" s="389"/>
    </row>
    <row r="78" spans="1:5" ht="15.75" customHeight="1">
      <c r="A78" s="31"/>
      <c r="B78" s="74" t="s">
        <v>172</v>
      </c>
      <c r="C78" s="387" t="s">
        <v>104</v>
      </c>
      <c r="D78" s="388"/>
      <c r="E78" s="389"/>
    </row>
    <row r="79" spans="1:5" ht="15.75" customHeight="1">
      <c r="A79" s="31"/>
      <c r="B79" s="74" t="s">
        <v>170</v>
      </c>
      <c r="C79" s="387" t="s">
        <v>101</v>
      </c>
      <c r="D79" s="388"/>
      <c r="E79" s="389"/>
    </row>
    <row r="80" spans="1:5" ht="15.75" customHeight="1">
      <c r="A80" s="31"/>
      <c r="B80" s="74" t="s">
        <v>159</v>
      </c>
      <c r="C80" s="387" t="s">
        <v>106</v>
      </c>
      <c r="D80" s="388"/>
      <c r="E80" s="389"/>
    </row>
    <row r="81" spans="1:5" ht="15.75" customHeight="1">
      <c r="A81" s="31"/>
      <c r="B81" s="74" t="s">
        <v>173</v>
      </c>
      <c r="C81" s="387" t="s">
        <v>105</v>
      </c>
      <c r="D81" s="388"/>
      <c r="E81" s="389"/>
    </row>
    <row r="82" spans="1:5" ht="15.75" customHeight="1">
      <c r="A82" s="31"/>
      <c r="B82" s="74" t="s">
        <v>170</v>
      </c>
      <c r="C82" s="387" t="s">
        <v>102</v>
      </c>
      <c r="D82" s="388"/>
      <c r="E82" s="389"/>
    </row>
    <row r="83" spans="1:5" ht="15.75" customHeight="1">
      <c r="A83" s="31"/>
      <c r="B83" s="74" t="s">
        <v>159</v>
      </c>
      <c r="C83" s="387" t="s">
        <v>106</v>
      </c>
      <c r="D83" s="388"/>
      <c r="E83" s="389"/>
    </row>
    <row r="84" spans="1:5" ht="15.75" customHeight="1">
      <c r="A84" s="31"/>
      <c r="B84" s="67"/>
      <c r="C84" s="68"/>
      <c r="D84" s="68"/>
      <c r="E84" s="68"/>
    </row>
    <row r="85" spans="1:5" ht="15.75" customHeight="1">
      <c r="A85" s="31"/>
      <c r="B85" s="67"/>
      <c r="C85" s="68"/>
      <c r="D85" s="68"/>
      <c r="E85" s="68"/>
    </row>
    <row r="86" spans="1:5" s="16" customFormat="1" ht="16.5" customHeight="1">
      <c r="B86" s="402" t="s">
        <v>183</v>
      </c>
      <c r="C86" s="403"/>
      <c r="D86" s="403"/>
      <c r="E86" s="404"/>
    </row>
    <row r="87" spans="1:5" s="16" customFormat="1" ht="13.5" customHeight="1">
      <c r="B87" s="382" t="s">
        <v>86</v>
      </c>
      <c r="C87" s="405" t="s">
        <v>167</v>
      </c>
      <c r="D87" s="406"/>
      <c r="E87" s="407"/>
    </row>
    <row r="88" spans="1:5" ht="15.95" customHeight="1">
      <c r="A88" s="31"/>
      <c r="B88" s="390" t="s">
        <v>53</v>
      </c>
      <c r="C88" s="391"/>
      <c r="D88" s="391"/>
      <c r="E88" s="392"/>
    </row>
    <row r="89" spans="1:5" ht="15.95" customHeight="1">
      <c r="A89" s="31"/>
      <c r="B89" s="74" t="s">
        <v>291</v>
      </c>
      <c r="C89" s="387" t="s">
        <v>181</v>
      </c>
      <c r="D89" s="388"/>
      <c r="E89" s="389"/>
    </row>
    <row r="90" spans="1:5" ht="15.95" customHeight="1">
      <c r="A90" s="31"/>
      <c r="B90" s="74" t="s">
        <v>204</v>
      </c>
      <c r="C90" s="387" t="s">
        <v>202</v>
      </c>
      <c r="D90" s="388"/>
      <c r="E90" s="389"/>
    </row>
    <row r="91" spans="1:5" ht="15.95" customHeight="1">
      <c r="A91" s="31"/>
      <c r="B91" s="74" t="s">
        <v>292</v>
      </c>
      <c r="C91" s="387" t="s">
        <v>182</v>
      </c>
      <c r="D91" s="388"/>
      <c r="E91" s="389"/>
    </row>
    <row r="92" spans="1:5" ht="15.95" customHeight="1">
      <c r="A92" s="31"/>
      <c r="B92" s="74" t="s">
        <v>2</v>
      </c>
      <c r="C92" s="387" t="s">
        <v>95</v>
      </c>
      <c r="D92" s="388"/>
      <c r="E92" s="389"/>
    </row>
    <row r="93" spans="1:5" ht="15.95" customHeight="1">
      <c r="A93" s="31"/>
      <c r="B93" s="74" t="s">
        <v>205</v>
      </c>
      <c r="C93" s="387" t="s">
        <v>201</v>
      </c>
      <c r="D93" s="388"/>
      <c r="E93" s="389"/>
    </row>
    <row r="94" spans="1:5" ht="15.95" customHeight="1">
      <c r="A94" s="31"/>
      <c r="B94" s="74" t="s">
        <v>96</v>
      </c>
      <c r="C94" s="387" t="s">
        <v>97</v>
      </c>
      <c r="D94" s="388"/>
      <c r="E94" s="389"/>
    </row>
    <row r="95" spans="1:5" ht="15.95" customHeight="1">
      <c r="A95" s="31"/>
      <c r="B95" s="74" t="s">
        <v>90</v>
      </c>
      <c r="C95" s="387" t="s">
        <v>91</v>
      </c>
      <c r="D95" s="388"/>
      <c r="E95" s="389"/>
    </row>
    <row r="96" spans="1:5" ht="27" customHeight="1">
      <c r="A96" s="31"/>
      <c r="B96" s="74" t="s">
        <v>98</v>
      </c>
      <c r="C96" s="387" t="s">
        <v>99</v>
      </c>
      <c r="D96" s="388"/>
      <c r="E96" s="389"/>
    </row>
    <row r="97" spans="1:6" ht="15.95" customHeight="1">
      <c r="A97" s="31"/>
      <c r="B97" s="390" t="s">
        <v>54</v>
      </c>
      <c r="C97" s="391"/>
      <c r="D97" s="391"/>
      <c r="E97" s="392"/>
    </row>
    <row r="98" spans="1:6" ht="15.95" customHeight="1">
      <c r="A98" s="31"/>
      <c r="B98" s="74" t="s">
        <v>109</v>
      </c>
      <c r="C98" s="387" t="s">
        <v>117</v>
      </c>
      <c r="D98" s="388"/>
      <c r="E98" s="389"/>
    </row>
    <row r="99" spans="1:6" ht="43.5" customHeight="1">
      <c r="A99" s="31"/>
      <c r="B99" s="74" t="s">
        <v>89</v>
      </c>
      <c r="C99" s="387" t="s">
        <v>114</v>
      </c>
      <c r="D99" s="388"/>
      <c r="E99" s="389"/>
    </row>
    <row r="100" spans="1:6" ht="30" customHeight="1">
      <c r="A100" s="31"/>
      <c r="B100" s="74" t="s">
        <v>92</v>
      </c>
      <c r="C100" s="387" t="s">
        <v>93</v>
      </c>
      <c r="D100" s="388"/>
      <c r="E100" s="389"/>
    </row>
    <row r="101" spans="1:6" ht="15.75" customHeight="1">
      <c r="A101" s="31"/>
      <c r="B101" s="74" t="s">
        <v>167</v>
      </c>
      <c r="C101" s="387" t="s">
        <v>94</v>
      </c>
      <c r="D101" s="388"/>
      <c r="E101" s="389"/>
    </row>
    <row r="102" spans="1:6" ht="15.95" customHeight="1">
      <c r="A102" s="31"/>
      <c r="B102" s="74" t="s">
        <v>171</v>
      </c>
      <c r="C102" s="387" t="s">
        <v>103</v>
      </c>
      <c r="D102" s="388"/>
      <c r="E102" s="389"/>
    </row>
    <row r="103" spans="1:6" ht="15.95" customHeight="1">
      <c r="A103" s="31"/>
      <c r="B103" s="74" t="s">
        <v>170</v>
      </c>
      <c r="C103" s="387" t="s">
        <v>100</v>
      </c>
      <c r="D103" s="388"/>
      <c r="E103" s="389"/>
    </row>
    <row r="104" spans="1:6" ht="15.95" customHeight="1">
      <c r="A104" s="31"/>
      <c r="B104" s="74" t="s">
        <v>159</v>
      </c>
      <c r="C104" s="387" t="s">
        <v>106</v>
      </c>
      <c r="D104" s="388"/>
      <c r="E104" s="389"/>
    </row>
    <row r="105" spans="1:6" ht="15.95" customHeight="1">
      <c r="A105" s="31"/>
      <c r="B105" s="74" t="s">
        <v>172</v>
      </c>
      <c r="C105" s="387" t="s">
        <v>104</v>
      </c>
      <c r="D105" s="388"/>
      <c r="E105" s="389"/>
    </row>
    <row r="106" spans="1:6" ht="15.95" customHeight="1">
      <c r="A106" s="31"/>
      <c r="B106" s="74" t="s">
        <v>170</v>
      </c>
      <c r="C106" s="387" t="s">
        <v>101</v>
      </c>
      <c r="D106" s="388"/>
      <c r="E106" s="389"/>
      <c r="F106" s="40"/>
    </row>
    <row r="107" spans="1:6" s="16" customFormat="1" ht="13.5" customHeight="1">
      <c r="B107" s="74" t="s">
        <v>159</v>
      </c>
      <c r="C107" s="387" t="s">
        <v>106</v>
      </c>
      <c r="D107" s="388"/>
      <c r="E107" s="389"/>
    </row>
    <row r="108" spans="1:6" ht="15.75" customHeight="1">
      <c r="A108" s="31"/>
      <c r="B108" s="74" t="s">
        <v>173</v>
      </c>
      <c r="C108" s="387" t="s">
        <v>105</v>
      </c>
      <c r="D108" s="388"/>
      <c r="E108" s="389"/>
    </row>
    <row r="109" spans="1:6" ht="15.95" customHeight="1">
      <c r="A109" s="31"/>
      <c r="B109" s="74" t="s">
        <v>170</v>
      </c>
      <c r="C109" s="387" t="s">
        <v>102</v>
      </c>
      <c r="D109" s="388"/>
      <c r="E109" s="389"/>
    </row>
    <row r="110" spans="1:6" ht="15.95" customHeight="1">
      <c r="A110" s="31"/>
      <c r="B110" s="74" t="s">
        <v>159</v>
      </c>
      <c r="C110" s="387" t="s">
        <v>106</v>
      </c>
      <c r="D110" s="388"/>
      <c r="E110" s="389"/>
      <c r="F110" s="40"/>
    </row>
    <row r="111" spans="1:6" ht="13.5">
      <c r="A111" s="31"/>
      <c r="B111" s="26"/>
    </row>
    <row r="112" spans="1:6">
      <c r="A112" s="32"/>
      <c r="B112" s="19"/>
      <c r="C112" s="34"/>
      <c r="D112" s="42"/>
      <c r="E112" s="34"/>
      <c r="F112" s="40"/>
    </row>
    <row r="113" spans="1:6">
      <c r="A113" s="32"/>
      <c r="B113" s="402" t="s">
        <v>192</v>
      </c>
      <c r="C113" s="403"/>
      <c r="D113" s="403"/>
      <c r="E113" s="404"/>
      <c r="F113" s="40"/>
    </row>
    <row r="114" spans="1:6">
      <c r="A114" s="32"/>
      <c r="B114" s="382" t="s">
        <v>86</v>
      </c>
      <c r="C114" s="405" t="s">
        <v>167</v>
      </c>
      <c r="D114" s="406"/>
      <c r="E114" s="407"/>
      <c r="F114" s="40"/>
    </row>
    <row r="115" spans="1:6">
      <c r="A115" s="32"/>
      <c r="B115" s="390" t="s">
        <v>53</v>
      </c>
      <c r="C115" s="391"/>
      <c r="D115" s="391"/>
      <c r="E115" s="392"/>
      <c r="F115" s="40"/>
    </row>
    <row r="116" spans="1:6" ht="12.75" customHeight="1">
      <c r="A116" s="32"/>
      <c r="B116" s="74" t="s">
        <v>291</v>
      </c>
      <c r="C116" s="387" t="s">
        <v>181</v>
      </c>
      <c r="D116" s="388"/>
      <c r="E116" s="389"/>
      <c r="F116" s="40"/>
    </row>
    <row r="117" spans="1:6" ht="12.75" customHeight="1">
      <c r="A117" s="32"/>
      <c r="B117" s="74" t="s">
        <v>204</v>
      </c>
      <c r="C117" s="387" t="s">
        <v>202</v>
      </c>
      <c r="D117" s="388"/>
      <c r="E117" s="389"/>
      <c r="F117" s="40"/>
    </row>
    <row r="118" spans="1:6" ht="12.75" customHeight="1">
      <c r="A118" s="32"/>
      <c r="B118" s="74" t="s">
        <v>292</v>
      </c>
      <c r="C118" s="387" t="s">
        <v>182</v>
      </c>
      <c r="D118" s="388"/>
      <c r="E118" s="389"/>
      <c r="F118" s="40"/>
    </row>
    <row r="119" spans="1:6" ht="12.75" customHeight="1">
      <c r="A119" s="32"/>
      <c r="B119" s="74" t="s">
        <v>2</v>
      </c>
      <c r="C119" s="387" t="s">
        <v>95</v>
      </c>
      <c r="D119" s="388"/>
      <c r="E119" s="389"/>
      <c r="F119" s="40"/>
    </row>
    <row r="120" spans="1:6" ht="12.75" customHeight="1">
      <c r="A120" s="32"/>
      <c r="B120" s="74" t="s">
        <v>205</v>
      </c>
      <c r="C120" s="387" t="s">
        <v>201</v>
      </c>
      <c r="D120" s="388"/>
      <c r="E120" s="389"/>
      <c r="F120" s="40"/>
    </row>
    <row r="121" spans="1:6">
      <c r="A121" s="32"/>
      <c r="B121" s="74" t="s">
        <v>96</v>
      </c>
      <c r="C121" s="387" t="s">
        <v>97</v>
      </c>
      <c r="D121" s="388"/>
      <c r="E121" s="389"/>
      <c r="F121" s="40"/>
    </row>
    <row r="122" spans="1:6">
      <c r="A122" s="32"/>
      <c r="B122" s="74" t="s">
        <v>90</v>
      </c>
      <c r="C122" s="387" t="s">
        <v>91</v>
      </c>
      <c r="D122" s="388"/>
      <c r="E122" s="389"/>
      <c r="F122" s="40"/>
    </row>
    <row r="123" spans="1:6">
      <c r="A123" s="32"/>
      <c r="B123" s="74" t="s">
        <v>98</v>
      </c>
      <c r="C123" s="387" t="s">
        <v>99</v>
      </c>
      <c r="D123" s="388"/>
      <c r="E123" s="389"/>
      <c r="F123" s="40"/>
    </row>
    <row r="124" spans="1:6">
      <c r="A124" s="32"/>
      <c r="B124" s="390" t="s">
        <v>54</v>
      </c>
      <c r="C124" s="391"/>
      <c r="D124" s="391"/>
      <c r="E124" s="392"/>
      <c r="F124" s="40"/>
    </row>
    <row r="125" spans="1:6">
      <c r="A125" s="32"/>
      <c r="B125" s="74" t="s">
        <v>92</v>
      </c>
      <c r="C125" s="387" t="s">
        <v>144</v>
      </c>
      <c r="D125" s="388"/>
      <c r="E125" s="389"/>
      <c r="F125" s="40"/>
    </row>
    <row r="126" spans="1:6">
      <c r="A126" s="32"/>
      <c r="B126" s="74" t="s">
        <v>167</v>
      </c>
      <c r="C126" s="387" t="s">
        <v>145</v>
      </c>
      <c r="D126" s="388"/>
      <c r="E126" s="389"/>
      <c r="F126" s="40"/>
    </row>
    <row r="127" spans="1:6">
      <c r="A127" s="32"/>
      <c r="B127" s="74" t="s">
        <v>171</v>
      </c>
      <c r="C127" s="387" t="s">
        <v>103</v>
      </c>
      <c r="D127" s="388"/>
      <c r="E127" s="389"/>
      <c r="F127" s="40"/>
    </row>
    <row r="128" spans="1:6">
      <c r="A128" s="32"/>
      <c r="B128" s="74" t="s">
        <v>170</v>
      </c>
      <c r="C128" s="387" t="s">
        <v>100</v>
      </c>
      <c r="D128" s="388"/>
      <c r="E128" s="389"/>
      <c r="F128" s="40"/>
    </row>
    <row r="129" spans="1:6">
      <c r="A129" s="32"/>
      <c r="B129" s="74" t="s">
        <v>159</v>
      </c>
      <c r="C129" s="387" t="s">
        <v>106</v>
      </c>
      <c r="D129" s="388"/>
      <c r="E129" s="389"/>
      <c r="F129" s="40"/>
    </row>
    <row r="130" spans="1:6">
      <c r="A130" s="32"/>
      <c r="B130" s="74" t="s">
        <v>172</v>
      </c>
      <c r="C130" s="387" t="s">
        <v>104</v>
      </c>
      <c r="D130" s="388"/>
      <c r="E130" s="389"/>
      <c r="F130" s="40"/>
    </row>
    <row r="131" spans="1:6">
      <c r="A131" s="32"/>
      <c r="B131" s="74" t="s">
        <v>170</v>
      </c>
      <c r="C131" s="387" t="s">
        <v>101</v>
      </c>
      <c r="D131" s="388"/>
      <c r="E131" s="389"/>
      <c r="F131" s="40"/>
    </row>
    <row r="132" spans="1:6">
      <c r="A132" s="32"/>
      <c r="B132" s="74" t="s">
        <v>159</v>
      </c>
      <c r="C132" s="387" t="s">
        <v>106</v>
      </c>
      <c r="D132" s="388"/>
      <c r="E132" s="389"/>
      <c r="F132" s="40"/>
    </row>
    <row r="133" spans="1:6">
      <c r="A133" s="32"/>
      <c r="B133" s="74" t="s">
        <v>173</v>
      </c>
      <c r="C133" s="387" t="s">
        <v>105</v>
      </c>
      <c r="D133" s="388"/>
      <c r="E133" s="389"/>
      <c r="F133" s="40"/>
    </row>
    <row r="134" spans="1:6">
      <c r="A134" s="32"/>
      <c r="B134" s="74" t="s">
        <v>170</v>
      </c>
      <c r="C134" s="387" t="s">
        <v>102</v>
      </c>
      <c r="D134" s="388"/>
      <c r="E134" s="389"/>
      <c r="F134" s="40"/>
    </row>
    <row r="135" spans="1:6">
      <c r="A135" s="32"/>
      <c r="B135" s="74" t="s">
        <v>159</v>
      </c>
      <c r="C135" s="387" t="s">
        <v>106</v>
      </c>
      <c r="D135" s="388"/>
      <c r="E135" s="389"/>
      <c r="F135" s="40"/>
    </row>
    <row r="136" spans="1:6">
      <c r="A136" s="32"/>
      <c r="B136" s="74" t="s">
        <v>173</v>
      </c>
      <c r="C136" s="387" t="s">
        <v>105</v>
      </c>
      <c r="D136" s="388"/>
      <c r="E136" s="389"/>
      <c r="F136" s="40"/>
    </row>
    <row r="137" spans="1:6">
      <c r="A137" s="32"/>
      <c r="B137" s="74" t="s">
        <v>170</v>
      </c>
      <c r="C137" s="387" t="s">
        <v>102</v>
      </c>
      <c r="D137" s="388"/>
      <c r="E137" s="389"/>
      <c r="F137" s="40"/>
    </row>
    <row r="138" spans="1:6">
      <c r="A138" s="32"/>
      <c r="B138" s="74" t="s">
        <v>159</v>
      </c>
      <c r="C138" s="387" t="s">
        <v>106</v>
      </c>
      <c r="D138" s="388"/>
      <c r="E138" s="389"/>
      <c r="F138" s="40"/>
    </row>
    <row r="139" spans="1:6">
      <c r="A139" s="32"/>
      <c r="B139" s="293"/>
      <c r="C139" s="294"/>
      <c r="D139" s="294"/>
      <c r="E139" s="294"/>
      <c r="F139" s="40"/>
    </row>
    <row r="140" spans="1:6" ht="12.75" customHeight="1">
      <c r="A140" s="32"/>
      <c r="B140" s="402" t="s">
        <v>193</v>
      </c>
      <c r="C140" s="403"/>
      <c r="D140" s="403"/>
      <c r="E140" s="404"/>
      <c r="F140" s="40"/>
    </row>
    <row r="141" spans="1:6">
      <c r="A141" s="32"/>
      <c r="B141" s="382" t="s">
        <v>86</v>
      </c>
      <c r="C141" s="405" t="s">
        <v>167</v>
      </c>
      <c r="D141" s="406"/>
      <c r="E141" s="407"/>
      <c r="F141" s="40"/>
    </row>
    <row r="142" spans="1:6">
      <c r="A142" s="32"/>
      <c r="B142" s="390" t="s">
        <v>53</v>
      </c>
      <c r="C142" s="391"/>
      <c r="D142" s="391"/>
      <c r="E142" s="392"/>
      <c r="F142" s="40"/>
    </row>
    <row r="143" spans="1:6">
      <c r="A143" s="32"/>
      <c r="B143" s="74" t="s">
        <v>291</v>
      </c>
      <c r="C143" s="387" t="s">
        <v>181</v>
      </c>
      <c r="D143" s="388"/>
      <c r="E143" s="389"/>
      <c r="F143" s="40"/>
    </row>
    <row r="144" spans="1:6">
      <c r="A144" s="32"/>
      <c r="B144" s="74" t="s">
        <v>204</v>
      </c>
      <c r="C144" s="387" t="s">
        <v>202</v>
      </c>
      <c r="D144" s="388"/>
      <c r="E144" s="389"/>
      <c r="F144" s="40"/>
    </row>
    <row r="145" spans="1:6">
      <c r="A145" s="32"/>
      <c r="B145" s="74" t="s">
        <v>292</v>
      </c>
      <c r="C145" s="387" t="s">
        <v>182</v>
      </c>
      <c r="D145" s="388"/>
      <c r="E145" s="389"/>
      <c r="F145" s="40"/>
    </row>
    <row r="146" spans="1:6">
      <c r="A146" s="32"/>
      <c r="B146" s="74" t="s">
        <v>2</v>
      </c>
      <c r="C146" s="387" t="s">
        <v>95</v>
      </c>
      <c r="D146" s="388"/>
      <c r="E146" s="389"/>
      <c r="F146" s="40"/>
    </row>
    <row r="147" spans="1:6">
      <c r="A147" s="32"/>
      <c r="B147" s="74" t="s">
        <v>205</v>
      </c>
      <c r="C147" s="387" t="s">
        <v>201</v>
      </c>
      <c r="D147" s="388"/>
      <c r="E147" s="389"/>
      <c r="F147" s="40"/>
    </row>
    <row r="148" spans="1:6">
      <c r="A148" s="32"/>
      <c r="B148" s="74" t="s">
        <v>96</v>
      </c>
      <c r="C148" s="387" t="s">
        <v>97</v>
      </c>
      <c r="D148" s="388"/>
      <c r="E148" s="389"/>
      <c r="F148" s="40"/>
    </row>
    <row r="149" spans="1:6">
      <c r="A149" s="32"/>
      <c r="B149" s="74" t="s">
        <v>90</v>
      </c>
      <c r="C149" s="387" t="s">
        <v>91</v>
      </c>
      <c r="D149" s="388"/>
      <c r="E149" s="389"/>
      <c r="F149" s="40"/>
    </row>
    <row r="150" spans="1:6">
      <c r="A150" s="32"/>
      <c r="B150" s="74" t="s">
        <v>98</v>
      </c>
      <c r="C150" s="387" t="s">
        <v>99</v>
      </c>
      <c r="D150" s="388"/>
      <c r="E150" s="389"/>
      <c r="F150" s="40"/>
    </row>
    <row r="151" spans="1:6">
      <c r="A151" s="32"/>
      <c r="B151" s="390" t="s">
        <v>54</v>
      </c>
      <c r="C151" s="391"/>
      <c r="D151" s="391"/>
      <c r="E151" s="392"/>
      <c r="F151" s="40"/>
    </row>
    <row r="152" spans="1:6">
      <c r="A152" s="32"/>
      <c r="B152" s="74" t="s">
        <v>92</v>
      </c>
      <c r="C152" s="387" t="s">
        <v>144</v>
      </c>
      <c r="D152" s="388"/>
      <c r="E152" s="389"/>
      <c r="F152" s="40"/>
    </row>
    <row r="153" spans="1:6">
      <c r="A153" s="32"/>
      <c r="B153" s="74" t="s">
        <v>167</v>
      </c>
      <c r="C153" s="387" t="s">
        <v>145</v>
      </c>
      <c r="D153" s="388"/>
      <c r="E153" s="389"/>
      <c r="F153" s="40"/>
    </row>
    <row r="154" spans="1:6">
      <c r="A154" s="32"/>
      <c r="B154" s="74" t="s">
        <v>171</v>
      </c>
      <c r="C154" s="387" t="s">
        <v>103</v>
      </c>
      <c r="D154" s="388"/>
      <c r="E154" s="389"/>
      <c r="F154" s="40"/>
    </row>
    <row r="155" spans="1:6">
      <c r="A155" s="32"/>
      <c r="B155" s="74" t="s">
        <v>170</v>
      </c>
      <c r="C155" s="387" t="s">
        <v>100</v>
      </c>
      <c r="D155" s="388"/>
      <c r="E155" s="389"/>
      <c r="F155" s="40"/>
    </row>
    <row r="156" spans="1:6">
      <c r="A156" s="32"/>
      <c r="B156" s="74" t="s">
        <v>159</v>
      </c>
      <c r="C156" s="387" t="s">
        <v>106</v>
      </c>
      <c r="D156" s="388"/>
      <c r="E156" s="389"/>
      <c r="F156" s="40"/>
    </row>
    <row r="157" spans="1:6">
      <c r="A157" s="32"/>
      <c r="B157" s="74" t="s">
        <v>172</v>
      </c>
      <c r="C157" s="387" t="s">
        <v>104</v>
      </c>
      <c r="D157" s="388"/>
      <c r="E157" s="389"/>
      <c r="F157" s="40"/>
    </row>
    <row r="158" spans="1:6">
      <c r="A158" s="32"/>
      <c r="B158" s="74" t="s">
        <v>170</v>
      </c>
      <c r="C158" s="387" t="s">
        <v>101</v>
      </c>
      <c r="D158" s="388"/>
      <c r="E158" s="389"/>
      <c r="F158" s="40"/>
    </row>
    <row r="159" spans="1:6">
      <c r="A159" s="32"/>
      <c r="B159" s="74" t="s">
        <v>159</v>
      </c>
      <c r="C159" s="387" t="s">
        <v>106</v>
      </c>
      <c r="D159" s="388"/>
      <c r="E159" s="389"/>
      <c r="F159" s="40"/>
    </row>
    <row r="160" spans="1:6">
      <c r="A160" s="32"/>
      <c r="B160" s="74" t="s">
        <v>173</v>
      </c>
      <c r="C160" s="387" t="s">
        <v>105</v>
      </c>
      <c r="D160" s="388"/>
      <c r="E160" s="389"/>
      <c r="F160" s="40"/>
    </row>
    <row r="161" spans="1:6">
      <c r="A161" s="32"/>
      <c r="B161" s="74" t="s">
        <v>170</v>
      </c>
      <c r="C161" s="387" t="s">
        <v>102</v>
      </c>
      <c r="D161" s="388"/>
      <c r="E161" s="389"/>
      <c r="F161" s="40"/>
    </row>
    <row r="162" spans="1:6">
      <c r="A162" s="32"/>
      <c r="B162" s="74" t="s">
        <v>159</v>
      </c>
      <c r="C162" s="387" t="s">
        <v>106</v>
      </c>
      <c r="D162" s="388"/>
      <c r="E162" s="389"/>
      <c r="F162" s="40"/>
    </row>
    <row r="163" spans="1:6">
      <c r="A163" s="32"/>
      <c r="B163" s="74" t="s">
        <v>173</v>
      </c>
      <c r="C163" s="387" t="s">
        <v>105</v>
      </c>
      <c r="D163" s="388"/>
      <c r="E163" s="389"/>
      <c r="F163" s="40"/>
    </row>
    <row r="164" spans="1:6">
      <c r="A164" s="32"/>
      <c r="B164" s="74" t="s">
        <v>170</v>
      </c>
      <c r="C164" s="387" t="s">
        <v>102</v>
      </c>
      <c r="D164" s="388"/>
      <c r="E164" s="389"/>
      <c r="F164" s="40"/>
    </row>
    <row r="165" spans="1:6">
      <c r="A165" s="32"/>
      <c r="B165" s="74" t="s">
        <v>159</v>
      </c>
      <c r="C165" s="387" t="s">
        <v>106</v>
      </c>
      <c r="D165" s="388"/>
      <c r="E165" s="389"/>
      <c r="F165" s="40"/>
    </row>
    <row r="166" spans="1:6">
      <c r="A166" s="32"/>
      <c r="B166" s="293"/>
      <c r="C166" s="294"/>
      <c r="D166" s="294"/>
      <c r="E166" s="294"/>
      <c r="F166" s="40"/>
    </row>
    <row r="167" spans="1:6">
      <c r="A167" s="32"/>
      <c r="B167" s="402" t="s">
        <v>194</v>
      </c>
      <c r="C167" s="403"/>
      <c r="D167" s="403"/>
      <c r="E167" s="404"/>
      <c r="F167" s="40"/>
    </row>
    <row r="168" spans="1:6">
      <c r="A168" s="32"/>
      <c r="B168" s="382" t="s">
        <v>86</v>
      </c>
      <c r="C168" s="405" t="s">
        <v>167</v>
      </c>
      <c r="D168" s="406"/>
      <c r="E168" s="407"/>
      <c r="F168" s="40"/>
    </row>
    <row r="169" spans="1:6">
      <c r="A169" s="32"/>
      <c r="B169" s="390" t="s">
        <v>53</v>
      </c>
      <c r="C169" s="391"/>
      <c r="D169" s="391"/>
      <c r="E169" s="392"/>
      <c r="F169" s="40"/>
    </row>
    <row r="170" spans="1:6">
      <c r="A170" s="32"/>
      <c r="B170" s="74" t="s">
        <v>291</v>
      </c>
      <c r="C170" s="387" t="s">
        <v>181</v>
      </c>
      <c r="D170" s="388"/>
      <c r="E170" s="389"/>
      <c r="F170" s="40"/>
    </row>
    <row r="171" spans="1:6">
      <c r="A171" s="32"/>
      <c r="B171" s="74" t="s">
        <v>204</v>
      </c>
      <c r="C171" s="387" t="s">
        <v>202</v>
      </c>
      <c r="D171" s="388"/>
      <c r="E171" s="389"/>
      <c r="F171" s="40"/>
    </row>
    <row r="172" spans="1:6">
      <c r="A172" s="32"/>
      <c r="B172" s="74" t="s">
        <v>292</v>
      </c>
      <c r="C172" s="387" t="s">
        <v>182</v>
      </c>
      <c r="D172" s="388"/>
      <c r="E172" s="389"/>
      <c r="F172" s="40"/>
    </row>
    <row r="173" spans="1:6">
      <c r="A173" s="32"/>
      <c r="B173" s="74" t="s">
        <v>2</v>
      </c>
      <c r="C173" s="387" t="s">
        <v>95</v>
      </c>
      <c r="D173" s="388"/>
      <c r="E173" s="389"/>
      <c r="F173" s="40"/>
    </row>
    <row r="174" spans="1:6">
      <c r="A174" s="32"/>
      <c r="B174" s="74" t="s">
        <v>205</v>
      </c>
      <c r="C174" s="387" t="s">
        <v>201</v>
      </c>
      <c r="D174" s="388"/>
      <c r="E174" s="389"/>
      <c r="F174" s="40"/>
    </row>
    <row r="175" spans="1:6">
      <c r="A175" s="32"/>
      <c r="B175" s="74" t="s">
        <v>96</v>
      </c>
      <c r="C175" s="387" t="s">
        <v>97</v>
      </c>
      <c r="D175" s="388"/>
      <c r="E175" s="389"/>
      <c r="F175" s="40"/>
    </row>
    <row r="176" spans="1:6">
      <c r="A176" s="32"/>
      <c r="B176" s="74" t="s">
        <v>90</v>
      </c>
      <c r="C176" s="387" t="s">
        <v>91</v>
      </c>
      <c r="D176" s="388"/>
      <c r="E176" s="389"/>
      <c r="F176" s="40"/>
    </row>
    <row r="177" spans="1:6">
      <c r="A177" s="32"/>
      <c r="B177" s="74" t="s">
        <v>98</v>
      </c>
      <c r="C177" s="387" t="s">
        <v>99</v>
      </c>
      <c r="D177" s="388"/>
      <c r="E177" s="389"/>
      <c r="F177" s="40"/>
    </row>
    <row r="178" spans="1:6">
      <c r="A178" s="32"/>
      <c r="B178" s="390" t="s">
        <v>54</v>
      </c>
      <c r="C178" s="391"/>
      <c r="D178" s="391"/>
      <c r="E178" s="392"/>
      <c r="F178" s="40"/>
    </row>
    <row r="179" spans="1:6">
      <c r="A179" s="32"/>
      <c r="B179" s="74" t="s">
        <v>92</v>
      </c>
      <c r="C179" s="387" t="s">
        <v>144</v>
      </c>
      <c r="D179" s="388"/>
      <c r="E179" s="389"/>
      <c r="F179" s="40"/>
    </row>
    <row r="180" spans="1:6">
      <c r="A180" s="32"/>
      <c r="B180" s="74" t="s">
        <v>167</v>
      </c>
      <c r="C180" s="387" t="s">
        <v>145</v>
      </c>
      <c r="D180" s="388"/>
      <c r="E180" s="389"/>
      <c r="F180" s="40"/>
    </row>
    <row r="181" spans="1:6">
      <c r="A181" s="32"/>
      <c r="B181" s="74" t="s">
        <v>171</v>
      </c>
      <c r="C181" s="387" t="s">
        <v>103</v>
      </c>
      <c r="D181" s="388"/>
      <c r="E181" s="389"/>
      <c r="F181" s="40"/>
    </row>
    <row r="182" spans="1:6">
      <c r="A182" s="32"/>
      <c r="B182" s="74" t="s">
        <v>170</v>
      </c>
      <c r="C182" s="387" t="s">
        <v>100</v>
      </c>
      <c r="D182" s="388"/>
      <c r="E182" s="389"/>
      <c r="F182" s="40"/>
    </row>
    <row r="183" spans="1:6">
      <c r="A183" s="32"/>
      <c r="B183" s="74" t="s">
        <v>159</v>
      </c>
      <c r="C183" s="387" t="s">
        <v>106</v>
      </c>
      <c r="D183" s="388"/>
      <c r="E183" s="389"/>
      <c r="F183" s="40"/>
    </row>
    <row r="184" spans="1:6">
      <c r="A184" s="32"/>
      <c r="B184" s="74" t="s">
        <v>172</v>
      </c>
      <c r="C184" s="387" t="s">
        <v>104</v>
      </c>
      <c r="D184" s="388"/>
      <c r="E184" s="389"/>
      <c r="F184" s="40"/>
    </row>
    <row r="185" spans="1:6">
      <c r="A185" s="32"/>
      <c r="B185" s="74" t="s">
        <v>170</v>
      </c>
      <c r="C185" s="387" t="s">
        <v>101</v>
      </c>
      <c r="D185" s="388"/>
      <c r="E185" s="389"/>
      <c r="F185" s="40"/>
    </row>
    <row r="186" spans="1:6">
      <c r="A186" s="32"/>
      <c r="B186" s="74" t="s">
        <v>159</v>
      </c>
      <c r="C186" s="387" t="s">
        <v>106</v>
      </c>
      <c r="D186" s="388"/>
      <c r="E186" s="389"/>
      <c r="F186" s="40"/>
    </row>
    <row r="187" spans="1:6">
      <c r="A187" s="32"/>
      <c r="B187" s="74" t="s">
        <v>173</v>
      </c>
      <c r="C187" s="387" t="s">
        <v>105</v>
      </c>
      <c r="D187" s="388"/>
      <c r="E187" s="389"/>
      <c r="F187" s="40"/>
    </row>
    <row r="188" spans="1:6">
      <c r="A188" s="32"/>
      <c r="B188" s="74" t="s">
        <v>170</v>
      </c>
      <c r="C188" s="387" t="s">
        <v>102</v>
      </c>
      <c r="D188" s="388"/>
      <c r="E188" s="389"/>
      <c r="F188" s="40"/>
    </row>
    <row r="189" spans="1:6">
      <c r="A189" s="32"/>
      <c r="B189" s="74" t="s">
        <v>159</v>
      </c>
      <c r="C189" s="387" t="s">
        <v>106</v>
      </c>
      <c r="D189" s="388"/>
      <c r="E189" s="389"/>
      <c r="F189" s="40"/>
    </row>
    <row r="190" spans="1:6">
      <c r="A190" s="32"/>
      <c r="B190" s="74" t="s">
        <v>173</v>
      </c>
      <c r="C190" s="387" t="s">
        <v>105</v>
      </c>
      <c r="D190" s="388"/>
      <c r="E190" s="389"/>
      <c r="F190" s="40"/>
    </row>
    <row r="191" spans="1:6">
      <c r="A191" s="32"/>
      <c r="B191" s="74" t="s">
        <v>170</v>
      </c>
      <c r="C191" s="387" t="s">
        <v>102</v>
      </c>
      <c r="D191" s="388"/>
      <c r="E191" s="389"/>
      <c r="F191" s="40"/>
    </row>
    <row r="192" spans="1:6">
      <c r="A192" s="32"/>
      <c r="B192" s="74" t="s">
        <v>159</v>
      </c>
      <c r="C192" s="387" t="s">
        <v>106</v>
      </c>
      <c r="D192" s="388"/>
      <c r="E192" s="389"/>
      <c r="F192" s="40"/>
    </row>
    <row r="193" spans="1:6">
      <c r="A193" s="32"/>
      <c r="B193" s="293"/>
      <c r="C193" s="294"/>
      <c r="D193" s="294"/>
      <c r="E193" s="294"/>
      <c r="F193" s="40"/>
    </row>
    <row r="194" spans="1:6">
      <c r="A194" s="32"/>
      <c r="B194" s="402" t="s">
        <v>62</v>
      </c>
      <c r="C194" s="403"/>
      <c r="D194" s="403"/>
      <c r="E194" s="404"/>
      <c r="F194" s="40"/>
    </row>
    <row r="195" spans="1:6">
      <c r="A195" s="32"/>
      <c r="B195" s="382" t="s">
        <v>86</v>
      </c>
      <c r="C195" s="405" t="s">
        <v>167</v>
      </c>
      <c r="D195" s="406"/>
      <c r="E195" s="407"/>
      <c r="F195" s="40"/>
    </row>
    <row r="196" spans="1:6">
      <c r="A196" s="32"/>
      <c r="B196" s="390" t="s">
        <v>53</v>
      </c>
      <c r="C196" s="391"/>
      <c r="D196" s="391"/>
      <c r="E196" s="392"/>
      <c r="F196" s="40"/>
    </row>
    <row r="197" spans="1:6">
      <c r="A197" s="32"/>
      <c r="B197" s="74" t="s">
        <v>291</v>
      </c>
      <c r="C197" s="387" t="s">
        <v>181</v>
      </c>
      <c r="D197" s="388"/>
      <c r="E197" s="389"/>
      <c r="F197" s="40"/>
    </row>
    <row r="198" spans="1:6">
      <c r="A198" s="32"/>
      <c r="B198" s="74" t="s">
        <v>204</v>
      </c>
      <c r="C198" s="387" t="s">
        <v>202</v>
      </c>
      <c r="D198" s="388"/>
      <c r="E198" s="389"/>
      <c r="F198" s="40"/>
    </row>
    <row r="199" spans="1:6">
      <c r="A199" s="32"/>
      <c r="B199" s="74" t="s">
        <v>292</v>
      </c>
      <c r="C199" s="387" t="s">
        <v>182</v>
      </c>
      <c r="D199" s="388"/>
      <c r="E199" s="389"/>
      <c r="F199" s="40"/>
    </row>
    <row r="200" spans="1:6">
      <c r="A200" s="32"/>
      <c r="B200" s="74" t="s">
        <v>2</v>
      </c>
      <c r="C200" s="387" t="s">
        <v>95</v>
      </c>
      <c r="D200" s="388"/>
      <c r="E200" s="389"/>
      <c r="F200" s="40"/>
    </row>
    <row r="201" spans="1:6">
      <c r="A201" s="32"/>
      <c r="B201" s="74" t="s">
        <v>205</v>
      </c>
      <c r="C201" s="387" t="s">
        <v>201</v>
      </c>
      <c r="D201" s="388"/>
      <c r="E201" s="389"/>
      <c r="F201" s="40"/>
    </row>
    <row r="202" spans="1:6">
      <c r="A202" s="32"/>
      <c r="B202" s="74" t="s">
        <v>96</v>
      </c>
      <c r="C202" s="387" t="s">
        <v>97</v>
      </c>
      <c r="D202" s="388"/>
      <c r="E202" s="389"/>
      <c r="F202" s="40"/>
    </row>
    <row r="203" spans="1:6">
      <c r="A203" s="32"/>
      <c r="B203" s="74" t="s">
        <v>90</v>
      </c>
      <c r="C203" s="387" t="s">
        <v>91</v>
      </c>
      <c r="D203" s="388"/>
      <c r="E203" s="389"/>
      <c r="F203" s="40"/>
    </row>
    <row r="204" spans="1:6">
      <c r="A204" s="32"/>
      <c r="B204" s="74" t="s">
        <v>98</v>
      </c>
      <c r="C204" s="387" t="s">
        <v>99</v>
      </c>
      <c r="D204" s="388"/>
      <c r="E204" s="389"/>
      <c r="F204" s="40"/>
    </row>
    <row r="205" spans="1:6">
      <c r="A205" s="32"/>
      <c r="B205" s="390" t="s">
        <v>54</v>
      </c>
      <c r="C205" s="391"/>
      <c r="D205" s="391"/>
      <c r="E205" s="392"/>
      <c r="F205" s="40"/>
    </row>
    <row r="206" spans="1:6">
      <c r="A206" s="32"/>
      <c r="B206" s="74" t="s">
        <v>92</v>
      </c>
      <c r="C206" s="387" t="s">
        <v>144</v>
      </c>
      <c r="D206" s="388"/>
      <c r="E206" s="389"/>
      <c r="F206" s="40"/>
    </row>
    <row r="207" spans="1:6">
      <c r="A207" s="32"/>
      <c r="B207" s="74" t="s">
        <v>167</v>
      </c>
      <c r="C207" s="387" t="s">
        <v>145</v>
      </c>
      <c r="D207" s="388"/>
      <c r="E207" s="389"/>
      <c r="F207" s="40"/>
    </row>
    <row r="208" spans="1:6">
      <c r="A208" s="32"/>
      <c r="B208" s="74" t="s">
        <v>171</v>
      </c>
      <c r="C208" s="387" t="s">
        <v>103</v>
      </c>
      <c r="D208" s="388"/>
      <c r="E208" s="389"/>
      <c r="F208" s="40"/>
    </row>
    <row r="209" spans="1:9">
      <c r="A209" s="32"/>
      <c r="B209" s="74" t="s">
        <v>170</v>
      </c>
      <c r="C209" s="387" t="s">
        <v>100</v>
      </c>
      <c r="D209" s="388"/>
      <c r="E209" s="389"/>
      <c r="F209" s="40"/>
    </row>
    <row r="210" spans="1:9">
      <c r="A210" s="32"/>
      <c r="B210" s="74" t="s">
        <v>159</v>
      </c>
      <c r="C210" s="387" t="s">
        <v>106</v>
      </c>
      <c r="D210" s="388"/>
      <c r="E210" s="389"/>
      <c r="F210" s="40"/>
    </row>
    <row r="211" spans="1:9">
      <c r="A211" s="32"/>
      <c r="B211" s="74" t="s">
        <v>172</v>
      </c>
      <c r="C211" s="387" t="s">
        <v>104</v>
      </c>
      <c r="D211" s="388"/>
      <c r="E211" s="389"/>
      <c r="F211" s="40"/>
    </row>
    <row r="212" spans="1:9">
      <c r="A212" s="32"/>
      <c r="B212" s="74" t="s">
        <v>170</v>
      </c>
      <c r="C212" s="387" t="s">
        <v>101</v>
      </c>
      <c r="D212" s="388"/>
      <c r="E212" s="389"/>
      <c r="F212" s="40"/>
    </row>
    <row r="213" spans="1:9">
      <c r="A213" s="32"/>
      <c r="B213" s="74" t="s">
        <v>159</v>
      </c>
      <c r="C213" s="387" t="s">
        <v>106</v>
      </c>
      <c r="D213" s="388"/>
      <c r="E213" s="389"/>
      <c r="F213" s="40"/>
    </row>
    <row r="214" spans="1:9">
      <c r="A214" s="32"/>
      <c r="B214" s="74" t="s">
        <v>173</v>
      </c>
      <c r="C214" s="387" t="s">
        <v>105</v>
      </c>
      <c r="D214" s="388"/>
      <c r="E214" s="389"/>
      <c r="F214" s="40"/>
    </row>
    <row r="215" spans="1:9">
      <c r="A215" s="32"/>
      <c r="B215" s="74" t="s">
        <v>170</v>
      </c>
      <c r="C215" s="387" t="s">
        <v>102</v>
      </c>
      <c r="D215" s="388"/>
      <c r="E215" s="389"/>
      <c r="F215" s="40"/>
    </row>
    <row r="216" spans="1:9">
      <c r="A216" s="32"/>
      <c r="B216" s="74" t="s">
        <v>159</v>
      </c>
      <c r="C216" s="387" t="s">
        <v>106</v>
      </c>
      <c r="D216" s="388"/>
      <c r="E216" s="389"/>
      <c r="F216" s="40"/>
    </row>
    <row r="217" spans="1:9">
      <c r="A217" s="32"/>
      <c r="B217" s="74" t="s">
        <v>173</v>
      </c>
      <c r="C217" s="387" t="s">
        <v>105</v>
      </c>
      <c r="D217" s="388"/>
      <c r="E217" s="389"/>
      <c r="F217" s="40"/>
    </row>
    <row r="218" spans="1:9">
      <c r="A218" s="32"/>
      <c r="B218" s="74" t="s">
        <v>170</v>
      </c>
      <c r="C218" s="387" t="s">
        <v>102</v>
      </c>
      <c r="D218" s="388"/>
      <c r="E218" s="389"/>
      <c r="F218" s="40"/>
    </row>
    <row r="219" spans="1:9">
      <c r="A219" s="32"/>
      <c r="B219" s="74" t="s">
        <v>159</v>
      </c>
      <c r="C219" s="387" t="s">
        <v>106</v>
      </c>
      <c r="D219" s="388"/>
      <c r="E219" s="389"/>
      <c r="F219" s="40"/>
    </row>
    <row r="220" spans="1:9">
      <c r="A220" s="32"/>
      <c r="B220" s="293"/>
      <c r="C220" s="294"/>
      <c r="D220" s="294"/>
      <c r="E220" s="294"/>
      <c r="F220" s="40"/>
    </row>
    <row r="221" spans="1:9">
      <c r="A221" s="32"/>
      <c r="B221" s="402" t="s">
        <v>197</v>
      </c>
      <c r="C221" s="403"/>
      <c r="D221" s="403"/>
      <c r="E221" s="404"/>
      <c r="F221" s="40"/>
    </row>
    <row r="222" spans="1:9" ht="12.75" customHeight="1">
      <c r="A222" s="31"/>
      <c r="B222" s="382" t="s">
        <v>86</v>
      </c>
      <c r="C222" s="405" t="s">
        <v>167</v>
      </c>
      <c r="D222" s="406"/>
      <c r="E222" s="407"/>
      <c r="F222" s="40"/>
    </row>
    <row r="223" spans="1:9" ht="12.75" customHeight="1">
      <c r="A223" s="32"/>
      <c r="B223" s="74" t="s">
        <v>33</v>
      </c>
      <c r="C223" s="408" t="s">
        <v>34</v>
      </c>
      <c r="D223" s="409"/>
      <c r="E223" s="410"/>
      <c r="F223" s="157"/>
      <c r="G223" s="157"/>
      <c r="H223" s="157"/>
      <c r="I223" s="157"/>
    </row>
    <row r="224" spans="1:9" ht="12.75" customHeight="1">
      <c r="A224" s="32"/>
      <c r="B224" s="74" t="s">
        <v>129</v>
      </c>
      <c r="C224" s="408" t="s">
        <v>35</v>
      </c>
      <c r="D224" s="409"/>
      <c r="E224" s="410"/>
      <c r="H224" s="157"/>
      <c r="I224" s="157"/>
    </row>
    <row r="225" spans="1:9" ht="24">
      <c r="A225" s="32"/>
      <c r="B225" s="262" t="s">
        <v>111</v>
      </c>
      <c r="C225" s="408" t="s">
        <v>36</v>
      </c>
      <c r="D225" s="409"/>
      <c r="E225" s="410"/>
      <c r="H225" s="157"/>
      <c r="I225" s="157"/>
    </row>
    <row r="226" spans="1:9" ht="12.75" customHeight="1">
      <c r="A226" s="32"/>
      <c r="B226" s="74"/>
      <c r="C226" s="387"/>
      <c r="D226" s="388"/>
      <c r="E226" s="389"/>
      <c r="H226" s="157"/>
      <c r="I226" s="157"/>
    </row>
    <row r="227" spans="1:9" ht="13.5" customHeight="1">
      <c r="A227" s="32"/>
      <c r="B227" s="19"/>
      <c r="C227" s="34"/>
      <c r="D227" s="42"/>
      <c r="E227" s="34"/>
      <c r="H227" s="157"/>
      <c r="I227" s="157"/>
    </row>
    <row r="228" spans="1:9" ht="12.75" customHeight="1">
      <c r="A228" s="32"/>
      <c r="B228" s="41"/>
      <c r="F228" s="40"/>
    </row>
    <row r="229" spans="1:9" ht="12.75" customHeight="1">
      <c r="A229" s="32"/>
      <c r="B229" s="413" t="s">
        <v>128</v>
      </c>
      <c r="C229" s="414"/>
      <c r="D229" s="414"/>
      <c r="E229" s="414"/>
      <c r="F229" s="40"/>
    </row>
    <row r="230" spans="1:9" ht="12.75" customHeight="1" thickBot="1">
      <c r="A230" s="32"/>
      <c r="C230" s="157"/>
      <c r="D230" s="157"/>
      <c r="E230" s="157"/>
      <c r="F230" s="40"/>
    </row>
    <row r="231" spans="1:9" ht="20.25" customHeight="1" thickBot="1">
      <c r="A231" s="32"/>
      <c r="B231" s="198" t="s">
        <v>83</v>
      </c>
      <c r="C231" s="199"/>
      <c r="D231" s="411" t="s">
        <v>168</v>
      </c>
      <c r="E231" s="258" t="s">
        <v>122</v>
      </c>
      <c r="F231" s="159"/>
    </row>
    <row r="232" spans="1:9" ht="20.25" customHeight="1" thickBot="1">
      <c r="A232" s="32"/>
      <c r="B232" s="158" t="s">
        <v>82</v>
      </c>
      <c r="C232" s="159" t="s">
        <v>81</v>
      </c>
      <c r="D232" s="412"/>
      <c r="E232" s="260"/>
      <c r="F232" s="261"/>
    </row>
    <row r="233" spans="1:9" ht="25.5">
      <c r="A233" s="32"/>
      <c r="B233" s="160">
        <v>0</v>
      </c>
      <c r="C233" s="161" t="s">
        <v>123</v>
      </c>
      <c r="D233" s="162"/>
      <c r="E233" s="255" t="s">
        <v>124</v>
      </c>
      <c r="F233" s="259"/>
    </row>
    <row r="234" spans="1:9" ht="20.25" customHeight="1">
      <c r="A234" s="32"/>
      <c r="B234" s="163" t="s">
        <v>125</v>
      </c>
      <c r="C234" s="164">
        <v>0.98</v>
      </c>
      <c r="D234" s="165"/>
      <c r="E234" s="256" t="s">
        <v>126</v>
      </c>
      <c r="F234" s="257"/>
    </row>
    <row r="235" spans="1:9" ht="30.75" customHeight="1" thickBot="1">
      <c r="A235" s="32"/>
      <c r="B235" s="166">
        <v>0.99</v>
      </c>
      <c r="C235" s="167">
        <v>1</v>
      </c>
      <c r="D235" s="168"/>
      <c r="E235" s="253" t="s">
        <v>127</v>
      </c>
      <c r="F235" s="254"/>
    </row>
    <row r="236" spans="1:9" ht="12.75" customHeight="1">
      <c r="A236" s="32"/>
      <c r="B236" s="19"/>
      <c r="C236" s="34"/>
      <c r="D236" s="44"/>
      <c r="E236" s="34"/>
      <c r="F236" s="40"/>
    </row>
    <row r="237" spans="1:9" ht="12.75" customHeight="1">
      <c r="A237" s="32"/>
      <c r="B237" s="19"/>
      <c r="C237" s="34"/>
      <c r="D237" s="44"/>
      <c r="E237" s="34"/>
      <c r="F237" s="40"/>
    </row>
    <row r="238" spans="1:9" ht="12.75" customHeight="1">
      <c r="A238" s="32"/>
      <c r="B238" s="19"/>
      <c r="C238" s="34"/>
      <c r="D238" s="44"/>
      <c r="E238" s="34"/>
      <c r="F238" s="40"/>
    </row>
    <row r="239" spans="1:9" ht="12.75" customHeight="1">
      <c r="A239" s="32"/>
      <c r="B239" s="19"/>
      <c r="C239" s="34"/>
      <c r="D239" s="34"/>
      <c r="E239" s="34"/>
      <c r="F239" s="40"/>
    </row>
    <row r="240" spans="1:9" ht="27.75" customHeight="1">
      <c r="A240" s="32"/>
      <c r="B240" s="399"/>
      <c r="C240" s="399"/>
      <c r="D240" s="34"/>
      <c r="E240" s="34"/>
      <c r="F240" s="40"/>
    </row>
    <row r="241" spans="1:6" ht="12.75" customHeight="1">
      <c r="A241" s="32"/>
      <c r="B241" s="19"/>
      <c r="C241" s="34"/>
      <c r="D241" s="34"/>
      <c r="E241" s="34"/>
      <c r="F241" s="40"/>
    </row>
    <row r="242" spans="1:6" ht="12.75" customHeight="1">
      <c r="A242" s="32"/>
      <c r="B242" s="19"/>
      <c r="C242" s="34"/>
      <c r="D242" s="34"/>
      <c r="E242" s="34"/>
      <c r="F242" s="40"/>
    </row>
    <row r="243" spans="1:6" ht="12.75" customHeight="1">
      <c r="A243" s="32"/>
      <c r="B243" s="399"/>
      <c r="C243" s="399"/>
      <c r="D243" s="43"/>
      <c r="E243" s="34"/>
      <c r="F243" s="40"/>
    </row>
    <row r="244" spans="1:6" s="34" customFormat="1" ht="12.75" customHeight="1">
      <c r="A244" s="32"/>
      <c r="B244" s="19"/>
      <c r="C244" s="19"/>
      <c r="F244" s="46"/>
    </row>
    <row r="245" spans="1:6" ht="18.75" customHeight="1">
      <c r="A245" s="32"/>
      <c r="B245" s="19"/>
      <c r="C245" s="19"/>
      <c r="D245" s="34"/>
      <c r="E245" s="34"/>
      <c r="F245" s="40"/>
    </row>
    <row r="246" spans="1:6">
      <c r="A246" s="32"/>
      <c r="B246" s="19"/>
      <c r="C246" s="19"/>
      <c r="D246" s="34"/>
      <c r="E246" s="34"/>
      <c r="F246" s="40"/>
    </row>
    <row r="247" spans="1:6" ht="17.25" customHeight="1">
      <c r="A247" s="32"/>
      <c r="B247" s="19"/>
      <c r="C247" s="19"/>
      <c r="D247" s="34"/>
      <c r="E247" s="34"/>
      <c r="F247" s="40"/>
    </row>
    <row r="248" spans="1:6" ht="17.25" customHeight="1">
      <c r="A248" s="32"/>
      <c r="B248" s="399"/>
      <c r="C248" s="399"/>
      <c r="D248" s="43"/>
      <c r="E248" s="34"/>
      <c r="F248" s="40"/>
    </row>
    <row r="249" spans="1:6" ht="17.25" customHeight="1">
      <c r="A249" s="32"/>
      <c r="B249" s="19"/>
      <c r="C249" s="19"/>
      <c r="D249" s="34"/>
      <c r="E249" s="34"/>
      <c r="F249" s="40"/>
    </row>
    <row r="250" spans="1:6" ht="23.25" customHeight="1">
      <c r="A250" s="32"/>
      <c r="B250" s="19"/>
      <c r="C250" s="19"/>
      <c r="D250" s="34"/>
      <c r="E250" s="34"/>
      <c r="F250" s="40"/>
    </row>
    <row r="251" spans="1:6">
      <c r="A251" s="32"/>
      <c r="B251" s="45"/>
      <c r="C251" s="34"/>
      <c r="D251" s="34"/>
      <c r="E251" s="34"/>
      <c r="F251" s="40"/>
    </row>
    <row r="252" spans="1:6">
      <c r="A252" s="32"/>
      <c r="B252" s="45"/>
      <c r="C252" s="34"/>
      <c r="D252" s="34"/>
      <c r="E252" s="34"/>
      <c r="F252" s="40"/>
    </row>
    <row r="253" spans="1:6" ht="13.5">
      <c r="A253" s="32"/>
      <c r="B253" s="47"/>
      <c r="C253" s="34"/>
      <c r="D253" s="34"/>
      <c r="E253" s="34"/>
      <c r="F253" s="40"/>
    </row>
    <row r="254" spans="1:6" ht="13.5">
      <c r="A254" s="32"/>
      <c r="B254" s="47"/>
      <c r="C254" s="34"/>
      <c r="D254" s="34"/>
      <c r="E254" s="34"/>
      <c r="F254" s="40"/>
    </row>
    <row r="255" spans="1:6" ht="18.75" customHeight="1">
      <c r="A255" s="31"/>
      <c r="B255" s="399"/>
      <c r="C255" s="399"/>
      <c r="D255" s="34"/>
      <c r="E255" s="34"/>
      <c r="F255" s="40"/>
    </row>
    <row r="256" spans="1:6" ht="18.75" customHeight="1">
      <c r="A256" s="32"/>
      <c r="B256" s="399"/>
      <c r="C256" s="399"/>
      <c r="D256" s="34"/>
      <c r="E256" s="34"/>
      <c r="F256" s="40"/>
    </row>
    <row r="257" spans="1:6" ht="18.75" customHeight="1">
      <c r="A257" s="32"/>
      <c r="B257" s="399"/>
      <c r="C257" s="399"/>
      <c r="D257" s="34"/>
      <c r="E257" s="34"/>
      <c r="F257" s="40"/>
    </row>
    <row r="258" spans="1:6">
      <c r="A258" s="32"/>
      <c r="B258" s="399"/>
      <c r="C258" s="399"/>
      <c r="D258" s="43"/>
      <c r="E258" s="34"/>
      <c r="F258" s="40"/>
    </row>
    <row r="259" spans="1:6" ht="16.5" customHeight="1">
      <c r="A259" s="32"/>
      <c r="B259" s="48"/>
      <c r="C259" s="34"/>
      <c r="D259" s="34"/>
      <c r="E259" s="34"/>
      <c r="F259" s="40"/>
    </row>
    <row r="260" spans="1:6" ht="18.75" customHeight="1">
      <c r="A260" s="32"/>
      <c r="B260" s="47"/>
      <c r="C260" s="34"/>
      <c r="D260" s="34"/>
      <c r="E260" s="34"/>
      <c r="F260" s="40"/>
    </row>
    <row r="261" spans="1:6" ht="18.75" customHeight="1">
      <c r="A261" s="32"/>
      <c r="B261" s="47"/>
      <c r="C261" s="34"/>
      <c r="D261" s="34"/>
      <c r="E261" s="34"/>
      <c r="F261" s="40"/>
    </row>
    <row r="262" spans="1:6" ht="18.75" customHeight="1">
      <c r="A262" s="32"/>
      <c r="B262" s="49"/>
      <c r="C262" s="34"/>
      <c r="D262" s="34"/>
      <c r="E262" s="34"/>
      <c r="F262" s="40"/>
    </row>
    <row r="263" spans="1:6" ht="18.75" customHeight="1">
      <c r="A263" s="32"/>
      <c r="B263" s="39"/>
      <c r="E263" s="50"/>
      <c r="F263" s="40"/>
    </row>
    <row r="264" spans="1:6" ht="18.75" customHeight="1">
      <c r="A264" s="32"/>
      <c r="B264" s="47"/>
      <c r="C264" s="34"/>
      <c r="D264" s="34"/>
      <c r="E264" s="34"/>
      <c r="F264" s="40"/>
    </row>
    <row r="265" spans="1:6" ht="18.75" customHeight="1">
      <c r="A265" s="32"/>
      <c r="B265" s="49"/>
      <c r="C265" s="34"/>
      <c r="D265" s="34"/>
      <c r="E265" s="34"/>
      <c r="F265" s="40"/>
    </row>
    <row r="266" spans="1:6" ht="18.75" customHeight="1">
      <c r="A266" s="32"/>
      <c r="B266" s="51"/>
      <c r="C266" s="34"/>
      <c r="D266" s="34"/>
      <c r="E266" s="34"/>
      <c r="F266" s="40"/>
    </row>
    <row r="267" spans="1:6" ht="18.75" customHeight="1">
      <c r="A267" s="32"/>
      <c r="B267" s="52"/>
      <c r="C267" s="34"/>
      <c r="D267" s="43"/>
      <c r="E267" s="34"/>
      <c r="F267" s="40"/>
    </row>
    <row r="268" spans="1:6" ht="18.75" customHeight="1">
      <c r="A268" s="32"/>
      <c r="B268" s="52"/>
      <c r="C268" s="34"/>
      <c r="D268" s="53"/>
      <c r="E268" s="53"/>
      <c r="F268" s="40"/>
    </row>
    <row r="269" spans="1:6" ht="18.75" customHeight="1">
      <c r="A269" s="32"/>
      <c r="B269" s="52"/>
      <c r="C269" s="34"/>
      <c r="D269" s="43"/>
      <c r="E269" s="34"/>
      <c r="F269" s="40"/>
    </row>
    <row r="270" spans="1:6" ht="18.75" customHeight="1">
      <c r="A270" s="32"/>
      <c r="B270" s="52"/>
      <c r="C270" s="34"/>
      <c r="D270" s="43"/>
      <c r="E270" s="34"/>
      <c r="F270" s="40"/>
    </row>
    <row r="271" spans="1:6" ht="18.75" customHeight="1">
      <c r="A271" s="32"/>
      <c r="B271" s="52"/>
      <c r="C271" s="34"/>
      <c r="D271" s="43"/>
      <c r="E271" s="34"/>
      <c r="F271" s="40"/>
    </row>
    <row r="272" spans="1:6" ht="18.75" customHeight="1">
      <c r="A272" s="32"/>
      <c r="B272" s="52"/>
      <c r="C272" s="34"/>
      <c r="D272" s="43"/>
      <c r="E272" s="34"/>
      <c r="F272" s="40"/>
    </row>
    <row r="273" spans="1:6" ht="18.75" customHeight="1">
      <c r="A273" s="32"/>
      <c r="B273" s="52"/>
      <c r="C273" s="34"/>
      <c r="D273" s="43"/>
      <c r="E273" s="34"/>
      <c r="F273" s="40"/>
    </row>
    <row r="274" spans="1:6" ht="18.75" customHeight="1">
      <c r="A274" s="32"/>
      <c r="B274" s="52"/>
      <c r="C274" s="34"/>
      <c r="D274" s="43"/>
      <c r="E274" s="34"/>
      <c r="F274" s="40"/>
    </row>
    <row r="275" spans="1:6" ht="33.75" customHeight="1">
      <c r="A275" s="32"/>
      <c r="B275" s="52"/>
      <c r="C275" s="34"/>
      <c r="D275" s="43"/>
      <c r="E275" s="34"/>
      <c r="F275" s="40"/>
    </row>
    <row r="276" spans="1:6" ht="18.75" customHeight="1">
      <c r="A276" s="32"/>
      <c r="B276" s="52"/>
      <c r="C276" s="34"/>
      <c r="D276" s="43"/>
      <c r="E276" s="34"/>
      <c r="F276" s="40"/>
    </row>
    <row r="277" spans="1:6" ht="18.75" customHeight="1">
      <c r="A277" s="32"/>
      <c r="B277" s="52"/>
      <c r="C277" s="34"/>
      <c r="D277" s="43"/>
      <c r="E277" s="34"/>
      <c r="F277" s="40"/>
    </row>
    <row r="278" spans="1:6" ht="18.75" customHeight="1">
      <c r="A278" s="32"/>
      <c r="B278" s="52"/>
      <c r="C278" s="34"/>
      <c r="D278" s="43"/>
      <c r="E278" s="34"/>
      <c r="F278" s="40"/>
    </row>
    <row r="279" spans="1:6" ht="18.75" customHeight="1">
      <c r="A279" s="32"/>
      <c r="B279" s="52"/>
      <c r="C279" s="34"/>
      <c r="D279" s="43"/>
      <c r="E279" s="34"/>
      <c r="F279" s="40"/>
    </row>
    <row r="280" spans="1:6" ht="18.75" customHeight="1">
      <c r="A280" s="32"/>
      <c r="B280" s="52"/>
      <c r="C280" s="34"/>
      <c r="D280" s="43"/>
      <c r="E280" s="34"/>
      <c r="F280" s="40"/>
    </row>
    <row r="281" spans="1:6" ht="18.75" customHeight="1">
      <c r="A281" s="32"/>
      <c r="B281" s="52"/>
      <c r="C281" s="34"/>
      <c r="D281" s="43"/>
      <c r="E281" s="34"/>
      <c r="F281" s="40"/>
    </row>
    <row r="282" spans="1:6" ht="18.75" customHeight="1">
      <c r="A282" s="32"/>
      <c r="B282" s="52"/>
      <c r="C282" s="34"/>
      <c r="D282" s="43"/>
      <c r="E282" s="34"/>
      <c r="F282" s="40"/>
    </row>
    <row r="283" spans="1:6" ht="18.75" customHeight="1">
      <c r="A283" s="32"/>
      <c r="B283" s="52"/>
      <c r="C283" s="34"/>
      <c r="D283" s="400"/>
      <c r="E283" s="400"/>
      <c r="F283" s="40"/>
    </row>
    <row r="284" spans="1:6" ht="18.75" customHeight="1">
      <c r="A284" s="32"/>
      <c r="B284" s="52"/>
      <c r="C284" s="34"/>
      <c r="D284" s="43"/>
      <c r="E284" s="34"/>
      <c r="F284" s="40"/>
    </row>
    <row r="285" spans="1:6" ht="18.75" customHeight="1">
      <c r="A285" s="32"/>
      <c r="B285" s="52"/>
      <c r="C285" s="34"/>
      <c r="D285" s="54"/>
      <c r="E285" s="34"/>
      <c r="F285" s="40"/>
    </row>
    <row r="286" spans="1:6" ht="18.75" customHeight="1">
      <c r="A286" s="32"/>
      <c r="B286" s="52"/>
      <c r="C286" s="34"/>
      <c r="D286" s="54"/>
      <c r="E286" s="34"/>
      <c r="F286" s="40"/>
    </row>
    <row r="287" spans="1:6" ht="18" customHeight="1">
      <c r="A287" s="32"/>
      <c r="B287" s="52"/>
      <c r="C287" s="34"/>
      <c r="D287" s="55"/>
      <c r="E287" s="34"/>
      <c r="F287" s="40"/>
    </row>
    <row r="288" spans="1:6" ht="18" customHeight="1">
      <c r="A288" s="32"/>
      <c r="B288" s="52"/>
      <c r="C288" s="34"/>
      <c r="D288" s="55"/>
      <c r="E288" s="34"/>
      <c r="F288" s="40"/>
    </row>
    <row r="289" spans="1:6" ht="18" customHeight="1">
      <c r="A289" s="32"/>
      <c r="B289" s="52"/>
      <c r="C289" s="34"/>
      <c r="D289" s="34"/>
      <c r="E289" s="34"/>
      <c r="F289" s="40"/>
    </row>
    <row r="290" spans="1:6" ht="18.75" customHeight="1">
      <c r="A290" s="32"/>
      <c r="B290" s="52"/>
      <c r="C290" s="34"/>
      <c r="D290" s="56"/>
      <c r="E290" s="43"/>
      <c r="F290" s="40"/>
    </row>
    <row r="291" spans="1:6" ht="26.25" customHeight="1">
      <c r="A291" s="32"/>
      <c r="B291" s="52"/>
      <c r="C291" s="34"/>
      <c r="D291" s="56"/>
      <c r="E291" s="43"/>
      <c r="F291" s="40"/>
    </row>
    <row r="292" spans="1:6" ht="18.75" customHeight="1">
      <c r="A292" s="32"/>
      <c r="B292" s="52"/>
      <c r="C292" s="34"/>
      <c r="D292" s="56"/>
      <c r="E292" s="43"/>
      <c r="F292" s="40"/>
    </row>
    <row r="293" spans="1:6" ht="18.75" customHeight="1">
      <c r="A293" s="32"/>
      <c r="B293" s="52"/>
      <c r="C293" s="34"/>
      <c r="D293" s="56"/>
      <c r="E293" s="43"/>
      <c r="F293" s="40"/>
    </row>
    <row r="294" spans="1:6" ht="18.75" customHeight="1">
      <c r="A294" s="32"/>
      <c r="B294" s="52"/>
      <c r="C294" s="34"/>
      <c r="D294" s="56"/>
      <c r="E294" s="43"/>
      <c r="F294" s="40"/>
    </row>
    <row r="295" spans="1:6" ht="15" customHeight="1">
      <c r="A295" s="32"/>
      <c r="B295" s="52"/>
      <c r="C295" s="34"/>
      <c r="D295" s="56"/>
      <c r="E295" s="43"/>
      <c r="F295" s="40"/>
    </row>
    <row r="296" spans="1:6" ht="15" customHeight="1">
      <c r="A296" s="32"/>
      <c r="B296" s="52"/>
      <c r="C296" s="34"/>
      <c r="D296" s="55"/>
      <c r="E296" s="34"/>
      <c r="F296" s="40"/>
    </row>
    <row r="297" spans="1:6" ht="15" customHeight="1">
      <c r="A297" s="32"/>
      <c r="B297" s="52"/>
      <c r="C297" s="34"/>
      <c r="D297" s="55"/>
      <c r="E297" s="34"/>
      <c r="F297" s="40"/>
    </row>
    <row r="298" spans="1:6">
      <c r="A298" s="46"/>
      <c r="B298" s="52"/>
      <c r="C298" s="34"/>
      <c r="D298" s="34"/>
      <c r="E298" s="34"/>
      <c r="F298" s="40"/>
    </row>
    <row r="299" spans="1:6">
      <c r="A299" s="34"/>
      <c r="B299" s="52"/>
      <c r="C299" s="34"/>
      <c r="D299" s="34"/>
      <c r="E299" s="35"/>
    </row>
    <row r="300" spans="1:6" ht="13.5">
      <c r="A300" s="49"/>
      <c r="B300" s="52"/>
      <c r="C300" s="34"/>
      <c r="D300" s="34"/>
      <c r="E300" s="34"/>
    </row>
    <row r="301" spans="1:6">
      <c r="A301" s="34"/>
      <c r="B301" s="52"/>
      <c r="C301" s="34"/>
      <c r="D301" s="55"/>
      <c r="E301" s="34"/>
    </row>
    <row r="302" spans="1:6" ht="13.5">
      <c r="A302" s="49"/>
      <c r="B302" s="57"/>
      <c r="C302" s="34"/>
      <c r="D302" s="34"/>
      <c r="E302" s="34"/>
    </row>
    <row r="303" spans="1:6" ht="13.5">
      <c r="A303" s="34"/>
      <c r="B303" s="49"/>
      <c r="C303" s="34"/>
      <c r="D303" s="34"/>
      <c r="E303" s="34"/>
    </row>
    <row r="304" spans="1:6" ht="30.75" customHeight="1">
      <c r="A304" s="34"/>
      <c r="B304" s="49"/>
      <c r="C304" s="34"/>
      <c r="D304" s="34"/>
      <c r="E304" s="34"/>
    </row>
    <row r="305" spans="1:5" ht="13.5">
      <c r="A305" s="34"/>
      <c r="B305" s="49"/>
      <c r="C305" s="34"/>
      <c r="D305" s="34"/>
      <c r="E305" s="34"/>
    </row>
    <row r="306" spans="1:5">
      <c r="A306" s="34"/>
      <c r="B306" s="46"/>
      <c r="C306" s="46"/>
      <c r="D306" s="58"/>
      <c r="E306" s="58"/>
    </row>
    <row r="307" spans="1:5">
      <c r="A307" s="34"/>
      <c r="B307" s="34"/>
      <c r="C307" s="34"/>
      <c r="D307" s="34"/>
      <c r="E307" s="34"/>
    </row>
    <row r="308" spans="1:5" ht="49.5" customHeight="1">
      <c r="A308" s="34"/>
      <c r="B308" s="34"/>
      <c r="C308" s="34"/>
      <c r="D308" s="34"/>
      <c r="E308" s="34"/>
    </row>
    <row r="309" spans="1:5">
      <c r="A309" s="34"/>
      <c r="B309" s="34"/>
      <c r="C309" s="34"/>
      <c r="D309" s="34"/>
      <c r="E309" s="34"/>
    </row>
    <row r="310" spans="1:5">
      <c r="A310" s="34"/>
      <c r="B310" s="34"/>
      <c r="C310" s="34"/>
      <c r="D310" s="34"/>
      <c r="E310" s="34"/>
    </row>
    <row r="311" spans="1:5" ht="13.5">
      <c r="A311" s="34"/>
      <c r="B311" s="59"/>
      <c r="C311" s="34"/>
      <c r="D311" s="34"/>
      <c r="E311" s="34"/>
    </row>
    <row r="312" spans="1:5" ht="78.75" customHeight="1">
      <c r="A312" s="34"/>
      <c r="B312" s="401"/>
      <c r="C312" s="401"/>
      <c r="D312" s="401"/>
      <c r="E312" s="401"/>
    </row>
    <row r="313" spans="1:5">
      <c r="A313" s="34"/>
      <c r="B313" s="17"/>
      <c r="C313" s="17"/>
      <c r="D313" s="17"/>
      <c r="E313" s="17"/>
    </row>
    <row r="314" spans="1:5">
      <c r="A314" s="34"/>
      <c r="B314" s="60"/>
      <c r="C314" s="395"/>
      <c r="D314" s="395"/>
      <c r="E314" s="395"/>
    </row>
    <row r="315" spans="1:5">
      <c r="A315" s="34"/>
      <c r="B315" s="61"/>
      <c r="C315" s="17"/>
      <c r="D315" s="17"/>
      <c r="E315" s="17"/>
    </row>
    <row r="316" spans="1:5">
      <c r="A316" s="34"/>
      <c r="B316" s="62"/>
      <c r="C316" s="396"/>
      <c r="D316" s="396"/>
      <c r="E316" s="396"/>
    </row>
    <row r="317" spans="1:5" ht="58.5" customHeight="1">
      <c r="A317" s="34"/>
      <c r="B317" s="63"/>
      <c r="C317" s="17"/>
      <c r="D317" s="17"/>
      <c r="E317" s="17"/>
    </row>
    <row r="318" spans="1:5" ht="90" customHeight="1">
      <c r="A318" s="34"/>
      <c r="B318" s="60"/>
      <c r="C318" s="395"/>
      <c r="D318" s="395"/>
      <c r="E318" s="395"/>
    </row>
    <row r="319" spans="1:5">
      <c r="A319" s="34"/>
      <c r="B319" s="61"/>
      <c r="C319" s="17"/>
      <c r="D319" s="17"/>
      <c r="E319" s="17"/>
    </row>
    <row r="320" spans="1:5">
      <c r="A320" s="34"/>
      <c r="B320" s="62"/>
      <c r="C320" s="396"/>
      <c r="D320" s="396"/>
      <c r="E320" s="396"/>
    </row>
    <row r="321" spans="1:5">
      <c r="A321" s="34"/>
      <c r="B321" s="61"/>
      <c r="C321" s="17"/>
      <c r="D321" s="17"/>
      <c r="E321" s="17"/>
    </row>
    <row r="322" spans="1:5">
      <c r="A322" s="34"/>
      <c r="B322" s="61"/>
      <c r="C322" s="17"/>
      <c r="D322" s="17"/>
      <c r="E322" s="17"/>
    </row>
    <row r="323" spans="1:5">
      <c r="A323" s="34"/>
      <c r="B323" s="60"/>
      <c r="C323" s="395"/>
      <c r="D323" s="395"/>
      <c r="E323" s="395"/>
    </row>
    <row r="324" spans="1:5">
      <c r="A324" s="34"/>
      <c r="B324" s="17"/>
      <c r="C324" s="17"/>
      <c r="D324" s="17"/>
      <c r="E324" s="17"/>
    </row>
    <row r="325" spans="1:5">
      <c r="A325" s="34"/>
      <c r="B325" s="62"/>
      <c r="C325" s="396"/>
      <c r="D325" s="396"/>
      <c r="E325" s="396"/>
    </row>
    <row r="326" spans="1:5">
      <c r="A326" s="34"/>
      <c r="B326" s="62"/>
      <c r="C326" s="396"/>
      <c r="D326" s="396"/>
      <c r="E326" s="396"/>
    </row>
    <row r="327" spans="1:5">
      <c r="A327" s="34"/>
      <c r="B327" s="62"/>
      <c r="C327" s="397"/>
      <c r="D327" s="397"/>
      <c r="E327" s="397"/>
    </row>
    <row r="328" spans="1:5">
      <c r="A328" s="34"/>
      <c r="B328" s="64"/>
      <c r="C328" s="393"/>
      <c r="D328" s="393"/>
      <c r="E328" s="20"/>
    </row>
    <row r="329" spans="1:5">
      <c r="A329" s="34"/>
      <c r="B329" s="64"/>
      <c r="C329" s="393"/>
      <c r="D329" s="393"/>
      <c r="E329" s="20"/>
    </row>
    <row r="330" spans="1:5" ht="26.25" customHeight="1">
      <c r="A330" s="34"/>
      <c r="B330" s="64"/>
      <c r="C330" s="393"/>
      <c r="D330" s="393"/>
      <c r="E330" s="20"/>
    </row>
    <row r="331" spans="1:5">
      <c r="A331" s="34"/>
      <c r="B331" s="64"/>
      <c r="C331" s="393"/>
      <c r="D331" s="393"/>
      <c r="E331" s="20"/>
    </row>
    <row r="332" spans="1:5" ht="13.5">
      <c r="A332" s="49"/>
      <c r="B332" s="64"/>
      <c r="C332" s="393"/>
      <c r="D332" s="393"/>
      <c r="E332" s="20"/>
    </row>
    <row r="333" spans="1:5">
      <c r="A333" s="34"/>
      <c r="B333" s="64"/>
      <c r="C333" s="393"/>
      <c r="D333" s="393"/>
      <c r="E333" s="20"/>
    </row>
    <row r="334" spans="1:5">
      <c r="A334" s="62"/>
      <c r="B334" s="64"/>
      <c r="C334" s="393"/>
      <c r="D334" s="393"/>
      <c r="E334" s="65"/>
    </row>
    <row r="335" spans="1:5">
      <c r="A335" s="62"/>
      <c r="B335" s="64"/>
      <c r="C335" s="393"/>
      <c r="D335" s="393"/>
      <c r="E335" s="65"/>
    </row>
    <row r="336" spans="1:5">
      <c r="A336" s="62"/>
      <c r="B336" s="64"/>
      <c r="C336" s="393"/>
      <c r="D336" s="393"/>
      <c r="E336" s="65"/>
    </row>
    <row r="337" spans="1:5">
      <c r="A337" s="34"/>
      <c r="B337" s="64"/>
      <c r="C337" s="393"/>
      <c r="D337" s="393"/>
      <c r="E337" s="65"/>
    </row>
    <row r="338" spans="1:5">
      <c r="A338" s="34"/>
      <c r="B338" s="64"/>
      <c r="C338" s="398"/>
      <c r="D338" s="398"/>
      <c r="E338" s="398"/>
    </row>
    <row r="339" spans="1:5">
      <c r="A339" s="34"/>
      <c r="B339" s="34"/>
      <c r="C339" s="66"/>
      <c r="D339" s="34"/>
      <c r="E339" s="34"/>
    </row>
    <row r="340" spans="1:5">
      <c r="A340" s="34"/>
      <c r="B340" s="34"/>
      <c r="C340" s="34"/>
      <c r="D340" s="34"/>
      <c r="E340" s="34"/>
    </row>
    <row r="341" spans="1:5">
      <c r="A341" s="34"/>
      <c r="B341" s="34"/>
      <c r="C341" s="34"/>
      <c r="D341" s="34"/>
      <c r="E341" s="34"/>
    </row>
    <row r="342" spans="1:5">
      <c r="A342" s="34"/>
      <c r="B342" s="34"/>
      <c r="C342" s="34"/>
      <c r="D342" s="34"/>
      <c r="E342" s="34"/>
    </row>
    <row r="343" spans="1:5">
      <c r="A343" s="34"/>
      <c r="B343" s="34"/>
      <c r="C343" s="34"/>
      <c r="D343" s="34"/>
      <c r="E343" s="34"/>
    </row>
    <row r="344" spans="1:5">
      <c r="A344" s="34"/>
      <c r="B344" s="34"/>
      <c r="C344" s="34"/>
      <c r="D344" s="34"/>
      <c r="E344" s="34"/>
    </row>
    <row r="345" spans="1:5">
      <c r="A345" s="34"/>
      <c r="B345" s="393"/>
      <c r="C345" s="393"/>
      <c r="D345" s="34"/>
      <c r="E345" s="34"/>
    </row>
    <row r="346" spans="1:5">
      <c r="A346" s="34"/>
      <c r="B346" s="393"/>
      <c r="C346" s="393"/>
      <c r="D346" s="34"/>
      <c r="E346" s="34"/>
    </row>
    <row r="347" spans="1:5">
      <c r="A347" s="34"/>
      <c r="B347" s="393"/>
      <c r="C347" s="393"/>
      <c r="D347" s="34"/>
      <c r="E347" s="34"/>
    </row>
    <row r="348" spans="1:5">
      <c r="A348" s="34"/>
      <c r="B348" s="393"/>
      <c r="C348" s="393"/>
      <c r="D348" s="34"/>
      <c r="E348" s="34"/>
    </row>
    <row r="349" spans="1:5">
      <c r="A349" s="62"/>
      <c r="B349" s="393"/>
      <c r="C349" s="393"/>
      <c r="D349" s="34"/>
      <c r="E349" s="34"/>
    </row>
    <row r="350" spans="1:5" ht="15" customHeight="1">
      <c r="A350" s="62"/>
      <c r="B350" s="393"/>
      <c r="C350" s="393"/>
      <c r="D350" s="34"/>
      <c r="E350" s="34"/>
    </row>
    <row r="351" spans="1:5" ht="32.25" customHeight="1">
      <c r="A351" s="62"/>
      <c r="B351" s="393"/>
      <c r="C351" s="393"/>
      <c r="D351" s="34"/>
      <c r="E351" s="34"/>
    </row>
    <row r="352" spans="1:5">
      <c r="A352" s="34"/>
      <c r="B352" s="393"/>
      <c r="C352" s="393"/>
      <c r="D352" s="34"/>
      <c r="E352" s="34"/>
    </row>
    <row r="353" spans="1:5" ht="13.5">
      <c r="A353" s="49"/>
      <c r="B353" s="393"/>
      <c r="C353" s="393"/>
      <c r="D353" s="34"/>
      <c r="E353" s="34"/>
    </row>
    <row r="354" spans="1:5">
      <c r="A354" s="34"/>
      <c r="B354" s="393"/>
      <c r="C354" s="393"/>
      <c r="D354" s="34"/>
      <c r="E354" s="34"/>
    </row>
    <row r="355" spans="1:5" ht="32.25" customHeight="1">
      <c r="A355" s="62"/>
      <c r="B355" s="393"/>
      <c r="C355" s="393"/>
      <c r="D355" s="34"/>
      <c r="E355" s="34"/>
    </row>
    <row r="356" spans="1:5" ht="17.25" customHeight="1">
      <c r="A356" s="62"/>
      <c r="B356" s="393"/>
      <c r="C356" s="393"/>
      <c r="D356" s="34"/>
      <c r="E356" s="34"/>
    </row>
    <row r="357" spans="1:5" ht="18" customHeight="1">
      <c r="A357" s="62"/>
      <c r="B357" s="34"/>
      <c r="C357" s="18"/>
      <c r="D357" s="34"/>
      <c r="E357" s="34"/>
    </row>
    <row r="358" spans="1:5">
      <c r="A358" s="62"/>
      <c r="B358" s="395"/>
      <c r="C358" s="395"/>
      <c r="D358" s="395"/>
      <c r="E358" s="395"/>
    </row>
    <row r="359" spans="1:5">
      <c r="B359" s="395"/>
      <c r="C359" s="395"/>
      <c r="D359" s="395"/>
      <c r="E359" s="395"/>
    </row>
    <row r="360" spans="1:5">
      <c r="B360" s="34"/>
      <c r="C360" s="34"/>
      <c r="D360" s="34"/>
      <c r="E360" s="34"/>
    </row>
    <row r="361" spans="1:5">
      <c r="B361" s="34"/>
      <c r="C361" s="34"/>
      <c r="D361" s="34"/>
      <c r="E361" s="34"/>
    </row>
    <row r="362" spans="1:5">
      <c r="B362" s="34"/>
      <c r="C362" s="34"/>
      <c r="D362" s="34"/>
      <c r="E362" s="34"/>
    </row>
    <row r="363" spans="1:5">
      <c r="B363" s="394"/>
      <c r="C363" s="394"/>
      <c r="D363" s="394"/>
      <c r="E363" s="394"/>
    </row>
    <row r="364" spans="1:5">
      <c r="B364" s="394"/>
      <c r="C364" s="394"/>
      <c r="D364" s="394"/>
      <c r="E364" s="394"/>
    </row>
    <row r="365" spans="1:5">
      <c r="B365" s="394"/>
      <c r="C365" s="394"/>
      <c r="D365" s="394"/>
      <c r="E365" s="394"/>
    </row>
    <row r="366" spans="1:5">
      <c r="B366" s="394"/>
      <c r="C366" s="394"/>
      <c r="D366" s="394"/>
      <c r="E366" s="394"/>
    </row>
  </sheetData>
  <mergeCells count="252">
    <mergeCell ref="C182:E182"/>
    <mergeCell ref="C183:E183"/>
    <mergeCell ref="C184:E184"/>
    <mergeCell ref="C185:E185"/>
    <mergeCell ref="C186:E186"/>
    <mergeCell ref="C187:E187"/>
    <mergeCell ref="C176:E176"/>
    <mergeCell ref="B196:E196"/>
    <mergeCell ref="C197:E197"/>
    <mergeCell ref="C188:E188"/>
    <mergeCell ref="B194:E194"/>
    <mergeCell ref="C195:E195"/>
    <mergeCell ref="C189:E189"/>
    <mergeCell ref="C190:E190"/>
    <mergeCell ref="C191:E191"/>
    <mergeCell ref="C192:E192"/>
    <mergeCell ref="C217:E217"/>
    <mergeCell ref="C218:E218"/>
    <mergeCell ref="C219:E219"/>
    <mergeCell ref="C212:E212"/>
    <mergeCell ref="C213:E213"/>
    <mergeCell ref="C214:E214"/>
    <mergeCell ref="C215:E215"/>
    <mergeCell ref="C198:E198"/>
    <mergeCell ref="C199:E199"/>
    <mergeCell ref="C206:E206"/>
    <mergeCell ref="C207:E207"/>
    <mergeCell ref="C200:E200"/>
    <mergeCell ref="C201:E201"/>
    <mergeCell ref="C202:E202"/>
    <mergeCell ref="C203:E203"/>
    <mergeCell ref="C216:E216"/>
    <mergeCell ref="C208:E208"/>
    <mergeCell ref="C209:E209"/>
    <mergeCell ref="C210:E210"/>
    <mergeCell ref="C211:E211"/>
    <mergeCell ref="C204:E204"/>
    <mergeCell ref="B205:E205"/>
    <mergeCell ref="C177:E177"/>
    <mergeCell ref="B178:E178"/>
    <mergeCell ref="C179:E179"/>
    <mergeCell ref="C180:E180"/>
    <mergeCell ref="C181:E181"/>
    <mergeCell ref="C170:E170"/>
    <mergeCell ref="C171:E171"/>
    <mergeCell ref="C172:E172"/>
    <mergeCell ref="C173:E173"/>
    <mergeCell ref="C174:E174"/>
    <mergeCell ref="C175:E175"/>
    <mergeCell ref="C163:E163"/>
    <mergeCell ref="C164:E164"/>
    <mergeCell ref="C165:E165"/>
    <mergeCell ref="B167:E167"/>
    <mergeCell ref="C168:E168"/>
    <mergeCell ref="B169:E169"/>
    <mergeCell ref="C157:E157"/>
    <mergeCell ref="C158:E158"/>
    <mergeCell ref="C159:E159"/>
    <mergeCell ref="C160:E160"/>
    <mergeCell ref="C161:E161"/>
    <mergeCell ref="C162:E162"/>
    <mergeCell ref="B151:E151"/>
    <mergeCell ref="C152:E152"/>
    <mergeCell ref="C153:E153"/>
    <mergeCell ref="C154:E154"/>
    <mergeCell ref="C155:E155"/>
    <mergeCell ref="C156:E156"/>
    <mergeCell ref="C145:E145"/>
    <mergeCell ref="C146:E146"/>
    <mergeCell ref="C147:E147"/>
    <mergeCell ref="C148:E148"/>
    <mergeCell ref="C149:E149"/>
    <mergeCell ref="C150:E150"/>
    <mergeCell ref="C107:E107"/>
    <mergeCell ref="C106:E106"/>
    <mergeCell ref="C103:E103"/>
    <mergeCell ref="C73:E73"/>
    <mergeCell ref="C77:E77"/>
    <mergeCell ref="C78:E78"/>
    <mergeCell ref="B88:E88"/>
    <mergeCell ref="C87:E87"/>
    <mergeCell ref="C79:E79"/>
    <mergeCell ref="B97:E97"/>
    <mergeCell ref="C91:E91"/>
    <mergeCell ref="C92:E92"/>
    <mergeCell ref="C93:E93"/>
    <mergeCell ref="C95:E95"/>
    <mergeCell ref="C96:E96"/>
    <mergeCell ref="C94:E94"/>
    <mergeCell ref="C98:E98"/>
    <mergeCell ref="C90:E90"/>
    <mergeCell ref="C104:E104"/>
    <mergeCell ref="C105:E105"/>
    <mergeCell ref="C118:E118"/>
    <mergeCell ref="B59:E59"/>
    <mergeCell ref="C60:E60"/>
    <mergeCell ref="C25:E25"/>
    <mergeCell ref="C26:E26"/>
    <mergeCell ref="C75:E75"/>
    <mergeCell ref="C114:E114"/>
    <mergeCell ref="B115:E115"/>
    <mergeCell ref="C63:E63"/>
    <mergeCell ref="C56:E56"/>
    <mergeCell ref="C72:E72"/>
    <mergeCell ref="C67:E67"/>
    <mergeCell ref="B113:E113"/>
    <mergeCell ref="C28:E28"/>
    <mergeCell ref="C53:E53"/>
    <mergeCell ref="C81:E81"/>
    <mergeCell ref="C82:E82"/>
    <mergeCell ref="C80:E80"/>
    <mergeCell ref="C76:E76"/>
    <mergeCell ref="C89:E89"/>
    <mergeCell ref="C99:E99"/>
    <mergeCell ref="B86:E86"/>
    <mergeCell ref="C71:E71"/>
    <mergeCell ref="C83:E83"/>
    <mergeCell ref="C134:E134"/>
    <mergeCell ref="C123:E123"/>
    <mergeCell ref="B124:E124"/>
    <mergeCell ref="C131:E131"/>
    <mergeCell ref="C128:E128"/>
    <mergeCell ref="C129:E129"/>
    <mergeCell ref="C130:E130"/>
    <mergeCell ref="C133:E133"/>
    <mergeCell ref="C132:E132"/>
    <mergeCell ref="C2:E2"/>
    <mergeCell ref="C3:E3"/>
    <mergeCell ref="B5:E5"/>
    <mergeCell ref="D8:E8"/>
    <mergeCell ref="C46:E46"/>
    <mergeCell ref="C45:E45"/>
    <mergeCell ref="B43:E43"/>
    <mergeCell ref="B32:E32"/>
    <mergeCell ref="C35:E35"/>
    <mergeCell ref="D10:E10"/>
    <mergeCell ref="C41:E41"/>
    <mergeCell ref="C42:E42"/>
    <mergeCell ref="D12:E12"/>
    <mergeCell ref="D14:E14"/>
    <mergeCell ref="D16:E16"/>
    <mergeCell ref="C29:E29"/>
    <mergeCell ref="C27:E27"/>
    <mergeCell ref="B19:E19"/>
    <mergeCell ref="C20:E20"/>
    <mergeCell ref="C21:E21"/>
    <mergeCell ref="C38:E38"/>
    <mergeCell ref="C23:E23"/>
    <mergeCell ref="C22:E22"/>
    <mergeCell ref="C36:E36"/>
    <mergeCell ref="C37:E37"/>
    <mergeCell ref="C33:E33"/>
    <mergeCell ref="B34:E34"/>
    <mergeCell ref="C24:E24"/>
    <mergeCell ref="C66:E66"/>
    <mergeCell ref="C68:E68"/>
    <mergeCell ref="B70:E70"/>
    <mergeCell ref="C74:E74"/>
    <mergeCell ref="C39:E39"/>
    <mergeCell ref="C54:E54"/>
    <mergeCell ref="C55:E55"/>
    <mergeCell ref="C40:E40"/>
    <mergeCell ref="C62:E62"/>
    <mergeCell ref="C69:E69"/>
    <mergeCell ref="C51:E51"/>
    <mergeCell ref="C50:E50"/>
    <mergeCell ref="C44:E44"/>
    <mergeCell ref="C48:E48"/>
    <mergeCell ref="C49:E49"/>
    <mergeCell ref="C52:E52"/>
    <mergeCell ref="C108:E108"/>
    <mergeCell ref="C109:E109"/>
    <mergeCell ref="C110:E110"/>
    <mergeCell ref="B240:C240"/>
    <mergeCell ref="B243:C243"/>
    <mergeCell ref="C122:E122"/>
    <mergeCell ref="C125:E125"/>
    <mergeCell ref="C126:E126"/>
    <mergeCell ref="C127:E127"/>
    <mergeCell ref="C121:E121"/>
    <mergeCell ref="C120:E120"/>
    <mergeCell ref="C116:E116"/>
    <mergeCell ref="C117:E117"/>
    <mergeCell ref="C119:E119"/>
    <mergeCell ref="C135:E135"/>
    <mergeCell ref="C136:E136"/>
    <mergeCell ref="C226:E226"/>
    <mergeCell ref="C137:E137"/>
    <mergeCell ref="C138:E138"/>
    <mergeCell ref="B140:E140"/>
    <mergeCell ref="C141:E141"/>
    <mergeCell ref="B142:E142"/>
    <mergeCell ref="C143:E143"/>
    <mergeCell ref="C144:E144"/>
    <mergeCell ref="B257:C257"/>
    <mergeCell ref="B221:E221"/>
    <mergeCell ref="C222:E222"/>
    <mergeCell ref="C223:E223"/>
    <mergeCell ref="C224:E224"/>
    <mergeCell ref="C225:E225"/>
    <mergeCell ref="D231:D232"/>
    <mergeCell ref="B229:E229"/>
    <mergeCell ref="B248:C248"/>
    <mergeCell ref="B255:C255"/>
    <mergeCell ref="B256:C256"/>
    <mergeCell ref="C338:E338"/>
    <mergeCell ref="C316:E316"/>
    <mergeCell ref="C318:E318"/>
    <mergeCell ref="C320:E320"/>
    <mergeCell ref="C323:E323"/>
    <mergeCell ref="B258:C258"/>
    <mergeCell ref="D283:E283"/>
    <mergeCell ref="B312:E312"/>
    <mergeCell ref="C314:E314"/>
    <mergeCell ref="C329:D329"/>
    <mergeCell ref="B363:E363"/>
    <mergeCell ref="B364:E364"/>
    <mergeCell ref="B365:E365"/>
    <mergeCell ref="B366:E366"/>
    <mergeCell ref="B355:C355"/>
    <mergeCell ref="B356:C356"/>
    <mergeCell ref="B358:E358"/>
    <mergeCell ref="B359:E359"/>
    <mergeCell ref="B345:C345"/>
    <mergeCell ref="B346:C346"/>
    <mergeCell ref="B351:C351"/>
    <mergeCell ref="B352:C352"/>
    <mergeCell ref="B353:C353"/>
    <mergeCell ref="C100:E100"/>
    <mergeCell ref="C101:E101"/>
    <mergeCell ref="C102:E102"/>
    <mergeCell ref="C47:E47"/>
    <mergeCell ref="B61:E61"/>
    <mergeCell ref="C64:E64"/>
    <mergeCell ref="C65:E65"/>
    <mergeCell ref="B354:C354"/>
    <mergeCell ref="B347:C347"/>
    <mergeCell ref="B348:C348"/>
    <mergeCell ref="B349:C349"/>
    <mergeCell ref="B350:C350"/>
    <mergeCell ref="C333:D333"/>
    <mergeCell ref="C334:D334"/>
    <mergeCell ref="C335:D335"/>
    <mergeCell ref="C336:D336"/>
    <mergeCell ref="C330:D330"/>
    <mergeCell ref="C331:D331"/>
    <mergeCell ref="C332:D332"/>
    <mergeCell ref="C325:E325"/>
    <mergeCell ref="C326:E326"/>
    <mergeCell ref="C327:E327"/>
    <mergeCell ref="C328:D328"/>
    <mergeCell ref="C337:D337"/>
  </mergeCells>
  <phoneticPr fontId="33" type="noConversion"/>
  <conditionalFormatting sqref="B251:B252">
    <cfRule type="cellIs" dxfId="26" priority="1" stopIfTrue="1" operator="equal">
      <formula>"Si"</formula>
    </cfRule>
    <cfRule type="cellIs" dxfId="25" priority="2" stopIfTrue="1" operator="equal">
      <formula>"No"</formula>
    </cfRule>
    <cfRule type="cellIs" dxfId="24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69" customWidth="1"/>
    <col min="2" max="2" width="4.140625" style="69" customWidth="1"/>
    <col min="3" max="3" width="15.42578125" style="69" customWidth="1"/>
    <col min="4" max="4" width="48.5703125" style="69" customWidth="1"/>
    <col min="5" max="5" width="9.28515625" style="69" hidden="1" customWidth="1"/>
    <col min="6" max="6" width="6.42578125" style="69" hidden="1" customWidth="1"/>
    <col min="7" max="7" width="10.42578125" style="69" customWidth="1"/>
    <col min="8" max="8" width="22.5703125" style="69" customWidth="1"/>
    <col min="9" max="9" width="14.28515625" style="69" customWidth="1"/>
    <col min="10" max="11" width="9.85546875" style="76" hidden="1" customWidth="1"/>
    <col min="12" max="12" width="10.28515625" style="69" customWidth="1"/>
    <col min="13" max="13" width="18.7109375" style="69" customWidth="1"/>
    <col min="14" max="14" width="9.85546875" style="69" customWidth="1"/>
    <col min="15" max="15" width="8" style="76" hidden="1" customWidth="1"/>
    <col min="16" max="16" width="7.140625" style="76" hidden="1" customWidth="1"/>
    <col min="17" max="17" width="9.28515625" style="69" customWidth="1"/>
    <col min="18" max="18" width="22" style="69" customWidth="1"/>
    <col min="19" max="19" width="12.85546875" style="69" customWidth="1"/>
    <col min="20" max="20" width="9.28515625" style="72" bestFit="1" customWidth="1"/>
    <col min="21" max="16384" width="11.28515625" style="69"/>
  </cols>
  <sheetData>
    <row r="2" spans="2:20" ht="15.75">
      <c r="B2" s="267" t="s">
        <v>207</v>
      </c>
      <c r="C2" s="267"/>
      <c r="D2" s="267"/>
      <c r="E2" s="267"/>
      <c r="F2" s="267"/>
      <c r="G2" s="267"/>
      <c r="H2" s="267"/>
      <c r="I2" s="267"/>
      <c r="J2" s="339"/>
      <c r="K2" s="339"/>
      <c r="L2" s="267"/>
      <c r="M2" s="267"/>
      <c r="N2" s="267"/>
      <c r="O2" s="339"/>
      <c r="P2" s="339"/>
      <c r="Q2" s="267"/>
      <c r="R2" s="267"/>
      <c r="S2" s="267"/>
      <c r="T2" s="70"/>
    </row>
    <row r="3" spans="2:20" s="71" customFormat="1">
      <c r="J3" s="340"/>
      <c r="K3" s="340"/>
      <c r="O3" s="340"/>
      <c r="P3" s="340"/>
      <c r="S3" s="70"/>
      <c r="T3" s="70"/>
    </row>
    <row r="4" spans="2:20" ht="12.75" customHeight="1">
      <c r="B4" s="263" t="s">
        <v>291</v>
      </c>
      <c r="C4" s="263"/>
      <c r="D4" s="282" t="s">
        <v>203</v>
      </c>
      <c r="E4" s="280"/>
      <c r="F4" s="280"/>
      <c r="G4" s="266"/>
      <c r="H4" s="266"/>
      <c r="I4" s="104" t="s">
        <v>68</v>
      </c>
      <c r="J4" s="341"/>
      <c r="K4" s="341"/>
      <c r="L4" s="273"/>
      <c r="M4" s="104" t="s">
        <v>116</v>
      </c>
      <c r="N4" s="442" t="s">
        <v>115</v>
      </c>
      <c r="O4" s="442"/>
      <c r="P4" s="442"/>
      <c r="Q4" s="443"/>
      <c r="R4" s="104" t="s">
        <v>66</v>
      </c>
      <c r="S4" s="224" t="s">
        <v>67</v>
      </c>
      <c r="T4" s="70"/>
    </row>
    <row r="5" spans="2:20">
      <c r="B5" s="263" t="s">
        <v>204</v>
      </c>
      <c r="C5" s="263"/>
      <c r="D5" s="282"/>
      <c r="E5" s="280"/>
      <c r="F5" s="280"/>
      <c r="G5" s="266"/>
      <c r="H5" s="266"/>
      <c r="I5" s="71"/>
      <c r="J5" s="340"/>
      <c r="K5" s="340"/>
      <c r="L5" s="71"/>
      <c r="M5" s="71"/>
      <c r="N5" s="103"/>
      <c r="O5" s="343"/>
      <c r="P5" s="343"/>
      <c r="Q5" s="103"/>
      <c r="R5" s="71"/>
      <c r="S5" s="70"/>
      <c r="T5" s="70"/>
    </row>
    <row r="6" spans="2:20" ht="12.75" customHeight="1">
      <c r="B6" s="263" t="s">
        <v>292</v>
      </c>
      <c r="C6" s="263"/>
      <c r="D6" s="282"/>
      <c r="E6" s="280"/>
      <c r="F6" s="280"/>
      <c r="G6" s="266"/>
      <c r="H6" s="266"/>
      <c r="I6" s="104" t="s">
        <v>69</v>
      </c>
      <c r="J6" s="341"/>
      <c r="K6" s="341"/>
      <c r="L6" s="273"/>
      <c r="M6" s="104" t="s">
        <v>116</v>
      </c>
      <c r="N6" s="442" t="s">
        <v>115</v>
      </c>
      <c r="O6" s="442"/>
      <c r="P6" s="442"/>
      <c r="Q6" s="443"/>
      <c r="R6" s="104" t="s">
        <v>66</v>
      </c>
      <c r="S6" s="224" t="s">
        <v>67</v>
      </c>
      <c r="T6" s="70"/>
    </row>
    <row r="7" spans="2:20">
      <c r="B7" s="263" t="s">
        <v>2</v>
      </c>
      <c r="C7" s="263"/>
      <c r="D7" s="282"/>
      <c r="E7" s="280"/>
      <c r="F7" s="280"/>
      <c r="G7" s="266"/>
      <c r="H7" s="266"/>
      <c r="I7" s="71"/>
      <c r="J7" s="340"/>
      <c r="K7" s="340"/>
      <c r="L7" s="71"/>
      <c r="M7" s="71"/>
      <c r="N7" s="103"/>
      <c r="O7" s="343"/>
      <c r="P7" s="343"/>
      <c r="Q7" s="103"/>
      <c r="R7" s="71"/>
      <c r="S7" s="70"/>
      <c r="T7" s="70"/>
    </row>
    <row r="8" spans="2:20">
      <c r="B8" s="263" t="s">
        <v>205</v>
      </c>
      <c r="C8" s="263"/>
      <c r="D8" s="282"/>
      <c r="E8" s="280"/>
      <c r="F8" s="280"/>
      <c r="G8" s="266"/>
      <c r="H8" s="266"/>
      <c r="I8" s="104" t="s">
        <v>70</v>
      </c>
      <c r="J8" s="341"/>
      <c r="K8" s="341"/>
      <c r="L8" s="273"/>
      <c r="M8" s="104" t="s">
        <v>116</v>
      </c>
      <c r="N8" s="442" t="s">
        <v>115</v>
      </c>
      <c r="O8" s="442"/>
      <c r="P8" s="442"/>
      <c r="Q8" s="443"/>
      <c r="R8" s="104" t="s">
        <v>66</v>
      </c>
      <c r="S8" s="224" t="s">
        <v>67</v>
      </c>
      <c r="T8" s="70"/>
    </row>
    <row r="9" spans="2:20">
      <c r="E9" s="281"/>
      <c r="F9" s="281"/>
    </row>
    <row r="10" spans="2:20" ht="15" customHeight="1">
      <c r="C10" s="447" t="s">
        <v>111</v>
      </c>
      <c r="D10" s="447"/>
      <c r="E10" s="447"/>
      <c r="F10" s="447"/>
      <c r="G10" s="79">
        <f>IF((COUNTIF(F16:F61,"Si")=0)*AND(COUNTIF(E16:E61,"No")=0),0,((COUNTIF(F16:F61,"Si")))/((COUNTIF(F16:F61,"Si")+COUNTIF(E16:E61,"No"))))</f>
        <v>0.83333333333333337</v>
      </c>
      <c r="H10" s="80"/>
      <c r="L10" s="79">
        <f>IF((COUNTIF(K16:K61,"Si")=0)*AND(COUNTIF(J16:J61,"No")=0),0,((COUNTIF(K16:K61,"Si")))/((COUNTIF(K16:K61,"Si")+COUNTIF(J16:J61,"No"))))</f>
        <v>0.8</v>
      </c>
      <c r="Q10" s="79">
        <f>IF((COUNTIF(P16:P61,"Si")=0)*AND(COUNTIF(O16:O61,"No")=0),0,((COUNTIF(P16:P61,"Si")))/((COUNTIF(P16:P61,"Si")+COUNTIF(O16:O61,"No"))))</f>
        <v>0.83333333333333337</v>
      </c>
      <c r="R10" s="80"/>
    </row>
    <row r="11" spans="2:20" ht="25.5" hidden="1" customHeight="1" thickBot="1">
      <c r="C11" s="447" t="s">
        <v>112</v>
      </c>
      <c r="D11" s="447"/>
      <c r="E11" s="447"/>
      <c r="F11" s="448"/>
      <c r="G11" s="449" t="s">
        <v>118</v>
      </c>
      <c r="H11" s="450"/>
      <c r="L11" s="438" t="s">
        <v>119</v>
      </c>
      <c r="M11" s="439"/>
      <c r="Q11" s="438" t="s">
        <v>120</v>
      </c>
      <c r="R11" s="444"/>
      <c r="S11" s="439"/>
    </row>
    <row r="12" spans="2:20" ht="12.75" customHeight="1">
      <c r="B12" s="445" t="s">
        <v>108</v>
      </c>
      <c r="C12" s="453" t="s">
        <v>92</v>
      </c>
      <c r="D12" s="445" t="s">
        <v>110</v>
      </c>
      <c r="E12" s="446"/>
      <c r="F12" s="446"/>
      <c r="G12" s="452" t="s">
        <v>171</v>
      </c>
      <c r="H12" s="436" t="s">
        <v>170</v>
      </c>
      <c r="I12" s="436" t="s">
        <v>159</v>
      </c>
      <c r="J12" s="323"/>
      <c r="K12" s="323"/>
      <c r="L12" s="436" t="s">
        <v>172</v>
      </c>
      <c r="M12" s="436"/>
      <c r="N12" s="436" t="s">
        <v>159</v>
      </c>
      <c r="O12" s="323"/>
      <c r="P12" s="323"/>
      <c r="Q12" s="436" t="s">
        <v>173</v>
      </c>
      <c r="R12" s="434" t="s">
        <v>170</v>
      </c>
      <c r="S12" s="436" t="s">
        <v>159</v>
      </c>
    </row>
    <row r="13" spans="2:20" ht="43.5" customHeight="1">
      <c r="B13" s="446"/>
      <c r="C13" s="454"/>
      <c r="D13" s="446"/>
      <c r="E13" s="451"/>
      <c r="F13" s="451"/>
      <c r="G13" s="437"/>
      <c r="H13" s="436"/>
      <c r="I13" s="437"/>
      <c r="J13" s="324"/>
      <c r="K13" s="324"/>
      <c r="L13" s="437"/>
      <c r="M13" s="437"/>
      <c r="N13" s="437"/>
      <c r="O13" s="324"/>
      <c r="P13" s="324"/>
      <c r="Q13" s="437"/>
      <c r="R13" s="435"/>
      <c r="S13" s="437"/>
      <c r="T13" s="73"/>
    </row>
    <row r="14" spans="2:20" ht="13.5" customHeight="1" thickBot="1">
      <c r="B14" s="328" t="s">
        <v>185</v>
      </c>
      <c r="C14" s="329"/>
      <c r="D14" s="330"/>
      <c r="E14" s="330"/>
      <c r="F14" s="330"/>
      <c r="G14" s="329"/>
      <c r="H14" s="329"/>
      <c r="I14" s="329"/>
      <c r="J14" s="342"/>
      <c r="K14" s="342"/>
      <c r="L14" s="329"/>
      <c r="M14" s="329"/>
      <c r="N14" s="329"/>
      <c r="O14" s="342"/>
      <c r="P14" s="342"/>
      <c r="Q14" s="329"/>
      <c r="R14" s="329"/>
      <c r="S14" s="114"/>
      <c r="T14" s="73"/>
    </row>
    <row r="15" spans="2:20" ht="66.75" customHeight="1" thickBot="1">
      <c r="B15" s="333"/>
      <c r="C15" s="440" t="s">
        <v>225</v>
      </c>
      <c r="D15" s="433"/>
      <c r="E15" s="433"/>
      <c r="F15" s="433"/>
      <c r="G15" s="433"/>
      <c r="H15" s="433"/>
      <c r="I15" s="433"/>
      <c r="J15" s="92"/>
      <c r="K15" s="92"/>
      <c r="L15" s="334"/>
      <c r="M15" s="334"/>
      <c r="N15" s="334"/>
      <c r="O15" s="92"/>
      <c r="P15" s="92"/>
      <c r="Q15" s="334"/>
      <c r="R15" s="335"/>
      <c r="S15" s="336"/>
      <c r="T15" s="73"/>
    </row>
    <row r="16" spans="2:20" ht="22.5">
      <c r="B16" s="331">
        <v>1</v>
      </c>
      <c r="C16" s="268" t="s">
        <v>196</v>
      </c>
      <c r="D16" s="100" t="s">
        <v>107</v>
      </c>
      <c r="E16" s="346" t="str">
        <f>IF(((C16="Auditoría de Gestión de la Configuración")*AND(G16="No")),"No","")</f>
        <v/>
      </c>
      <c r="F16" s="346" t="str">
        <f>IF(((C16="Auditoría de Gestión de la Configuración")*AND(G16="Si")),"Si","")</f>
        <v>Si</v>
      </c>
      <c r="G16" s="347" t="s">
        <v>188</v>
      </c>
      <c r="H16" s="332"/>
      <c r="I16" s="206"/>
      <c r="J16" s="346" t="str">
        <f>IF(((C16="Auditoría de Gestión de la Configuración")*AND(L16="No")),"No","")</f>
        <v/>
      </c>
      <c r="K16" s="346" t="str">
        <f>IF(((C16="Auditoría de Gestión de la Configuración")*AND(L16="Si")),"Si","")</f>
        <v>Si</v>
      </c>
      <c r="L16" s="347" t="s">
        <v>188</v>
      </c>
      <c r="M16" s="204"/>
      <c r="N16" s="204"/>
      <c r="O16" s="346" t="str">
        <f>IF(((C16="Auditoría de Gestión de la Configuración")*AND(Q16="No")),"No","")</f>
        <v/>
      </c>
      <c r="P16" s="346" t="str">
        <f>IF(((C16="Auditoría de Gestión de la Configuración")*AND(Q16="Si")),"Si","")</f>
        <v>Si</v>
      </c>
      <c r="Q16" s="347" t="s">
        <v>188</v>
      </c>
      <c r="R16" s="205"/>
      <c r="S16" s="206"/>
      <c r="T16" s="73"/>
    </row>
    <row r="17" spans="2:20" s="76" customFormat="1" ht="22.5" collapsed="1">
      <c r="B17" s="78">
        <f t="shared" ref="B17:B22" si="0">B16+1</f>
        <v>2</v>
      </c>
      <c r="C17" s="268" t="s">
        <v>196</v>
      </c>
      <c r="D17" s="101" t="s">
        <v>113</v>
      </c>
      <c r="E17" s="346" t="str">
        <f>IF(((C17="Auditoría de Gestión de la Configuración")*AND(G17="No")),"No","")</f>
        <v/>
      </c>
      <c r="F17" s="346" t="str">
        <f>IF(((C17="Auditoría de Gestión de la Configuración")*AND(G17="Si")),"Si","")</f>
        <v>Si</v>
      </c>
      <c r="G17" s="348" t="s">
        <v>188</v>
      </c>
      <c r="H17" s="279"/>
      <c r="I17" s="279"/>
      <c r="J17" s="346" t="str">
        <f>IF(((C17="Auditoría de Gestión de la Configuración")*AND(L17="No")),"No","")</f>
        <v/>
      </c>
      <c r="K17" s="346" t="str">
        <f>IF(((C17="Auditoría de Gestión de la Configuración")*AND(L17="Si")),"Si","")</f>
        <v>Si</v>
      </c>
      <c r="L17" s="348" t="s">
        <v>188</v>
      </c>
      <c r="M17" s="208"/>
      <c r="N17" s="208"/>
      <c r="O17" s="346" t="str">
        <f>IF(((C17="Auditoría de Gestión de la Configuración")*AND(Q17="No")),"No","")</f>
        <v>No</v>
      </c>
      <c r="P17" s="346" t="str">
        <f>IF(((C17="Auditoría de Gestión de la Configuración")*AND(Q17="Si")),"Si","")</f>
        <v/>
      </c>
      <c r="Q17" s="348" t="s">
        <v>189</v>
      </c>
      <c r="R17" s="209"/>
      <c r="S17" s="207"/>
      <c r="T17" s="73"/>
    </row>
    <row r="18" spans="2:20" s="76" customFormat="1" ht="26.25" customHeight="1">
      <c r="B18" s="78">
        <f t="shared" si="0"/>
        <v>3</v>
      </c>
      <c r="C18" s="268" t="s">
        <v>195</v>
      </c>
      <c r="D18" s="102" t="s">
        <v>25</v>
      </c>
      <c r="E18" s="346" t="str">
        <f>IF(((C18="Auditoría de Calidad")*AND(G18="No")),"No","")</f>
        <v/>
      </c>
      <c r="F18" s="346" t="str">
        <f>IF(((C18="Auditoría de Calidad")*AND(G18="Si")),"Si","")</f>
        <v/>
      </c>
      <c r="G18" s="348"/>
      <c r="H18" s="279"/>
      <c r="I18" s="279"/>
      <c r="J18" s="346" t="str">
        <f>IF(((C18="Auditoría de Calidad")*AND(L18="No")),"No","")</f>
        <v/>
      </c>
      <c r="K18" s="346" t="str">
        <f>IF(((C18="Auditoría de Calidad")*AND(L18="Si")),"Si","")</f>
        <v/>
      </c>
      <c r="L18" s="348"/>
      <c r="M18" s="208"/>
      <c r="N18" s="208"/>
      <c r="O18" s="346" t="str">
        <f>IF(((C18="Auditoría de Calidad")*AND(Q18="No")),"No","")</f>
        <v/>
      </c>
      <c r="P18" s="346" t="str">
        <f>IF(((C18="Auditoría de Calidad")*AND(Q18="Si")),"Si","")</f>
        <v/>
      </c>
      <c r="Q18" s="348"/>
      <c r="R18" s="209"/>
      <c r="S18" s="207"/>
      <c r="T18" s="73"/>
    </row>
    <row r="19" spans="2:20" s="76" customFormat="1" ht="33" customHeight="1">
      <c r="B19" s="78">
        <f t="shared" si="0"/>
        <v>4</v>
      </c>
      <c r="C19" s="268" t="s">
        <v>195</v>
      </c>
      <c r="D19" s="102" t="s">
        <v>23</v>
      </c>
      <c r="E19" s="346" t="str">
        <f>IF(((C19="Auditoría de Calidad")*AND(G19="No")),"No","")</f>
        <v/>
      </c>
      <c r="F19" s="346" t="str">
        <f>IF(((C19="Auditoría de Calidad")*AND(G19="Si")),"Si","")</f>
        <v/>
      </c>
      <c r="G19" s="348"/>
      <c r="H19" s="279"/>
      <c r="I19" s="279"/>
      <c r="J19" s="346" t="str">
        <f>IF(((C19="Auditoría de Calidad")*AND(L19="No")),"No","")</f>
        <v/>
      </c>
      <c r="K19" s="346" t="str">
        <f>IF(((C19="Auditoría de Calidad")*AND(L19="Si")),"Si","")</f>
        <v/>
      </c>
      <c r="L19" s="348"/>
      <c r="M19" s="208"/>
      <c r="N19" s="208"/>
      <c r="O19" s="346" t="str">
        <f>IF(((C19="Auditoría de Calidad")*AND(Q19="No")),"No","")</f>
        <v/>
      </c>
      <c r="P19" s="346" t="str">
        <f>IF(((C19="Auditoría de Calidad")*AND(Q19="Si")),"Si","")</f>
        <v/>
      </c>
      <c r="Q19" s="348"/>
      <c r="R19" s="209"/>
      <c r="S19" s="207"/>
      <c r="T19" s="73"/>
    </row>
    <row r="20" spans="2:20" s="76" customFormat="1" ht="30" customHeight="1">
      <c r="B20" s="78">
        <f t="shared" si="0"/>
        <v>5</v>
      </c>
      <c r="C20" s="268" t="s">
        <v>195</v>
      </c>
      <c r="D20" s="102" t="s">
        <v>180</v>
      </c>
      <c r="E20" s="346" t="str">
        <f>IF(((C20="Auditoría de Calidad")*AND(G20="No")),"No","")</f>
        <v/>
      </c>
      <c r="F20" s="346" t="str">
        <f>IF(((C20="Auditoría de Calidad")*AND(G20="Si")),"Si","")</f>
        <v/>
      </c>
      <c r="G20" s="348"/>
      <c r="H20" s="279"/>
      <c r="I20" s="279"/>
      <c r="J20" s="346" t="str">
        <f>IF(((C20="Auditoría de Calidad")*AND(L20="No")),"No","")</f>
        <v/>
      </c>
      <c r="K20" s="346" t="str">
        <f>IF(((C20="Auditoría de Calidad")*AND(L20="Si")),"Si","")</f>
        <v/>
      </c>
      <c r="L20" s="348"/>
      <c r="M20" s="208"/>
      <c r="N20" s="208"/>
      <c r="O20" s="346" t="str">
        <f>IF(((C20="Auditoría de Calidad")*AND(Q20="No")),"No","")</f>
        <v/>
      </c>
      <c r="P20" s="346" t="str">
        <f>IF(((C20="Auditoría de Calidad")*AND(Q20="Si")),"Si","")</f>
        <v/>
      </c>
      <c r="Q20" s="348"/>
      <c r="R20" s="209"/>
      <c r="S20" s="207"/>
      <c r="T20" s="73"/>
    </row>
    <row r="21" spans="2:20" s="76" customFormat="1" ht="30" customHeight="1">
      <c r="B21" s="78">
        <f t="shared" si="0"/>
        <v>6</v>
      </c>
      <c r="C21" s="268" t="s">
        <v>195</v>
      </c>
      <c r="D21" s="102" t="s">
        <v>24</v>
      </c>
      <c r="E21" s="346" t="str">
        <f>IF(((C21="Auditoría de Calidad")*AND(G21="No")),"No","")</f>
        <v/>
      </c>
      <c r="F21" s="346" t="str">
        <f>IF(((C21="Auditoría de Calidad")*AND(G21="Si")),"Si","")</f>
        <v/>
      </c>
      <c r="G21" s="348"/>
      <c r="H21" s="279"/>
      <c r="I21" s="279"/>
      <c r="J21" s="346" t="str">
        <f>IF(((C21="Auditoría de Calidad")*AND(L21="No")),"No","")</f>
        <v/>
      </c>
      <c r="K21" s="346" t="str">
        <f>IF(((C21="Auditoría de Calidad")*AND(L21="Si")),"Si","")</f>
        <v/>
      </c>
      <c r="L21" s="348"/>
      <c r="M21" s="208"/>
      <c r="N21" s="208"/>
      <c r="O21" s="346" t="str">
        <f>IF(((C21="Auditoría de Calidad")*AND(Q21="No")),"No","")</f>
        <v/>
      </c>
      <c r="P21" s="346" t="str">
        <f>IF(((C21="Auditoría de Calidad")*AND(Q21="Si")),"Si","")</f>
        <v/>
      </c>
      <c r="Q21" s="348"/>
      <c r="R21" s="209"/>
      <c r="S21" s="207"/>
      <c r="T21" s="73"/>
    </row>
    <row r="22" spans="2:20" s="76" customFormat="1" ht="28.5" customHeight="1" thickBot="1">
      <c r="B22" s="78">
        <f t="shared" si="0"/>
        <v>7</v>
      </c>
      <c r="C22" s="268" t="s">
        <v>195</v>
      </c>
      <c r="D22" s="265" t="s">
        <v>131</v>
      </c>
      <c r="E22" s="346" t="str">
        <f>IF(((C22="Auditoría de Calidad")*AND(G22="No")),"No","")</f>
        <v/>
      </c>
      <c r="F22" s="346" t="str">
        <f>IF(((C22="Auditoría de Calidad")*AND(G22="Si")),"Si","")</f>
        <v/>
      </c>
      <c r="G22" s="352"/>
      <c r="H22" s="327"/>
      <c r="I22" s="327"/>
      <c r="J22" s="346" t="str">
        <f>IF(((C22="Auditoría de Calidad")*AND(L22="No")),"No","")</f>
        <v/>
      </c>
      <c r="K22" s="346" t="str">
        <f>IF(((C22="Auditoría de Calidad")*AND(L22="Si")),"Si","")</f>
        <v/>
      </c>
      <c r="L22" s="348"/>
      <c r="M22" s="208"/>
      <c r="N22" s="208"/>
      <c r="O22" s="346" t="str">
        <f>IF(((C22="Auditoría de Calidad")*AND(Q22="No")),"No","")</f>
        <v/>
      </c>
      <c r="P22" s="346" t="str">
        <f>IF(((C22="Auditoría de Calidad")*AND(Q22="Si")),"Si","")</f>
        <v/>
      </c>
      <c r="Q22" s="348"/>
      <c r="R22" s="209"/>
      <c r="S22" s="207"/>
      <c r="T22" s="73"/>
    </row>
    <row r="23" spans="2:20" s="76" customFormat="1" ht="68.25" customHeight="1" thickBot="1">
      <c r="B23" s="91"/>
      <c r="C23" s="440" t="s">
        <v>184</v>
      </c>
      <c r="D23" s="433"/>
      <c r="E23" s="433"/>
      <c r="F23" s="433"/>
      <c r="G23" s="433"/>
      <c r="H23" s="441"/>
      <c r="I23" s="441"/>
      <c r="J23" s="92"/>
      <c r="K23" s="92"/>
      <c r="L23" s="92"/>
      <c r="M23" s="92"/>
      <c r="N23" s="92"/>
      <c r="O23" s="92"/>
      <c r="P23" s="92"/>
      <c r="Q23" s="92"/>
      <c r="R23" s="92"/>
      <c r="S23" s="93"/>
      <c r="T23" s="73"/>
    </row>
    <row r="24" spans="2:20" s="76" customFormat="1" ht="22.5">
      <c r="B24" s="83">
        <v>1</v>
      </c>
      <c r="C24" s="268" t="s">
        <v>196</v>
      </c>
      <c r="D24" s="89" t="s">
        <v>107</v>
      </c>
      <c r="E24" s="346" t="str">
        <f>IF(((C24="Auditoría de Gestión de la Configuración")*AND(G24="No")),"No","")</f>
        <v/>
      </c>
      <c r="F24" s="346" t="str">
        <f>IF(((C24="Auditoría de Gestión de la Configuración")*AND(G24="Si")),"Si","")</f>
        <v>Si</v>
      </c>
      <c r="G24" s="347" t="s">
        <v>188</v>
      </c>
      <c r="H24" s="213"/>
      <c r="I24" s="214"/>
      <c r="J24" s="346" t="str">
        <f>IF(((C24="Auditoría de Gestión de la Configuración")*AND(L24="No")),"No","")</f>
        <v/>
      </c>
      <c r="K24" s="346" t="str">
        <f>IF(((C24="Auditoría de Gestión de la Configuración")*AND(L24="Si")),"Si","")</f>
        <v>Si</v>
      </c>
      <c r="L24" s="347" t="s">
        <v>188</v>
      </c>
      <c r="M24" s="214"/>
      <c r="N24" s="214"/>
      <c r="O24" s="346" t="str">
        <f>IF(((C24="Auditoría de Gestión de la Configuración")*AND(Q24="No")),"No","")</f>
        <v/>
      </c>
      <c r="P24" s="346" t="str">
        <f>IF(((C24="Auditoría de Gestión de la Configuración")*AND(Q24="Si")),"Si","")</f>
        <v>Si</v>
      </c>
      <c r="Q24" s="347" t="s">
        <v>188</v>
      </c>
      <c r="R24" s="215"/>
      <c r="S24" s="215"/>
      <c r="T24" s="73"/>
    </row>
    <row r="25" spans="2:20" s="76" customFormat="1" ht="22.5">
      <c r="B25" s="83">
        <f>B24+1</f>
        <v>2</v>
      </c>
      <c r="C25" s="268" t="s">
        <v>196</v>
      </c>
      <c r="D25" s="101" t="s">
        <v>113</v>
      </c>
      <c r="E25" s="346" t="str">
        <f>IF(((C25="Auditoría de Gestión de la Configuración")*AND(G25="No")),"No","")</f>
        <v/>
      </c>
      <c r="F25" s="346" t="str">
        <f>IF(((C25="Auditoría de Gestión de la Configuración")*AND(G25="Si")),"Si","")</f>
        <v>Si</v>
      </c>
      <c r="G25" s="348" t="s">
        <v>188</v>
      </c>
      <c r="H25" s="213"/>
      <c r="I25" s="214"/>
      <c r="J25" s="346" t="str">
        <f>IF(((C25="Auditoría de Gestión de la Configuración")*AND(L25="No")),"No","")</f>
        <v/>
      </c>
      <c r="K25" s="346" t="str">
        <f>IF(((C25="Auditoría de Gestión de la Configuración")*AND(L25="Si")),"Si","")</f>
        <v>Si</v>
      </c>
      <c r="L25" s="348" t="s">
        <v>188</v>
      </c>
      <c r="M25" s="214"/>
      <c r="N25" s="214"/>
      <c r="O25" s="346" t="str">
        <f>IF(((C25="Auditoría de Gestión de la Configuración")*AND(Q25="No")),"No","")</f>
        <v/>
      </c>
      <c r="P25" s="346" t="str">
        <f>IF(((C25="Auditoría de Gestión de la Configuración")*AND(Q25="Si")),"Si","")</f>
        <v>Si</v>
      </c>
      <c r="Q25" s="347" t="s">
        <v>188</v>
      </c>
      <c r="R25" s="215"/>
      <c r="S25" s="215"/>
      <c r="T25" s="73"/>
    </row>
    <row r="26" spans="2:20" s="76" customFormat="1" ht="32.25" customHeight="1">
      <c r="B26" s="83">
        <f t="shared" ref="B26:B44" si="1">B25+1</f>
        <v>3</v>
      </c>
      <c r="C26" s="268" t="s">
        <v>195</v>
      </c>
      <c r="D26" s="84" t="s">
        <v>169</v>
      </c>
      <c r="E26" s="346" t="str">
        <f>IF(((C26="Auditoría de Calidad")*AND(G26="No")),"No","")</f>
        <v/>
      </c>
      <c r="F26" s="346" t="str">
        <f>IF(((C26="Auditoría de Calidad")*AND(G26="Si")),"Si","")</f>
        <v/>
      </c>
      <c r="G26" s="348"/>
      <c r="H26" s="216"/>
      <c r="I26" s="217"/>
      <c r="J26" s="346" t="str">
        <f>IF(((C26="Auditoría de Calidad")*AND(L26="No")),"No","")</f>
        <v/>
      </c>
      <c r="K26" s="346" t="str">
        <f>IF(((C26="Auditoría de Calidad")*AND(L26="Si")),"Si","")</f>
        <v/>
      </c>
      <c r="L26" s="348"/>
      <c r="M26" s="217"/>
      <c r="N26" s="217"/>
      <c r="O26" s="346" t="str">
        <f>IF(((C26="Auditoría de Calidad")*AND(Q26="No")),"No","")</f>
        <v/>
      </c>
      <c r="P26" s="346" t="str">
        <f>IF(((C26="Auditoría de Calidad")*AND(Q26="Si")),"Si","")</f>
        <v/>
      </c>
      <c r="Q26" s="348"/>
      <c r="R26" s="218"/>
      <c r="S26" s="207"/>
      <c r="T26" s="73"/>
    </row>
    <row r="27" spans="2:20" s="76" customFormat="1" ht="36.75" customHeight="1">
      <c r="B27" s="83">
        <f t="shared" si="1"/>
        <v>4</v>
      </c>
      <c r="C27" s="268" t="s">
        <v>195</v>
      </c>
      <c r="D27" s="84" t="s">
        <v>26</v>
      </c>
      <c r="E27" s="346" t="str">
        <f t="shared" ref="E27:E44" si="2">IF(((C27="Auditoría de Calidad")*AND(G27="No")),"No","")</f>
        <v/>
      </c>
      <c r="F27" s="346" t="str">
        <f t="shared" ref="F27:F44" si="3">IF(((C27="Auditoría de Calidad")*AND(G27="Si")),"Si","")</f>
        <v/>
      </c>
      <c r="G27" s="348"/>
      <c r="H27" s="216"/>
      <c r="I27" s="217"/>
      <c r="J27" s="346" t="str">
        <f t="shared" ref="J27:J44" si="4">IF(((C27="Auditoría de Calidad")*AND(L27="No")),"No","")</f>
        <v/>
      </c>
      <c r="K27" s="346" t="str">
        <f t="shared" ref="K27:K44" si="5">IF(((C27="Auditoría de Calidad")*AND(L27="Si")),"Si","")</f>
        <v/>
      </c>
      <c r="L27" s="348"/>
      <c r="M27" s="217"/>
      <c r="N27" s="217"/>
      <c r="O27" s="346" t="str">
        <f t="shared" ref="O27:O44" si="6">IF(((C27="Auditoría de Calidad")*AND(Q27="No")),"No","")</f>
        <v/>
      </c>
      <c r="P27" s="346" t="str">
        <f t="shared" ref="P27:P44" si="7">IF(((C27="Auditoría de Calidad")*AND(Q27="Si")),"Si","")</f>
        <v/>
      </c>
      <c r="Q27" s="348"/>
      <c r="R27" s="218"/>
      <c r="S27" s="207"/>
      <c r="T27" s="73"/>
    </row>
    <row r="28" spans="2:20" s="76" customFormat="1" ht="30" customHeight="1">
      <c r="B28" s="83">
        <f t="shared" si="1"/>
        <v>5</v>
      </c>
      <c r="C28" s="268" t="s">
        <v>195</v>
      </c>
      <c r="D28" s="84" t="s">
        <v>261</v>
      </c>
      <c r="E28" s="346" t="str">
        <f t="shared" si="2"/>
        <v/>
      </c>
      <c r="F28" s="346" t="str">
        <f t="shared" si="3"/>
        <v/>
      </c>
      <c r="G28" s="348"/>
      <c r="H28" s="216"/>
      <c r="I28" s="217"/>
      <c r="J28" s="346" t="str">
        <f t="shared" si="4"/>
        <v/>
      </c>
      <c r="K28" s="346" t="str">
        <f t="shared" si="5"/>
        <v/>
      </c>
      <c r="L28" s="348"/>
      <c r="M28" s="217"/>
      <c r="N28" s="217"/>
      <c r="O28" s="346" t="str">
        <f t="shared" si="6"/>
        <v/>
      </c>
      <c r="P28" s="346" t="str">
        <f t="shared" si="7"/>
        <v/>
      </c>
      <c r="Q28" s="348"/>
      <c r="R28" s="218"/>
      <c r="S28" s="207"/>
      <c r="T28" s="73"/>
    </row>
    <row r="29" spans="2:20" s="76" customFormat="1" ht="25.5" customHeight="1">
      <c r="B29" s="83">
        <f t="shared" si="1"/>
        <v>6</v>
      </c>
      <c r="C29" s="268" t="s">
        <v>195</v>
      </c>
      <c r="D29" s="235" t="s">
        <v>31</v>
      </c>
      <c r="E29" s="346" t="str">
        <f t="shared" si="2"/>
        <v/>
      </c>
      <c r="F29" s="346" t="str">
        <f t="shared" si="3"/>
        <v/>
      </c>
      <c r="G29" s="348"/>
      <c r="H29" s="216"/>
      <c r="I29" s="217"/>
      <c r="J29" s="346" t="str">
        <f t="shared" si="4"/>
        <v/>
      </c>
      <c r="K29" s="346" t="str">
        <f t="shared" si="5"/>
        <v/>
      </c>
      <c r="L29" s="348"/>
      <c r="M29" s="217"/>
      <c r="N29" s="217"/>
      <c r="O29" s="346" t="str">
        <f t="shared" si="6"/>
        <v/>
      </c>
      <c r="P29" s="346" t="str">
        <f t="shared" si="7"/>
        <v/>
      </c>
      <c r="Q29" s="348"/>
      <c r="R29" s="218"/>
      <c r="S29" s="207"/>
      <c r="T29" s="73"/>
    </row>
    <row r="30" spans="2:20" s="76" customFormat="1" ht="20.100000000000001" customHeight="1">
      <c r="B30" s="83">
        <f t="shared" si="1"/>
        <v>7</v>
      </c>
      <c r="C30" s="268" t="s">
        <v>195</v>
      </c>
      <c r="D30" s="84" t="s">
        <v>146</v>
      </c>
      <c r="E30" s="346" t="str">
        <f t="shared" si="2"/>
        <v/>
      </c>
      <c r="F30" s="346" t="str">
        <f t="shared" si="3"/>
        <v/>
      </c>
      <c r="G30" s="348"/>
      <c r="H30" s="216"/>
      <c r="I30" s="217"/>
      <c r="J30" s="346" t="str">
        <f t="shared" si="4"/>
        <v/>
      </c>
      <c r="K30" s="346" t="str">
        <f t="shared" si="5"/>
        <v/>
      </c>
      <c r="L30" s="348"/>
      <c r="M30" s="217"/>
      <c r="N30" s="217"/>
      <c r="O30" s="346" t="str">
        <f t="shared" si="6"/>
        <v/>
      </c>
      <c r="P30" s="346" t="str">
        <f t="shared" si="7"/>
        <v/>
      </c>
      <c r="Q30" s="348"/>
      <c r="R30" s="218"/>
      <c r="S30" s="207"/>
      <c r="T30" s="73"/>
    </row>
    <row r="31" spans="2:20" s="76" customFormat="1" ht="29.25" customHeight="1">
      <c r="B31" s="83">
        <f t="shared" si="1"/>
        <v>8</v>
      </c>
      <c r="C31" s="268" t="s">
        <v>195</v>
      </c>
      <c r="D31" s="84" t="s">
        <v>147</v>
      </c>
      <c r="E31" s="346" t="str">
        <f t="shared" si="2"/>
        <v/>
      </c>
      <c r="F31" s="346" t="str">
        <f t="shared" si="3"/>
        <v/>
      </c>
      <c r="G31" s="348"/>
      <c r="H31" s="216"/>
      <c r="I31" s="217"/>
      <c r="J31" s="346" t="str">
        <f t="shared" si="4"/>
        <v/>
      </c>
      <c r="K31" s="346" t="str">
        <f t="shared" si="5"/>
        <v/>
      </c>
      <c r="L31" s="348"/>
      <c r="M31" s="217"/>
      <c r="N31" s="217"/>
      <c r="O31" s="346" t="str">
        <f t="shared" si="6"/>
        <v/>
      </c>
      <c r="P31" s="346" t="str">
        <f t="shared" si="7"/>
        <v/>
      </c>
      <c r="Q31" s="348"/>
      <c r="R31" s="218"/>
      <c r="S31" s="207"/>
      <c r="T31" s="73"/>
    </row>
    <row r="32" spans="2:20" s="76" customFormat="1" ht="20.100000000000001" customHeight="1">
      <c r="B32" s="83">
        <f t="shared" si="1"/>
        <v>9</v>
      </c>
      <c r="C32" s="268" t="s">
        <v>195</v>
      </c>
      <c r="D32" s="84" t="s">
        <v>230</v>
      </c>
      <c r="E32" s="346" t="str">
        <f t="shared" si="2"/>
        <v/>
      </c>
      <c r="F32" s="346" t="str">
        <f t="shared" si="3"/>
        <v/>
      </c>
      <c r="G32" s="348"/>
      <c r="H32" s="216"/>
      <c r="I32" s="217"/>
      <c r="J32" s="346" t="str">
        <f t="shared" si="4"/>
        <v/>
      </c>
      <c r="K32" s="346" t="str">
        <f t="shared" si="5"/>
        <v/>
      </c>
      <c r="L32" s="348"/>
      <c r="M32" s="217"/>
      <c r="N32" s="217"/>
      <c r="O32" s="346" t="str">
        <f t="shared" si="6"/>
        <v/>
      </c>
      <c r="P32" s="346" t="str">
        <f t="shared" si="7"/>
        <v/>
      </c>
      <c r="Q32" s="348"/>
      <c r="R32" s="218"/>
      <c r="S32" s="207"/>
      <c r="T32" s="73"/>
    </row>
    <row r="33" spans="2:20" s="76" customFormat="1" ht="27.75" customHeight="1">
      <c r="B33" s="83">
        <f t="shared" si="1"/>
        <v>10</v>
      </c>
      <c r="C33" s="268" t="s">
        <v>195</v>
      </c>
      <c r="D33" s="84" t="s">
        <v>149</v>
      </c>
      <c r="E33" s="346" t="str">
        <f t="shared" si="2"/>
        <v/>
      </c>
      <c r="F33" s="346" t="str">
        <f t="shared" si="3"/>
        <v/>
      </c>
      <c r="G33" s="348"/>
      <c r="H33" s="216"/>
      <c r="I33" s="208"/>
      <c r="J33" s="346" t="str">
        <f t="shared" si="4"/>
        <v/>
      </c>
      <c r="K33" s="346" t="str">
        <f t="shared" si="5"/>
        <v/>
      </c>
      <c r="L33" s="348"/>
      <c r="M33" s="208"/>
      <c r="N33" s="208"/>
      <c r="O33" s="346" t="str">
        <f t="shared" si="6"/>
        <v/>
      </c>
      <c r="P33" s="346" t="str">
        <f t="shared" si="7"/>
        <v/>
      </c>
      <c r="Q33" s="348"/>
      <c r="R33" s="209"/>
      <c r="S33" s="207"/>
      <c r="T33" s="73"/>
    </row>
    <row r="34" spans="2:20" s="76" customFormat="1" ht="28.5" customHeight="1">
      <c r="B34" s="83">
        <f t="shared" si="1"/>
        <v>11</v>
      </c>
      <c r="C34" s="268" t="s">
        <v>195</v>
      </c>
      <c r="D34" s="235" t="s">
        <v>148</v>
      </c>
      <c r="E34" s="346" t="str">
        <f t="shared" si="2"/>
        <v/>
      </c>
      <c r="F34" s="346" t="str">
        <f t="shared" si="3"/>
        <v/>
      </c>
      <c r="G34" s="348"/>
      <c r="H34" s="216"/>
      <c r="I34" s="208"/>
      <c r="J34" s="346" t="str">
        <f t="shared" si="4"/>
        <v/>
      </c>
      <c r="K34" s="346" t="str">
        <f t="shared" si="5"/>
        <v/>
      </c>
      <c r="L34" s="348"/>
      <c r="M34" s="208"/>
      <c r="N34" s="208"/>
      <c r="O34" s="346" t="str">
        <f t="shared" si="6"/>
        <v/>
      </c>
      <c r="P34" s="346" t="str">
        <f t="shared" si="7"/>
        <v/>
      </c>
      <c r="Q34" s="348"/>
      <c r="R34" s="209"/>
      <c r="S34" s="207"/>
      <c r="T34" s="73"/>
    </row>
    <row r="35" spans="2:20" s="76" customFormat="1" ht="24.75" customHeight="1">
      <c r="B35" s="83">
        <f t="shared" si="1"/>
        <v>12</v>
      </c>
      <c r="C35" s="268" t="s">
        <v>195</v>
      </c>
      <c r="D35" s="84" t="s">
        <v>27</v>
      </c>
      <c r="E35" s="346" t="str">
        <f t="shared" si="2"/>
        <v/>
      </c>
      <c r="F35" s="346" t="str">
        <f t="shared" si="3"/>
        <v/>
      </c>
      <c r="G35" s="348"/>
      <c r="H35" s="216"/>
      <c r="I35" s="208"/>
      <c r="J35" s="346" t="str">
        <f t="shared" si="4"/>
        <v/>
      </c>
      <c r="K35" s="346" t="str">
        <f t="shared" si="5"/>
        <v/>
      </c>
      <c r="L35" s="348"/>
      <c r="M35" s="208"/>
      <c r="N35" s="208"/>
      <c r="O35" s="346" t="str">
        <f t="shared" si="6"/>
        <v/>
      </c>
      <c r="P35" s="346" t="str">
        <f t="shared" si="7"/>
        <v/>
      </c>
      <c r="Q35" s="348"/>
      <c r="R35" s="209"/>
      <c r="S35" s="207"/>
      <c r="T35" s="73"/>
    </row>
    <row r="36" spans="2:20" s="76" customFormat="1" ht="20.100000000000001" customHeight="1">
      <c r="B36" s="83">
        <f t="shared" si="1"/>
        <v>13</v>
      </c>
      <c r="C36" s="268" t="s">
        <v>195</v>
      </c>
      <c r="D36" s="84" t="s">
        <v>178</v>
      </c>
      <c r="E36" s="346" t="str">
        <f t="shared" si="2"/>
        <v/>
      </c>
      <c r="F36" s="346" t="str">
        <f t="shared" si="3"/>
        <v/>
      </c>
      <c r="G36" s="348"/>
      <c r="H36" s="216"/>
      <c r="I36" s="208"/>
      <c r="J36" s="346" t="str">
        <f t="shared" si="4"/>
        <v/>
      </c>
      <c r="K36" s="346" t="str">
        <f t="shared" si="5"/>
        <v/>
      </c>
      <c r="L36" s="348"/>
      <c r="M36" s="208"/>
      <c r="N36" s="208"/>
      <c r="O36" s="346" t="str">
        <f t="shared" si="6"/>
        <v/>
      </c>
      <c r="P36" s="346" t="str">
        <f t="shared" si="7"/>
        <v/>
      </c>
      <c r="Q36" s="348"/>
      <c r="R36" s="209"/>
      <c r="S36" s="207"/>
      <c r="T36" s="73"/>
    </row>
    <row r="37" spans="2:20" s="76" customFormat="1" ht="20.100000000000001" customHeight="1">
      <c r="B37" s="83">
        <f t="shared" si="1"/>
        <v>14</v>
      </c>
      <c r="C37" s="268" t="s">
        <v>195</v>
      </c>
      <c r="D37" s="84" t="s">
        <v>30</v>
      </c>
      <c r="E37" s="346" t="str">
        <f t="shared" si="2"/>
        <v/>
      </c>
      <c r="F37" s="346" t="str">
        <f t="shared" si="3"/>
        <v/>
      </c>
      <c r="G37" s="348"/>
      <c r="H37" s="216"/>
      <c r="I37" s="208"/>
      <c r="J37" s="346" t="str">
        <f t="shared" si="4"/>
        <v/>
      </c>
      <c r="K37" s="346" t="str">
        <f t="shared" si="5"/>
        <v/>
      </c>
      <c r="L37" s="348"/>
      <c r="M37" s="208"/>
      <c r="N37" s="208"/>
      <c r="O37" s="346" t="str">
        <f t="shared" si="6"/>
        <v/>
      </c>
      <c r="P37" s="346" t="str">
        <f t="shared" si="7"/>
        <v/>
      </c>
      <c r="Q37" s="348"/>
      <c r="R37" s="209"/>
      <c r="S37" s="207"/>
      <c r="T37" s="73"/>
    </row>
    <row r="38" spans="2:20" s="76" customFormat="1" ht="24" customHeight="1">
      <c r="B38" s="83">
        <f t="shared" si="1"/>
        <v>15</v>
      </c>
      <c r="C38" s="268" t="s">
        <v>195</v>
      </c>
      <c r="D38" s="84" t="s">
        <v>28</v>
      </c>
      <c r="E38" s="346" t="str">
        <f t="shared" si="2"/>
        <v/>
      </c>
      <c r="F38" s="346" t="str">
        <f t="shared" si="3"/>
        <v/>
      </c>
      <c r="G38" s="348"/>
      <c r="H38" s="216"/>
      <c r="I38" s="208"/>
      <c r="J38" s="346" t="str">
        <f t="shared" si="4"/>
        <v/>
      </c>
      <c r="K38" s="346" t="str">
        <f t="shared" si="5"/>
        <v/>
      </c>
      <c r="L38" s="348"/>
      <c r="M38" s="208"/>
      <c r="N38" s="208"/>
      <c r="O38" s="346" t="str">
        <f t="shared" si="6"/>
        <v/>
      </c>
      <c r="P38" s="346" t="str">
        <f t="shared" si="7"/>
        <v/>
      </c>
      <c r="Q38" s="348"/>
      <c r="R38" s="209"/>
      <c r="S38" s="207"/>
      <c r="T38" s="73"/>
    </row>
    <row r="39" spans="2:20" s="76" customFormat="1" ht="30.75" customHeight="1">
      <c r="B39" s="83">
        <f t="shared" si="1"/>
        <v>16</v>
      </c>
      <c r="C39" s="268" t="s">
        <v>195</v>
      </c>
      <c r="D39" s="84" t="s">
        <v>29</v>
      </c>
      <c r="E39" s="346" t="str">
        <f t="shared" si="2"/>
        <v/>
      </c>
      <c r="F39" s="346" t="str">
        <f t="shared" si="3"/>
        <v/>
      </c>
      <c r="G39" s="348"/>
      <c r="H39" s="216"/>
      <c r="I39" s="208"/>
      <c r="J39" s="346" t="str">
        <f t="shared" si="4"/>
        <v/>
      </c>
      <c r="K39" s="346" t="str">
        <f t="shared" si="5"/>
        <v/>
      </c>
      <c r="L39" s="348"/>
      <c r="M39" s="208"/>
      <c r="N39" s="208"/>
      <c r="O39" s="346" t="str">
        <f t="shared" si="6"/>
        <v/>
      </c>
      <c r="P39" s="346" t="str">
        <f t="shared" si="7"/>
        <v/>
      </c>
      <c r="Q39" s="348"/>
      <c r="R39" s="209"/>
      <c r="S39" s="207"/>
      <c r="T39" s="73"/>
    </row>
    <row r="40" spans="2:20" s="76" customFormat="1" ht="11.25">
      <c r="B40" s="83">
        <f t="shared" si="1"/>
        <v>17</v>
      </c>
      <c r="C40" s="268" t="s">
        <v>195</v>
      </c>
      <c r="D40" s="84" t="s">
        <v>179</v>
      </c>
      <c r="E40" s="346" t="str">
        <f t="shared" si="2"/>
        <v/>
      </c>
      <c r="F40" s="346" t="str">
        <f t="shared" si="3"/>
        <v/>
      </c>
      <c r="G40" s="348"/>
      <c r="H40" s="216"/>
      <c r="I40" s="208"/>
      <c r="J40" s="346" t="str">
        <f t="shared" si="4"/>
        <v/>
      </c>
      <c r="K40" s="346" t="str">
        <f t="shared" si="5"/>
        <v/>
      </c>
      <c r="L40" s="348"/>
      <c r="M40" s="208"/>
      <c r="N40" s="208"/>
      <c r="O40" s="346" t="str">
        <f t="shared" si="6"/>
        <v/>
      </c>
      <c r="P40" s="346" t="str">
        <f t="shared" si="7"/>
        <v/>
      </c>
      <c r="Q40" s="348"/>
      <c r="R40" s="209"/>
      <c r="S40" s="207"/>
      <c r="T40" s="73"/>
    </row>
    <row r="41" spans="2:20" s="76" customFormat="1" ht="26.25" customHeight="1">
      <c r="B41" s="83">
        <f t="shared" si="1"/>
        <v>18</v>
      </c>
      <c r="C41" s="268" t="s">
        <v>195</v>
      </c>
      <c r="D41" s="84" t="s">
        <v>130</v>
      </c>
      <c r="E41" s="346" t="str">
        <f t="shared" si="2"/>
        <v/>
      </c>
      <c r="F41" s="346" t="str">
        <f t="shared" si="3"/>
        <v/>
      </c>
      <c r="G41" s="348"/>
      <c r="H41" s="216"/>
      <c r="I41" s="208"/>
      <c r="J41" s="346" t="str">
        <f t="shared" si="4"/>
        <v/>
      </c>
      <c r="K41" s="346" t="str">
        <f t="shared" si="5"/>
        <v/>
      </c>
      <c r="L41" s="348"/>
      <c r="M41" s="208"/>
      <c r="N41" s="208"/>
      <c r="O41" s="346" t="str">
        <f t="shared" si="6"/>
        <v/>
      </c>
      <c r="P41" s="346" t="str">
        <f t="shared" si="7"/>
        <v/>
      </c>
      <c r="Q41" s="348"/>
      <c r="R41" s="209"/>
      <c r="S41" s="207"/>
      <c r="T41" s="73"/>
    </row>
    <row r="42" spans="2:20" s="76" customFormat="1" ht="24" customHeight="1">
      <c r="B42" s="83">
        <f t="shared" si="1"/>
        <v>19</v>
      </c>
      <c r="C42" s="268" t="s">
        <v>195</v>
      </c>
      <c r="D42" s="84" t="s">
        <v>166</v>
      </c>
      <c r="E42" s="346" t="str">
        <f t="shared" si="2"/>
        <v/>
      </c>
      <c r="F42" s="346" t="str">
        <f t="shared" si="3"/>
        <v/>
      </c>
      <c r="G42" s="348"/>
      <c r="H42" s="216"/>
      <c r="I42" s="208"/>
      <c r="J42" s="346" t="str">
        <f t="shared" si="4"/>
        <v/>
      </c>
      <c r="K42" s="346" t="str">
        <f t="shared" si="5"/>
        <v/>
      </c>
      <c r="L42" s="348"/>
      <c r="M42" s="208"/>
      <c r="N42" s="208"/>
      <c r="O42" s="346" t="str">
        <f t="shared" si="6"/>
        <v/>
      </c>
      <c r="P42" s="346" t="str">
        <f t="shared" si="7"/>
        <v/>
      </c>
      <c r="Q42" s="348"/>
      <c r="R42" s="209"/>
      <c r="S42" s="207"/>
      <c r="T42" s="73"/>
    </row>
    <row r="43" spans="2:20" s="76" customFormat="1" ht="28.5" customHeight="1">
      <c r="B43" s="83">
        <f t="shared" si="1"/>
        <v>20</v>
      </c>
      <c r="C43" s="268" t="s">
        <v>195</v>
      </c>
      <c r="D43" s="84" t="s">
        <v>3</v>
      </c>
      <c r="E43" s="346" t="str">
        <f t="shared" si="2"/>
        <v/>
      </c>
      <c r="F43" s="346" t="str">
        <f t="shared" si="3"/>
        <v/>
      </c>
      <c r="G43" s="348"/>
      <c r="H43" s="216"/>
      <c r="I43" s="208"/>
      <c r="J43" s="346" t="str">
        <f t="shared" si="4"/>
        <v/>
      </c>
      <c r="K43" s="346" t="str">
        <f t="shared" si="5"/>
        <v/>
      </c>
      <c r="L43" s="348"/>
      <c r="M43" s="208"/>
      <c r="N43" s="208"/>
      <c r="O43" s="346" t="str">
        <f t="shared" si="6"/>
        <v/>
      </c>
      <c r="P43" s="346" t="str">
        <f t="shared" si="7"/>
        <v/>
      </c>
      <c r="Q43" s="348"/>
      <c r="R43" s="209"/>
      <c r="S43" s="207"/>
      <c r="T43" s="73"/>
    </row>
    <row r="44" spans="2:20" s="76" customFormat="1" ht="23.25" thickBot="1">
      <c r="B44" s="83">
        <f t="shared" si="1"/>
        <v>21</v>
      </c>
      <c r="C44" s="268" t="s">
        <v>195</v>
      </c>
      <c r="D44" s="94" t="s">
        <v>231</v>
      </c>
      <c r="E44" s="346" t="str">
        <f t="shared" si="2"/>
        <v/>
      </c>
      <c r="F44" s="346" t="str">
        <f t="shared" si="3"/>
        <v/>
      </c>
      <c r="G44" s="352"/>
      <c r="H44" s="274"/>
      <c r="I44" s="211"/>
      <c r="J44" s="346" t="str">
        <f t="shared" si="4"/>
        <v/>
      </c>
      <c r="K44" s="346" t="str">
        <f t="shared" si="5"/>
        <v/>
      </c>
      <c r="L44" s="352"/>
      <c r="M44" s="211"/>
      <c r="N44" s="211"/>
      <c r="O44" s="346" t="str">
        <f t="shared" si="6"/>
        <v/>
      </c>
      <c r="P44" s="346" t="str">
        <f t="shared" si="7"/>
        <v/>
      </c>
      <c r="Q44" s="352"/>
      <c r="R44" s="212"/>
      <c r="S44" s="210"/>
      <c r="T44" s="73"/>
    </row>
    <row r="45" spans="2:20" s="76" customFormat="1" ht="54" customHeight="1" thickBot="1">
      <c r="B45" s="91"/>
      <c r="C45" s="433" t="s">
        <v>226</v>
      </c>
      <c r="D45" s="433"/>
      <c r="E45" s="433"/>
      <c r="F45" s="433"/>
      <c r="G45" s="433"/>
      <c r="H45" s="433"/>
      <c r="I45" s="433"/>
      <c r="J45" s="98"/>
      <c r="K45" s="98"/>
      <c r="L45" s="98"/>
      <c r="M45" s="275"/>
      <c r="N45" s="98"/>
      <c r="O45" s="354"/>
      <c r="P45" s="354"/>
      <c r="Q45" s="354"/>
      <c r="R45" s="98"/>
      <c r="S45" s="99"/>
      <c r="T45" s="72"/>
    </row>
    <row r="46" spans="2:20" s="76" customFormat="1" ht="22.5">
      <c r="B46" s="82">
        <v>1</v>
      </c>
      <c r="C46" s="268" t="s">
        <v>196</v>
      </c>
      <c r="D46" s="89" t="s">
        <v>107</v>
      </c>
      <c r="E46" s="346" t="str">
        <f>IF(((C46="Auditoría de Gestión de la Configuración")*AND(G46="No")),"No","")</f>
        <v>No</v>
      </c>
      <c r="F46" s="346" t="str">
        <f>IF(((C46="Auditoría de Gestión de la Configuración")*AND(G46="Si")),"Si","")</f>
        <v/>
      </c>
      <c r="G46" s="353" t="s">
        <v>189</v>
      </c>
      <c r="H46" s="95"/>
      <c r="I46" s="97"/>
      <c r="J46" s="346" t="str">
        <f>IF(((C46="Auditoría de Gestión de la Configuración")*AND(L46="No")),"No","")</f>
        <v>No</v>
      </c>
      <c r="K46" s="346" t="str">
        <f>IF(((C46="Auditoría de Gestión de la Configuración")*AND(L46="Si")),"Si","")</f>
        <v/>
      </c>
      <c r="L46" s="353" t="s">
        <v>189</v>
      </c>
      <c r="M46" s="217"/>
      <c r="N46" s="97"/>
      <c r="O46" s="346" t="str">
        <f>IF(((C46="Auditoría de Gestión de la Configuración")*AND(Q46="No")),"No","")</f>
        <v/>
      </c>
      <c r="P46" s="346" t="str">
        <f>IF(((C46="Auditoría de Gestión de la Configuración")*AND(Q46="Si")),"Si","")</f>
        <v>Si</v>
      </c>
      <c r="Q46" s="353" t="s">
        <v>188</v>
      </c>
      <c r="R46" s="96"/>
      <c r="S46" s="96"/>
      <c r="T46" s="72"/>
    </row>
    <row r="47" spans="2:20" s="76" customFormat="1" ht="22.5">
      <c r="B47" s="83">
        <v>2</v>
      </c>
      <c r="C47" s="268" t="s">
        <v>196</v>
      </c>
      <c r="D47" s="77" t="s">
        <v>113</v>
      </c>
      <c r="E47" s="346" t="str">
        <f>IF(((C47="Auditoría de Gestión de la Configuración")*AND(G47="No")),"No","")</f>
        <v/>
      </c>
      <c r="F47" s="346" t="str">
        <f>IF(((C47="Auditoría de Gestión de la Configuración")*AND(G47="Si")),"Si","")</f>
        <v>Si</v>
      </c>
      <c r="G47" s="353" t="s">
        <v>188</v>
      </c>
      <c r="H47" s="81"/>
      <c r="I47" s="86"/>
      <c r="J47" s="346" t="str">
        <f>IF(((C47="Auditoría de Gestión de la Configuración")*AND(L47="No")),"No","")</f>
        <v/>
      </c>
      <c r="K47" s="346" t="str">
        <f>IF(((C47="Auditoría de Gestión de la Configuración")*AND(L47="Si")),"Si","")</f>
        <v/>
      </c>
      <c r="L47" s="353"/>
      <c r="M47" s="208"/>
      <c r="N47" s="86"/>
      <c r="O47" s="346" t="str">
        <f>IF(((C47="Auditoría de Gestión de la Configuración")*AND(Q47="No")),"No","")</f>
        <v/>
      </c>
      <c r="P47" s="346" t="str">
        <f>IF(((C47="Auditoría de Gestión de la Configuración")*AND(Q47="Si")),"Si","")</f>
        <v>Si</v>
      </c>
      <c r="Q47" s="353" t="s">
        <v>188</v>
      </c>
      <c r="R47" s="85"/>
      <c r="S47" s="85"/>
      <c r="T47" s="72"/>
    </row>
    <row r="48" spans="2:20" s="76" customFormat="1" ht="29.25" customHeight="1">
      <c r="B48" s="78">
        <v>3</v>
      </c>
      <c r="C48" s="268" t="s">
        <v>195</v>
      </c>
      <c r="D48" s="84" t="s">
        <v>151</v>
      </c>
      <c r="E48" s="346" t="str">
        <f>IF(((C48="Auditoría de Calidad")*AND(G48="No")),"No","")</f>
        <v/>
      </c>
      <c r="F48" s="346" t="str">
        <f>IF(((C48="Auditoría de Calidad")*AND(G48="Si")),"Si","")</f>
        <v/>
      </c>
      <c r="G48" s="353"/>
      <c r="H48" s="220"/>
      <c r="I48" s="222"/>
      <c r="J48" s="346" t="str">
        <f>IF(((C48="Auditoría de Calidad")*AND(L48="No")),"No","")</f>
        <v/>
      </c>
      <c r="K48" s="346" t="str">
        <f>IF(((C48="Auditoría de Calidad")*AND(L48="Si")),"Si","")</f>
        <v/>
      </c>
      <c r="L48" s="353"/>
      <c r="M48" s="221"/>
      <c r="N48" s="221"/>
      <c r="O48" s="346" t="str">
        <f>IF(((C48="Auditoría de Calidad")*AND(Q48="No")),"No","")</f>
        <v/>
      </c>
      <c r="P48" s="346" t="str">
        <f>IF(((C48="Auditoría de Calidad")*AND(Q48="Si")),"Si","")</f>
        <v/>
      </c>
      <c r="Q48" s="353"/>
      <c r="R48" s="223"/>
      <c r="S48" s="219"/>
      <c r="T48" s="72"/>
    </row>
    <row r="49" spans="2:20" s="76" customFormat="1" ht="27" customHeight="1">
      <c r="B49" s="78">
        <v>4</v>
      </c>
      <c r="C49" s="268" t="s">
        <v>195</v>
      </c>
      <c r="D49" s="84" t="s">
        <v>38</v>
      </c>
      <c r="E49" s="346" t="str">
        <f t="shared" ref="E49:E61" si="8">IF(((C49="Auditoría de Calidad")*AND(G49="No")),"No","")</f>
        <v/>
      </c>
      <c r="F49" s="346" t="str">
        <f t="shared" ref="F49:F61" si="9">IF(((C49="Auditoría de Calidad")*AND(G49="Si")),"Si","")</f>
        <v/>
      </c>
      <c r="G49" s="353"/>
      <c r="H49" s="220"/>
      <c r="I49" s="222"/>
      <c r="J49" s="346" t="str">
        <f t="shared" ref="J49:J61" si="10">IF(((C49="Auditoría de Calidad")*AND(L49="No")),"No","")</f>
        <v/>
      </c>
      <c r="K49" s="346" t="str">
        <f t="shared" ref="K49:K61" si="11">IF(((C49="Auditoría de Calidad")*AND(L49="Si")),"Si","")</f>
        <v/>
      </c>
      <c r="L49" s="353"/>
      <c r="M49" s="221"/>
      <c r="N49" s="221"/>
      <c r="O49" s="346" t="str">
        <f t="shared" ref="O49:O61" si="12">IF(((C49="Auditoría de Calidad")*AND(Q49="No")),"No","")</f>
        <v/>
      </c>
      <c r="P49" s="346" t="str">
        <f t="shared" ref="P49:P61" si="13">IF(((C49="Auditoría de Calidad")*AND(Q49="Si")),"Si","")</f>
        <v/>
      </c>
      <c r="Q49" s="353"/>
      <c r="R49" s="223"/>
      <c r="S49" s="219"/>
      <c r="T49" s="72"/>
    </row>
    <row r="50" spans="2:20" s="76" customFormat="1" ht="30.75" customHeight="1">
      <c r="B50" s="78">
        <v>5</v>
      </c>
      <c r="C50" s="268" t="s">
        <v>195</v>
      </c>
      <c r="D50" s="84" t="s">
        <v>43</v>
      </c>
      <c r="E50" s="346" t="str">
        <f t="shared" si="8"/>
        <v/>
      </c>
      <c r="F50" s="346" t="str">
        <f t="shared" si="9"/>
        <v/>
      </c>
      <c r="G50" s="353"/>
      <c r="H50" s="220"/>
      <c r="I50" s="222"/>
      <c r="J50" s="346" t="str">
        <f t="shared" si="10"/>
        <v/>
      </c>
      <c r="K50" s="346" t="str">
        <f t="shared" si="11"/>
        <v/>
      </c>
      <c r="L50" s="353"/>
      <c r="M50" s="221"/>
      <c r="N50" s="221"/>
      <c r="O50" s="346" t="str">
        <f t="shared" si="12"/>
        <v/>
      </c>
      <c r="P50" s="346" t="str">
        <f t="shared" si="13"/>
        <v/>
      </c>
      <c r="Q50" s="353"/>
      <c r="R50" s="223"/>
      <c r="S50" s="219"/>
      <c r="T50" s="72"/>
    </row>
    <row r="51" spans="2:20" s="76" customFormat="1" ht="30.75" customHeight="1">
      <c r="B51" s="78">
        <v>6</v>
      </c>
      <c r="C51" s="268" t="s">
        <v>195</v>
      </c>
      <c r="D51" s="84" t="s">
        <v>17</v>
      </c>
      <c r="E51" s="346" t="str">
        <f t="shared" si="8"/>
        <v/>
      </c>
      <c r="F51" s="346" t="str">
        <f t="shared" si="9"/>
        <v/>
      </c>
      <c r="G51" s="353"/>
      <c r="H51" s="220"/>
      <c r="I51" s="222"/>
      <c r="J51" s="346" t="str">
        <f t="shared" si="10"/>
        <v/>
      </c>
      <c r="K51" s="346" t="str">
        <f t="shared" si="11"/>
        <v/>
      </c>
      <c r="L51" s="353"/>
      <c r="M51" s="221"/>
      <c r="N51" s="221"/>
      <c r="O51" s="346" t="str">
        <f t="shared" si="12"/>
        <v/>
      </c>
      <c r="P51" s="346" t="str">
        <f t="shared" si="13"/>
        <v/>
      </c>
      <c r="Q51" s="353"/>
      <c r="R51" s="223"/>
      <c r="S51" s="219"/>
      <c r="T51" s="72"/>
    </row>
    <row r="52" spans="2:20" s="76" customFormat="1" ht="30" customHeight="1">
      <c r="B52" s="78">
        <v>7</v>
      </c>
      <c r="C52" s="268" t="s">
        <v>195</v>
      </c>
      <c r="D52" s="84" t="s">
        <v>18</v>
      </c>
      <c r="E52" s="346" t="str">
        <f t="shared" si="8"/>
        <v/>
      </c>
      <c r="F52" s="346" t="str">
        <f t="shared" si="9"/>
        <v/>
      </c>
      <c r="G52" s="353"/>
      <c r="H52" s="220"/>
      <c r="I52" s="222"/>
      <c r="J52" s="346" t="str">
        <f t="shared" si="10"/>
        <v/>
      </c>
      <c r="K52" s="346" t="str">
        <f t="shared" si="11"/>
        <v/>
      </c>
      <c r="L52" s="353"/>
      <c r="M52" s="221"/>
      <c r="N52" s="221"/>
      <c r="O52" s="346" t="str">
        <f t="shared" si="12"/>
        <v/>
      </c>
      <c r="P52" s="346" t="str">
        <f t="shared" si="13"/>
        <v/>
      </c>
      <c r="Q52" s="353"/>
      <c r="R52" s="223"/>
      <c r="S52" s="219"/>
      <c r="T52" s="72"/>
    </row>
    <row r="53" spans="2:20" s="76" customFormat="1" ht="34.5" customHeight="1">
      <c r="B53" s="78">
        <v>8</v>
      </c>
      <c r="C53" s="268" t="s">
        <v>195</v>
      </c>
      <c r="D53" s="84" t="s">
        <v>19</v>
      </c>
      <c r="E53" s="346" t="str">
        <f t="shared" si="8"/>
        <v/>
      </c>
      <c r="F53" s="346" t="str">
        <f t="shared" si="9"/>
        <v/>
      </c>
      <c r="G53" s="353"/>
      <c r="H53" s="220"/>
      <c r="I53" s="222"/>
      <c r="J53" s="346" t="str">
        <f t="shared" si="10"/>
        <v/>
      </c>
      <c r="K53" s="346" t="str">
        <f t="shared" si="11"/>
        <v/>
      </c>
      <c r="L53" s="353"/>
      <c r="M53" s="221"/>
      <c r="N53" s="221"/>
      <c r="O53" s="346" t="str">
        <f t="shared" si="12"/>
        <v/>
      </c>
      <c r="P53" s="346" t="str">
        <f t="shared" si="13"/>
        <v/>
      </c>
      <c r="Q53" s="353"/>
      <c r="R53" s="223"/>
      <c r="S53" s="219"/>
      <c r="T53" s="72"/>
    </row>
    <row r="54" spans="2:20" s="76" customFormat="1" ht="39.75" customHeight="1">
      <c r="B54" s="78">
        <v>9</v>
      </c>
      <c r="C54" s="268" t="s">
        <v>195</v>
      </c>
      <c r="D54" s="84" t="s">
        <v>40</v>
      </c>
      <c r="E54" s="346" t="str">
        <f t="shared" si="8"/>
        <v/>
      </c>
      <c r="F54" s="346" t="str">
        <f t="shared" si="9"/>
        <v/>
      </c>
      <c r="G54" s="353"/>
      <c r="H54" s="220"/>
      <c r="I54" s="222"/>
      <c r="J54" s="346" t="str">
        <f t="shared" si="10"/>
        <v/>
      </c>
      <c r="K54" s="346" t="str">
        <f t="shared" si="11"/>
        <v/>
      </c>
      <c r="L54" s="353"/>
      <c r="M54" s="221"/>
      <c r="N54" s="221"/>
      <c r="O54" s="346" t="str">
        <f t="shared" si="12"/>
        <v/>
      </c>
      <c r="P54" s="346" t="str">
        <f t="shared" si="13"/>
        <v/>
      </c>
      <c r="Q54" s="353"/>
      <c r="R54" s="223"/>
      <c r="S54" s="219"/>
      <c r="T54" s="72"/>
    </row>
    <row r="55" spans="2:20" s="76" customFormat="1" ht="36" customHeight="1">
      <c r="B55" s="78">
        <v>10</v>
      </c>
      <c r="C55" s="268" t="s">
        <v>195</v>
      </c>
      <c r="D55" s="235" t="s">
        <v>41</v>
      </c>
      <c r="E55" s="346" t="str">
        <f t="shared" si="8"/>
        <v/>
      </c>
      <c r="F55" s="346" t="str">
        <f t="shared" si="9"/>
        <v/>
      </c>
      <c r="G55" s="353"/>
      <c r="H55" s="220"/>
      <c r="I55" s="222"/>
      <c r="J55" s="346" t="str">
        <f t="shared" si="10"/>
        <v/>
      </c>
      <c r="K55" s="346" t="str">
        <f t="shared" si="11"/>
        <v/>
      </c>
      <c r="L55" s="353"/>
      <c r="M55" s="221"/>
      <c r="N55" s="221"/>
      <c r="O55" s="346" t="str">
        <f t="shared" si="12"/>
        <v/>
      </c>
      <c r="P55" s="346" t="str">
        <f t="shared" si="13"/>
        <v/>
      </c>
      <c r="Q55" s="353"/>
      <c r="R55" s="223"/>
      <c r="S55" s="219"/>
      <c r="T55" s="72"/>
    </row>
    <row r="56" spans="2:20" s="76" customFormat="1" ht="28.5" customHeight="1">
      <c r="B56" s="78">
        <v>11</v>
      </c>
      <c r="C56" s="268" t="s">
        <v>195</v>
      </c>
      <c r="D56" s="235" t="s">
        <v>42</v>
      </c>
      <c r="E56" s="346" t="str">
        <f t="shared" si="8"/>
        <v/>
      </c>
      <c r="F56" s="346" t="str">
        <f t="shared" si="9"/>
        <v/>
      </c>
      <c r="G56" s="353"/>
      <c r="H56" s="220"/>
      <c r="I56" s="222"/>
      <c r="J56" s="346" t="str">
        <f t="shared" si="10"/>
        <v/>
      </c>
      <c r="K56" s="346" t="str">
        <f t="shared" si="11"/>
        <v/>
      </c>
      <c r="L56" s="353"/>
      <c r="M56" s="221"/>
      <c r="N56" s="221"/>
      <c r="O56" s="346" t="str">
        <f t="shared" si="12"/>
        <v/>
      </c>
      <c r="P56" s="346" t="str">
        <f t="shared" si="13"/>
        <v/>
      </c>
      <c r="Q56" s="353"/>
      <c r="R56" s="223"/>
      <c r="S56" s="219"/>
      <c r="T56" s="72"/>
    </row>
    <row r="57" spans="2:20" s="76" customFormat="1" ht="27.75" customHeight="1">
      <c r="B57" s="78">
        <v>12</v>
      </c>
      <c r="C57" s="268" t="s">
        <v>195</v>
      </c>
      <c r="D57" s="235" t="s">
        <v>39</v>
      </c>
      <c r="E57" s="346" t="str">
        <f t="shared" si="8"/>
        <v/>
      </c>
      <c r="F57" s="346" t="str">
        <f t="shared" si="9"/>
        <v/>
      </c>
      <c r="G57" s="353"/>
      <c r="H57" s="220"/>
      <c r="I57" s="222"/>
      <c r="J57" s="346" t="str">
        <f t="shared" si="10"/>
        <v/>
      </c>
      <c r="K57" s="346" t="str">
        <f t="shared" si="11"/>
        <v/>
      </c>
      <c r="L57" s="353"/>
      <c r="M57" s="221"/>
      <c r="N57" s="221"/>
      <c r="O57" s="346" t="str">
        <f t="shared" si="12"/>
        <v/>
      </c>
      <c r="P57" s="346" t="str">
        <f t="shared" si="13"/>
        <v/>
      </c>
      <c r="Q57" s="353"/>
      <c r="R57" s="223"/>
      <c r="S57" s="219"/>
      <c r="T57" s="72"/>
    </row>
    <row r="58" spans="2:20" s="76" customFormat="1" ht="36.75" customHeight="1">
      <c r="B58" s="78">
        <v>13</v>
      </c>
      <c r="C58" s="268" t="s">
        <v>195</v>
      </c>
      <c r="D58" s="84" t="s">
        <v>37</v>
      </c>
      <c r="E58" s="346" t="str">
        <f t="shared" si="8"/>
        <v/>
      </c>
      <c r="F58" s="346" t="str">
        <f t="shared" si="9"/>
        <v/>
      </c>
      <c r="G58" s="353"/>
      <c r="H58" s="220"/>
      <c r="I58" s="222"/>
      <c r="J58" s="346" t="str">
        <f t="shared" si="10"/>
        <v/>
      </c>
      <c r="K58" s="346" t="str">
        <f t="shared" si="11"/>
        <v/>
      </c>
      <c r="L58" s="353"/>
      <c r="M58" s="221"/>
      <c r="N58" s="221"/>
      <c r="O58" s="346" t="str">
        <f t="shared" si="12"/>
        <v/>
      </c>
      <c r="P58" s="346" t="str">
        <f t="shared" si="13"/>
        <v/>
      </c>
      <c r="Q58" s="353"/>
      <c r="R58" s="223"/>
      <c r="S58" s="219"/>
      <c r="T58" s="72"/>
    </row>
    <row r="59" spans="2:20" s="76" customFormat="1" ht="36" customHeight="1">
      <c r="B59" s="78">
        <v>14</v>
      </c>
      <c r="C59" s="268" t="s">
        <v>195</v>
      </c>
      <c r="D59" s="84" t="s">
        <v>44</v>
      </c>
      <c r="E59" s="346" t="str">
        <f t="shared" si="8"/>
        <v/>
      </c>
      <c r="F59" s="346" t="str">
        <f t="shared" si="9"/>
        <v/>
      </c>
      <c r="G59" s="353"/>
      <c r="H59" s="220"/>
      <c r="I59" s="222"/>
      <c r="J59" s="346" t="str">
        <f t="shared" si="10"/>
        <v/>
      </c>
      <c r="K59" s="346" t="str">
        <f t="shared" si="11"/>
        <v/>
      </c>
      <c r="L59" s="353"/>
      <c r="M59" s="221"/>
      <c r="N59" s="221"/>
      <c r="O59" s="346" t="str">
        <f t="shared" si="12"/>
        <v/>
      </c>
      <c r="P59" s="346" t="str">
        <f t="shared" si="13"/>
        <v/>
      </c>
      <c r="Q59" s="353"/>
      <c r="R59" s="223"/>
      <c r="S59" s="219"/>
      <c r="T59" s="72"/>
    </row>
    <row r="60" spans="2:20" s="76" customFormat="1" ht="36" customHeight="1">
      <c r="B60" s="78">
        <v>15</v>
      </c>
      <c r="C60" s="268" t="s">
        <v>195</v>
      </c>
      <c r="D60" s="84" t="s">
        <v>45</v>
      </c>
      <c r="E60" s="346" t="str">
        <f t="shared" si="8"/>
        <v/>
      </c>
      <c r="F60" s="346" t="str">
        <f t="shared" si="9"/>
        <v/>
      </c>
      <c r="G60" s="353"/>
      <c r="H60" s="220"/>
      <c r="I60" s="222"/>
      <c r="J60" s="346" t="str">
        <f t="shared" si="10"/>
        <v/>
      </c>
      <c r="K60" s="346" t="str">
        <f t="shared" si="11"/>
        <v/>
      </c>
      <c r="L60" s="353"/>
      <c r="M60" s="221"/>
      <c r="N60" s="221"/>
      <c r="O60" s="346" t="str">
        <f t="shared" si="12"/>
        <v/>
      </c>
      <c r="P60" s="346" t="str">
        <f t="shared" si="13"/>
        <v/>
      </c>
      <c r="Q60" s="353"/>
      <c r="R60" s="223"/>
      <c r="S60" s="219"/>
      <c r="T60" s="72"/>
    </row>
    <row r="61" spans="2:20" s="76" customFormat="1" ht="50.25" customHeight="1">
      <c r="B61" s="78">
        <v>16</v>
      </c>
      <c r="C61" s="268" t="s">
        <v>195</v>
      </c>
      <c r="D61" s="84" t="s">
        <v>32</v>
      </c>
      <c r="E61" s="346" t="str">
        <f t="shared" si="8"/>
        <v/>
      </c>
      <c r="F61" s="346" t="str">
        <f t="shared" si="9"/>
        <v/>
      </c>
      <c r="G61" s="353"/>
      <c r="H61" s="220"/>
      <c r="I61" s="222"/>
      <c r="J61" s="346" t="str">
        <f t="shared" si="10"/>
        <v/>
      </c>
      <c r="K61" s="346" t="str">
        <f t="shared" si="11"/>
        <v/>
      </c>
      <c r="L61" s="353"/>
      <c r="M61" s="221"/>
      <c r="N61" s="221"/>
      <c r="O61" s="346" t="str">
        <f t="shared" si="12"/>
        <v/>
      </c>
      <c r="P61" s="346" t="str">
        <f t="shared" si="13"/>
        <v/>
      </c>
      <c r="Q61" s="353"/>
      <c r="R61" s="223"/>
      <c r="S61" s="219"/>
      <c r="T61" s="72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69" customFormat="1" ht="15.75">
      <c r="B2" s="458" t="s">
        <v>208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70"/>
    </row>
    <row r="3" spans="2:20" s="71" customFormat="1">
      <c r="E3" s="340"/>
      <c r="F3" s="340"/>
      <c r="J3" s="340"/>
      <c r="K3" s="340"/>
      <c r="O3" s="340"/>
      <c r="P3" s="340"/>
      <c r="S3" s="70"/>
      <c r="T3" s="70"/>
    </row>
    <row r="4" spans="2:20" s="69" customFormat="1" ht="12.75" customHeight="1">
      <c r="B4" s="462" t="s">
        <v>291</v>
      </c>
      <c r="C4" s="463"/>
      <c r="D4" s="269" t="str">
        <f>Inicio!D4</f>
        <v>EVOLUTIVO FRONT END</v>
      </c>
      <c r="E4" s="344"/>
      <c r="F4" s="344"/>
      <c r="G4" s="264"/>
      <c r="H4" s="71"/>
      <c r="I4" s="104" t="s">
        <v>68</v>
      </c>
      <c r="J4" s="355"/>
      <c r="K4" s="355"/>
      <c r="L4" s="71"/>
      <c r="M4" s="104" t="s">
        <v>116</v>
      </c>
      <c r="N4" s="442" t="s">
        <v>73</v>
      </c>
      <c r="O4" s="442"/>
      <c r="P4" s="442"/>
      <c r="Q4" s="443"/>
      <c r="R4" s="104" t="s">
        <v>66</v>
      </c>
      <c r="S4" s="224" t="s">
        <v>67</v>
      </c>
      <c r="T4" s="70"/>
    </row>
    <row r="5" spans="2:20" s="69" customFormat="1">
      <c r="B5" s="462" t="s">
        <v>204</v>
      </c>
      <c r="C5" s="463"/>
      <c r="D5" s="269">
        <f>Inicio!D5</f>
        <v>0</v>
      </c>
      <c r="E5" s="344"/>
      <c r="F5" s="344"/>
      <c r="G5" s="264"/>
      <c r="H5" s="71"/>
      <c r="I5" s="71"/>
      <c r="J5" s="356"/>
      <c r="K5" s="356"/>
      <c r="L5" s="71"/>
      <c r="M5" s="71"/>
      <c r="N5" s="71"/>
      <c r="O5" s="340"/>
      <c r="P5" s="340"/>
      <c r="Q5" s="71"/>
      <c r="R5" s="71"/>
      <c r="S5" s="70"/>
      <c r="T5" s="70"/>
    </row>
    <row r="6" spans="2:20" s="69" customFormat="1" ht="12.75" customHeight="1">
      <c r="B6" s="462" t="s">
        <v>292</v>
      </c>
      <c r="C6" s="463"/>
      <c r="D6" s="269">
        <f>Inicio!D6</f>
        <v>0</v>
      </c>
      <c r="E6" s="344"/>
      <c r="F6" s="344"/>
      <c r="G6" s="264"/>
      <c r="H6" s="71"/>
      <c r="I6" s="104" t="s">
        <v>69</v>
      </c>
      <c r="J6" s="355"/>
      <c r="K6" s="355"/>
      <c r="L6" s="71"/>
      <c r="M6" s="104" t="s">
        <v>116</v>
      </c>
      <c r="N6" s="442" t="s">
        <v>73</v>
      </c>
      <c r="O6" s="442"/>
      <c r="P6" s="442"/>
      <c r="Q6" s="443"/>
      <c r="R6" s="104" t="s">
        <v>66</v>
      </c>
      <c r="S6" s="224" t="s">
        <v>67</v>
      </c>
      <c r="T6" s="70"/>
    </row>
    <row r="7" spans="2:20" s="69" customFormat="1">
      <c r="B7" s="462" t="s">
        <v>2</v>
      </c>
      <c r="C7" s="463"/>
      <c r="D7" s="269">
        <f>Inicio!D7</f>
        <v>0</v>
      </c>
      <c r="E7" s="344"/>
      <c r="F7" s="344"/>
      <c r="G7" s="264"/>
      <c r="H7" s="71"/>
      <c r="I7" s="71"/>
      <c r="J7" s="356"/>
      <c r="K7" s="356"/>
      <c r="L7" s="71"/>
      <c r="M7" s="71"/>
      <c r="N7" s="71"/>
      <c r="O7" s="340"/>
      <c r="P7" s="340"/>
      <c r="Q7" s="71"/>
      <c r="R7" s="71"/>
      <c r="S7" s="70"/>
      <c r="T7" s="70"/>
    </row>
    <row r="8" spans="2:20" s="69" customFormat="1">
      <c r="B8" s="462" t="s">
        <v>205</v>
      </c>
      <c r="C8" s="463"/>
      <c r="D8" s="269">
        <f>Inicio!D8</f>
        <v>0</v>
      </c>
      <c r="E8" s="344"/>
      <c r="F8" s="344"/>
      <c r="G8" s="264"/>
      <c r="H8" s="71"/>
      <c r="I8" s="104" t="s">
        <v>70</v>
      </c>
      <c r="J8" s="355"/>
      <c r="K8" s="355"/>
      <c r="L8" s="71"/>
      <c r="M8" s="104" t="s">
        <v>116</v>
      </c>
      <c r="N8" s="442" t="s">
        <v>73</v>
      </c>
      <c r="O8" s="442"/>
      <c r="P8" s="442"/>
      <c r="Q8" s="443"/>
      <c r="R8" s="104" t="s">
        <v>66</v>
      </c>
      <c r="S8" s="224" t="s">
        <v>67</v>
      </c>
      <c r="T8" s="70"/>
    </row>
    <row r="9" spans="2:20" s="69" customFormat="1">
      <c r="E9" s="76"/>
      <c r="F9" s="76"/>
      <c r="J9" s="76"/>
      <c r="K9" s="76"/>
      <c r="O9" s="76"/>
      <c r="P9" s="76"/>
      <c r="T9" s="72"/>
    </row>
    <row r="10" spans="2:20" s="69" customFormat="1" ht="11.25" customHeight="1">
      <c r="C10" s="447" t="s">
        <v>111</v>
      </c>
      <c r="D10" s="447"/>
      <c r="E10" s="341"/>
      <c r="F10" s="76"/>
      <c r="G10" s="90">
        <f>IF((COUNTIF(F14:F78,"Si")=0)*AND(COUNTIF(E14:E78,"No")=0),0,((COUNTIF(F14:F78,"Si")))/((COUNTIF(F14:F78,"Si")+COUNTIF(E14:E78,"No"))))</f>
        <v>0.75</v>
      </c>
      <c r="J10" s="76"/>
      <c r="K10" s="76"/>
      <c r="L10" s="90">
        <f>IF((COUNTIF(K14:K78,"Si")=0)*AND(COUNTIF(J14:J78,"No")=0),0,((COUNTIF(K14:K78,"Si")))/((COUNTIF(K14:K78,"Si")+COUNTIF(J14:J78,"No"))))</f>
        <v>1</v>
      </c>
      <c r="O10" s="76"/>
      <c r="P10" s="76"/>
      <c r="Q10" s="90">
        <f>IF((COUNTIF(P14:P78,"Si")=0)*AND(COUNTIF(O14:O78,"No")=0),0,((COUNTIF(P14:P78,"Si")))/((COUNTIF(P14:P78,"Si")+COUNTIF(O14:O78,"No"))))</f>
        <v>1</v>
      </c>
      <c r="R10" s="80"/>
      <c r="T10" s="72"/>
    </row>
    <row r="11" spans="2:20" s="69" customFormat="1" ht="11.25" hidden="1" customHeight="1" thickBot="1">
      <c r="C11" s="447"/>
      <c r="D11" s="447"/>
      <c r="E11" s="459"/>
      <c r="F11" s="76"/>
      <c r="G11" s="460" t="s">
        <v>118</v>
      </c>
      <c r="H11" s="461"/>
      <c r="J11" s="76"/>
      <c r="K11" s="76"/>
      <c r="L11" s="438" t="s">
        <v>119</v>
      </c>
      <c r="M11" s="461"/>
      <c r="O11" s="76"/>
      <c r="P11" s="76"/>
      <c r="Q11" s="438" t="s">
        <v>120</v>
      </c>
      <c r="R11" s="444"/>
      <c r="S11" s="439"/>
      <c r="T11" s="72"/>
    </row>
    <row r="12" spans="2:20" s="3" customFormat="1" ht="12.75" customHeight="1">
      <c r="B12" s="445" t="s">
        <v>108</v>
      </c>
      <c r="C12" s="453" t="s">
        <v>92</v>
      </c>
      <c r="D12" s="445" t="s">
        <v>110</v>
      </c>
      <c r="E12" s="345"/>
      <c r="F12" s="345"/>
      <c r="G12" s="436" t="s">
        <v>171</v>
      </c>
      <c r="H12" s="437" t="s">
        <v>170</v>
      </c>
      <c r="I12" s="437" t="s">
        <v>159</v>
      </c>
      <c r="J12" s="324"/>
      <c r="K12" s="324"/>
      <c r="L12" s="437" t="s">
        <v>172</v>
      </c>
      <c r="M12" s="437" t="s">
        <v>170</v>
      </c>
      <c r="N12" s="437" t="s">
        <v>159</v>
      </c>
      <c r="O12" s="324"/>
      <c r="P12" s="324"/>
      <c r="Q12" s="437" t="s">
        <v>173</v>
      </c>
      <c r="R12" s="435" t="s">
        <v>170</v>
      </c>
      <c r="S12" s="437" t="s">
        <v>159</v>
      </c>
      <c r="T12" s="4"/>
    </row>
    <row r="13" spans="2:20" s="3" customFormat="1" ht="20.25" customHeight="1" thickBot="1">
      <c r="B13" s="446"/>
      <c r="C13" s="454"/>
      <c r="D13" s="446"/>
      <c r="E13" s="345"/>
      <c r="F13" s="345"/>
      <c r="G13" s="437"/>
      <c r="H13" s="457"/>
      <c r="I13" s="455"/>
      <c r="J13" s="357"/>
      <c r="K13" s="357"/>
      <c r="L13" s="455"/>
      <c r="M13" s="457"/>
      <c r="N13" s="455"/>
      <c r="O13" s="357"/>
      <c r="P13" s="357"/>
      <c r="Q13" s="455"/>
      <c r="R13" s="456"/>
      <c r="S13" s="455"/>
      <c r="T13" s="4"/>
    </row>
    <row r="14" spans="2:20" s="3" customFormat="1" ht="52.5" customHeight="1" thickBot="1">
      <c r="B14" s="337"/>
      <c r="C14" s="433" t="s">
        <v>227</v>
      </c>
      <c r="D14" s="433"/>
      <c r="E14" s="433"/>
      <c r="F14" s="433"/>
      <c r="G14" s="433"/>
      <c r="H14" s="433"/>
      <c r="I14" s="433"/>
      <c r="J14" s="92"/>
      <c r="K14" s="92"/>
      <c r="L14" s="334"/>
      <c r="M14" s="334"/>
      <c r="N14" s="334"/>
      <c r="O14" s="92"/>
      <c r="P14" s="92"/>
      <c r="Q14" s="334"/>
      <c r="R14" s="335"/>
      <c r="S14" s="336"/>
      <c r="T14" s="4"/>
    </row>
    <row r="15" spans="2:20" s="3" customFormat="1" ht="33.75">
      <c r="B15" s="112">
        <v>1</v>
      </c>
      <c r="C15" s="268" t="s">
        <v>196</v>
      </c>
      <c r="D15" s="100" t="s">
        <v>107</v>
      </c>
      <c r="E15" s="346" t="str">
        <f>IF(((C15="Auditoría de Gestión de la Configuración")*AND(G15="No")),"No","")</f>
        <v/>
      </c>
      <c r="F15" s="346" t="str">
        <f>IF(((C15="Auditoría de Gestión de la Configuración")*AND(G15="Si")),"Si","")</f>
        <v>Si</v>
      </c>
      <c r="G15" s="347" t="s">
        <v>188</v>
      </c>
      <c r="H15" s="106"/>
      <c r="I15" s="106"/>
      <c r="J15" s="346" t="str">
        <f>IF(((C15="Auditoría de Gestión de la Configuración")*AND(L15="No")),"No","")</f>
        <v/>
      </c>
      <c r="K15" s="346" t="str">
        <f>IF(((C15="Auditoría de Gestión de la Configuración")*AND(L15="Si")),"Si","")</f>
        <v>Si</v>
      </c>
      <c r="L15" s="347" t="s">
        <v>188</v>
      </c>
      <c r="M15" s="225"/>
      <c r="N15" s="225"/>
      <c r="O15" s="346" t="str">
        <f>IF(((C15="Auditoría de Gestión de la Configuración")*AND(Q15="No")),"No","")</f>
        <v/>
      </c>
      <c r="P15" s="346" t="str">
        <f>IF(((C15="Auditoría de Gestión de la Configuración")*AND(Q15="Si")),"Si","")</f>
        <v>Si</v>
      </c>
      <c r="Q15" s="347" t="s">
        <v>188</v>
      </c>
      <c r="R15" s="225"/>
      <c r="S15" s="225"/>
      <c r="T15" s="4"/>
    </row>
    <row r="16" spans="2:20" s="3" customFormat="1" ht="33.75">
      <c r="B16" s="109">
        <f>B15+1</f>
        <v>2</v>
      </c>
      <c r="C16" s="268" t="s">
        <v>196</v>
      </c>
      <c r="D16" s="101" t="s">
        <v>113</v>
      </c>
      <c r="E16" s="346" t="str">
        <f>IF(((C16="Auditoría de Gestión de la Configuración")*AND(G16="No")),"No","")</f>
        <v>No</v>
      </c>
      <c r="F16" s="346" t="str">
        <f>IF(((C16="Auditoría de Gestión de la Configuración")*AND(G16="Si")),"Si","")</f>
        <v/>
      </c>
      <c r="G16" s="348" t="s">
        <v>189</v>
      </c>
      <c r="H16" s="106"/>
      <c r="I16" s="106"/>
      <c r="J16" s="346" t="str">
        <f>IF(((C16="Auditoría de Gestión de la Configuración")*AND(L16="No")),"No","")</f>
        <v/>
      </c>
      <c r="K16" s="346" t="str">
        <f>IF(((C16="Auditoría de Gestión de la Configuración")*AND(L16="Si")),"Si","")</f>
        <v>Si</v>
      </c>
      <c r="L16" s="348" t="s">
        <v>188</v>
      </c>
      <c r="M16" s="225"/>
      <c r="N16" s="225"/>
      <c r="O16" s="346" t="str">
        <f>IF(((C16="Auditoría de Gestión de la Configuración")*AND(Q16="No")),"No","")</f>
        <v/>
      </c>
      <c r="P16" s="346" t="str">
        <f>IF(((C16="Auditoría de Gestión de la Configuración")*AND(Q16="Si")),"Si","")</f>
        <v>Si</v>
      </c>
      <c r="Q16" s="348" t="s">
        <v>188</v>
      </c>
      <c r="R16" s="226"/>
      <c r="S16" s="226"/>
      <c r="T16" s="4"/>
    </row>
    <row r="17" spans="2:20" s="3" customFormat="1" ht="22.5" customHeight="1">
      <c r="B17" s="109">
        <f t="shared" ref="B17:B43" si="0">B16+1</f>
        <v>3</v>
      </c>
      <c r="C17" s="268" t="s">
        <v>195</v>
      </c>
      <c r="D17" s="108" t="s">
        <v>150</v>
      </c>
      <c r="E17" s="346" t="str">
        <f>IF(((C17="Auditoría de Calidad")*AND(G17="No")),"No","")</f>
        <v/>
      </c>
      <c r="F17" s="346" t="str">
        <f>IF(((C17="Auditoría de Calidad")*AND(G17="Si")),"Si","")</f>
        <v/>
      </c>
      <c r="G17" s="348"/>
      <c r="H17" s="105"/>
      <c r="I17" s="227"/>
      <c r="J17" s="346" t="str">
        <f>IF(((C17="Auditoría de Calidad")*AND(L17="No")),"No","")</f>
        <v/>
      </c>
      <c r="K17" s="346" t="str">
        <f>IF(((C17="Auditoría de Calidad")*AND(L17="Si")),"Si","")</f>
        <v/>
      </c>
      <c r="L17" s="348"/>
      <c r="M17" s="226"/>
      <c r="N17" s="226"/>
      <c r="O17" s="346" t="str">
        <f>IF(((C17="Auditoría de Calidad")*AND(Q17="No")),"No","")</f>
        <v/>
      </c>
      <c r="P17" s="346" t="str">
        <f>IF(((C17="Auditoría de Calidad")*AND(Q17="Si")),"Si","")</f>
        <v/>
      </c>
      <c r="Q17" s="348"/>
      <c r="R17" s="229"/>
      <c r="S17" s="228"/>
      <c r="T17" s="4"/>
    </row>
    <row r="18" spans="2:20" s="3" customFormat="1" ht="22.5">
      <c r="B18" s="109">
        <f t="shared" si="0"/>
        <v>4</v>
      </c>
      <c r="C18" s="268" t="s">
        <v>195</v>
      </c>
      <c r="D18" s="108" t="s">
        <v>151</v>
      </c>
      <c r="E18" s="346" t="str">
        <f t="shared" ref="E18:E43" si="1">IF(((C18="Auditoría de Calidad")*AND(G18="No")),"No","")</f>
        <v/>
      </c>
      <c r="F18" s="346" t="str">
        <f t="shared" ref="F18:F43" si="2">IF(((C18="Auditoría de Calidad")*AND(G18="Si")),"Si","")</f>
        <v/>
      </c>
      <c r="G18" s="348"/>
      <c r="H18" s="105"/>
      <c r="I18" s="227"/>
      <c r="J18" s="346" t="str">
        <f t="shared" ref="J18:J43" si="3">IF(((C18="Auditoría de Calidad")*AND(L18="No")),"No","")</f>
        <v/>
      </c>
      <c r="K18" s="346" t="str">
        <f t="shared" ref="K18:K43" si="4">IF(((C18="Auditoría de Calidad")*AND(L18="Si")),"Si","")</f>
        <v/>
      </c>
      <c r="L18" s="348"/>
      <c r="M18" s="226"/>
      <c r="N18" s="226"/>
      <c r="O18" s="346" t="str">
        <f t="shared" ref="O18:O43" si="5">IF(((C18="Auditoría de Calidad")*AND(Q18="No")),"No","")</f>
        <v/>
      </c>
      <c r="P18" s="346" t="str">
        <f t="shared" ref="P18:P43" si="6">IF(((C18="Auditoría de Calidad")*AND(Q18="Si")),"Si","")</f>
        <v/>
      </c>
      <c r="Q18" s="348"/>
      <c r="R18" s="229"/>
      <c r="S18" s="228"/>
      <c r="T18" s="4"/>
    </row>
    <row r="19" spans="2:20" s="3" customFormat="1" ht="22.5">
      <c r="B19" s="109">
        <f t="shared" si="0"/>
        <v>5</v>
      </c>
      <c r="C19" s="268" t="s">
        <v>195</v>
      </c>
      <c r="D19" s="108" t="s">
        <v>4</v>
      </c>
      <c r="E19" s="346" t="str">
        <f t="shared" si="1"/>
        <v/>
      </c>
      <c r="F19" s="346" t="str">
        <f t="shared" si="2"/>
        <v/>
      </c>
      <c r="G19" s="348"/>
      <c r="H19" s="105"/>
      <c r="I19" s="227"/>
      <c r="J19" s="346" t="str">
        <f t="shared" si="3"/>
        <v/>
      </c>
      <c r="K19" s="346" t="str">
        <f t="shared" si="4"/>
        <v/>
      </c>
      <c r="L19" s="348"/>
      <c r="M19" s="226"/>
      <c r="N19" s="226"/>
      <c r="O19" s="346" t="str">
        <f t="shared" si="5"/>
        <v/>
      </c>
      <c r="P19" s="346" t="str">
        <f t="shared" si="6"/>
        <v/>
      </c>
      <c r="Q19" s="348"/>
      <c r="R19" s="229"/>
      <c r="S19" s="228"/>
      <c r="T19" s="4"/>
    </row>
    <row r="20" spans="2:20" s="3" customFormat="1" ht="22.5">
      <c r="B20" s="109">
        <f t="shared" si="0"/>
        <v>6</v>
      </c>
      <c r="C20" s="268" t="s">
        <v>195</v>
      </c>
      <c r="D20" s="108" t="s">
        <v>16</v>
      </c>
      <c r="E20" s="346" t="str">
        <f t="shared" si="1"/>
        <v/>
      </c>
      <c r="F20" s="346" t="str">
        <f t="shared" si="2"/>
        <v/>
      </c>
      <c r="G20" s="348"/>
      <c r="H20" s="105"/>
      <c r="I20" s="227"/>
      <c r="J20" s="346" t="str">
        <f t="shared" si="3"/>
        <v/>
      </c>
      <c r="K20" s="346" t="str">
        <f t="shared" si="4"/>
        <v/>
      </c>
      <c r="L20" s="348"/>
      <c r="M20" s="226"/>
      <c r="N20" s="226"/>
      <c r="O20" s="346" t="str">
        <f t="shared" si="5"/>
        <v/>
      </c>
      <c r="P20" s="346" t="str">
        <f t="shared" si="6"/>
        <v/>
      </c>
      <c r="Q20" s="348"/>
      <c r="R20" s="229"/>
      <c r="S20" s="228"/>
      <c r="T20" s="4"/>
    </row>
    <row r="21" spans="2:20" s="3" customFormat="1" ht="22.5">
      <c r="B21" s="109">
        <f t="shared" si="0"/>
        <v>7</v>
      </c>
      <c r="C21" s="268" t="s">
        <v>195</v>
      </c>
      <c r="D21" s="108" t="s">
        <v>5</v>
      </c>
      <c r="E21" s="346" t="str">
        <f t="shared" si="1"/>
        <v/>
      </c>
      <c r="F21" s="346" t="str">
        <f t="shared" si="2"/>
        <v/>
      </c>
      <c r="G21" s="348"/>
      <c r="H21" s="105"/>
      <c r="I21" s="227"/>
      <c r="J21" s="346" t="str">
        <f t="shared" si="3"/>
        <v/>
      </c>
      <c r="K21" s="346" t="str">
        <f t="shared" si="4"/>
        <v/>
      </c>
      <c r="L21" s="348"/>
      <c r="M21" s="226"/>
      <c r="N21" s="226"/>
      <c r="O21" s="346" t="str">
        <f t="shared" si="5"/>
        <v/>
      </c>
      <c r="P21" s="346" t="str">
        <f t="shared" si="6"/>
        <v/>
      </c>
      <c r="Q21" s="348"/>
      <c r="R21" s="229"/>
      <c r="S21" s="228"/>
      <c r="T21" s="4"/>
    </row>
    <row r="22" spans="2:20" s="3" customFormat="1" ht="22.5">
      <c r="B22" s="109">
        <f t="shared" si="0"/>
        <v>8</v>
      </c>
      <c r="C22" s="268" t="s">
        <v>195</v>
      </c>
      <c r="D22" s="108" t="s">
        <v>6</v>
      </c>
      <c r="E22" s="346" t="str">
        <f t="shared" si="1"/>
        <v/>
      </c>
      <c r="F22" s="346" t="str">
        <f t="shared" si="2"/>
        <v/>
      </c>
      <c r="G22" s="348"/>
      <c r="H22" s="105"/>
      <c r="I22" s="227"/>
      <c r="J22" s="346" t="str">
        <f t="shared" si="3"/>
        <v/>
      </c>
      <c r="K22" s="346" t="str">
        <f t="shared" si="4"/>
        <v/>
      </c>
      <c r="L22" s="348"/>
      <c r="M22" s="226"/>
      <c r="N22" s="226"/>
      <c r="O22" s="346" t="str">
        <f t="shared" si="5"/>
        <v/>
      </c>
      <c r="P22" s="346" t="str">
        <f t="shared" si="6"/>
        <v/>
      </c>
      <c r="Q22" s="348"/>
      <c r="R22" s="229"/>
      <c r="S22" s="228"/>
      <c r="T22" s="4"/>
    </row>
    <row r="23" spans="2:20" s="3" customFormat="1" ht="22.5">
      <c r="B23" s="109">
        <f t="shared" si="0"/>
        <v>9</v>
      </c>
      <c r="C23" s="268" t="s">
        <v>195</v>
      </c>
      <c r="D23" s="108" t="s">
        <v>19</v>
      </c>
      <c r="E23" s="346" t="str">
        <f t="shared" si="1"/>
        <v/>
      </c>
      <c r="F23" s="346" t="str">
        <f t="shared" si="2"/>
        <v/>
      </c>
      <c r="G23" s="348"/>
      <c r="H23" s="105"/>
      <c r="I23" s="227"/>
      <c r="J23" s="346" t="str">
        <f t="shared" si="3"/>
        <v/>
      </c>
      <c r="K23" s="346" t="str">
        <f t="shared" si="4"/>
        <v/>
      </c>
      <c r="L23" s="348"/>
      <c r="M23" s="226"/>
      <c r="N23" s="226"/>
      <c r="O23" s="346" t="str">
        <f t="shared" si="5"/>
        <v/>
      </c>
      <c r="P23" s="346" t="str">
        <f t="shared" si="6"/>
        <v/>
      </c>
      <c r="Q23" s="348"/>
      <c r="R23" s="229"/>
      <c r="S23" s="228"/>
      <c r="T23" s="4"/>
    </row>
    <row r="24" spans="2:20" s="3" customFormat="1" ht="22.5">
      <c r="B24" s="109">
        <f t="shared" si="0"/>
        <v>10</v>
      </c>
      <c r="C24" s="268" t="s">
        <v>195</v>
      </c>
      <c r="D24" s="236" t="s">
        <v>21</v>
      </c>
      <c r="E24" s="346" t="str">
        <f t="shared" si="1"/>
        <v/>
      </c>
      <c r="F24" s="346" t="str">
        <f t="shared" si="2"/>
        <v/>
      </c>
      <c r="G24" s="349"/>
      <c r="H24" s="105"/>
      <c r="I24" s="227"/>
      <c r="J24" s="346" t="str">
        <f t="shared" si="3"/>
        <v/>
      </c>
      <c r="K24" s="346" t="str">
        <f t="shared" si="4"/>
        <v/>
      </c>
      <c r="L24" s="348"/>
      <c r="M24" s="226"/>
      <c r="N24" s="226"/>
      <c r="O24" s="346" t="str">
        <f t="shared" si="5"/>
        <v/>
      </c>
      <c r="P24" s="346" t="str">
        <f t="shared" si="6"/>
        <v/>
      </c>
      <c r="Q24" s="348"/>
      <c r="R24" s="229"/>
      <c r="S24" s="228"/>
      <c r="T24" s="4"/>
    </row>
    <row r="25" spans="2:20" s="3" customFormat="1" ht="50.25" customHeight="1">
      <c r="B25" s="109">
        <f t="shared" si="0"/>
        <v>11</v>
      </c>
      <c r="C25" s="268" t="s">
        <v>195</v>
      </c>
      <c r="D25" s="108" t="s">
        <v>7</v>
      </c>
      <c r="E25" s="346" t="str">
        <f t="shared" si="1"/>
        <v/>
      </c>
      <c r="F25" s="346" t="str">
        <f t="shared" si="2"/>
        <v/>
      </c>
      <c r="G25" s="349"/>
      <c r="H25" s="105"/>
      <c r="I25" s="227"/>
      <c r="J25" s="346" t="str">
        <f t="shared" si="3"/>
        <v/>
      </c>
      <c r="K25" s="346" t="str">
        <f t="shared" si="4"/>
        <v/>
      </c>
      <c r="L25" s="348"/>
      <c r="M25" s="226"/>
      <c r="N25" s="226"/>
      <c r="O25" s="346" t="str">
        <f t="shared" si="5"/>
        <v/>
      </c>
      <c r="P25" s="346" t="str">
        <f t="shared" si="6"/>
        <v/>
      </c>
      <c r="Q25" s="348"/>
      <c r="R25" s="229"/>
      <c r="S25" s="228"/>
      <c r="T25" s="4"/>
    </row>
    <row r="26" spans="2:20" s="3" customFormat="1" ht="27.75" customHeight="1">
      <c r="B26" s="109">
        <f t="shared" si="0"/>
        <v>12</v>
      </c>
      <c r="C26" s="268" t="s">
        <v>195</v>
      </c>
      <c r="D26" s="108" t="s">
        <v>20</v>
      </c>
      <c r="E26" s="346" t="str">
        <f t="shared" si="1"/>
        <v/>
      </c>
      <c r="F26" s="346" t="str">
        <f t="shared" si="2"/>
        <v/>
      </c>
      <c r="G26" s="349"/>
      <c r="H26" s="105"/>
      <c r="I26" s="227"/>
      <c r="J26" s="346" t="str">
        <f t="shared" si="3"/>
        <v/>
      </c>
      <c r="K26" s="346" t="str">
        <f t="shared" si="4"/>
        <v/>
      </c>
      <c r="L26" s="348"/>
      <c r="M26" s="226"/>
      <c r="N26" s="226"/>
      <c r="O26" s="346" t="str">
        <f t="shared" si="5"/>
        <v/>
      </c>
      <c r="P26" s="346" t="str">
        <f t="shared" si="6"/>
        <v/>
      </c>
      <c r="Q26" s="348"/>
      <c r="R26" s="229"/>
      <c r="S26" s="228"/>
      <c r="T26" s="4"/>
    </row>
    <row r="27" spans="2:20" s="3" customFormat="1" ht="22.5">
      <c r="B27" s="109">
        <f t="shared" si="0"/>
        <v>13</v>
      </c>
      <c r="C27" s="268" t="s">
        <v>195</v>
      </c>
      <c r="D27" s="108" t="s">
        <v>8</v>
      </c>
      <c r="E27" s="346" t="str">
        <f t="shared" si="1"/>
        <v/>
      </c>
      <c r="F27" s="346" t="str">
        <f t="shared" si="2"/>
        <v/>
      </c>
      <c r="G27" s="349"/>
      <c r="H27" s="105"/>
      <c r="I27" s="227"/>
      <c r="J27" s="346" t="str">
        <f t="shared" si="3"/>
        <v/>
      </c>
      <c r="K27" s="346" t="str">
        <f t="shared" si="4"/>
        <v/>
      </c>
      <c r="L27" s="348"/>
      <c r="M27" s="226"/>
      <c r="N27" s="226"/>
      <c r="O27" s="346" t="str">
        <f t="shared" si="5"/>
        <v/>
      </c>
      <c r="P27" s="346" t="str">
        <f t="shared" si="6"/>
        <v/>
      </c>
      <c r="Q27" s="348"/>
      <c r="R27" s="229"/>
      <c r="S27" s="228"/>
      <c r="T27" s="4"/>
    </row>
    <row r="28" spans="2:20" s="3" customFormat="1" ht="22.5">
      <c r="B28" s="109">
        <f t="shared" si="0"/>
        <v>14</v>
      </c>
      <c r="C28" s="268" t="s">
        <v>195</v>
      </c>
      <c r="D28" s="108" t="s">
        <v>22</v>
      </c>
      <c r="E28" s="346" t="str">
        <f t="shared" si="1"/>
        <v/>
      </c>
      <c r="F28" s="346" t="str">
        <f t="shared" si="2"/>
        <v/>
      </c>
      <c r="G28" s="349"/>
      <c r="H28" s="105"/>
      <c r="I28" s="227"/>
      <c r="J28" s="346" t="str">
        <f t="shared" si="3"/>
        <v/>
      </c>
      <c r="K28" s="346" t="str">
        <f t="shared" si="4"/>
        <v/>
      </c>
      <c r="L28" s="348"/>
      <c r="M28" s="226"/>
      <c r="N28" s="226"/>
      <c r="O28" s="346" t="str">
        <f t="shared" si="5"/>
        <v/>
      </c>
      <c r="P28" s="346" t="str">
        <f t="shared" si="6"/>
        <v/>
      </c>
      <c r="Q28" s="348"/>
      <c r="R28" s="229"/>
      <c r="S28" s="228"/>
      <c r="T28" s="4"/>
    </row>
    <row r="29" spans="2:20" s="3" customFormat="1" ht="33.75">
      <c r="B29" s="109">
        <f t="shared" si="0"/>
        <v>15</v>
      </c>
      <c r="C29" s="268" t="s">
        <v>195</v>
      </c>
      <c r="D29" s="108" t="s">
        <v>152</v>
      </c>
      <c r="E29" s="346" t="str">
        <f t="shared" si="1"/>
        <v/>
      </c>
      <c r="F29" s="346" t="str">
        <f t="shared" si="2"/>
        <v/>
      </c>
      <c r="G29" s="349"/>
      <c r="H29" s="105"/>
      <c r="I29" s="227"/>
      <c r="J29" s="346" t="str">
        <f t="shared" si="3"/>
        <v/>
      </c>
      <c r="K29" s="346" t="str">
        <f t="shared" si="4"/>
        <v/>
      </c>
      <c r="L29" s="348"/>
      <c r="M29" s="226"/>
      <c r="N29" s="226"/>
      <c r="O29" s="346" t="str">
        <f t="shared" si="5"/>
        <v/>
      </c>
      <c r="P29" s="346" t="str">
        <f t="shared" si="6"/>
        <v/>
      </c>
      <c r="Q29" s="348"/>
      <c r="R29" s="229"/>
      <c r="S29" s="228"/>
      <c r="T29" s="4"/>
    </row>
    <row r="30" spans="2:20" s="3" customFormat="1" ht="22.5">
      <c r="B30" s="109">
        <f t="shared" si="0"/>
        <v>16</v>
      </c>
      <c r="C30" s="268" t="s">
        <v>195</v>
      </c>
      <c r="D30" s="108" t="s">
        <v>153</v>
      </c>
      <c r="E30" s="346" t="str">
        <f t="shared" si="1"/>
        <v/>
      </c>
      <c r="F30" s="346" t="str">
        <f t="shared" si="2"/>
        <v/>
      </c>
      <c r="G30" s="349"/>
      <c r="H30" s="105"/>
      <c r="I30" s="227"/>
      <c r="J30" s="346" t="str">
        <f t="shared" si="3"/>
        <v/>
      </c>
      <c r="K30" s="346" t="str">
        <f t="shared" si="4"/>
        <v/>
      </c>
      <c r="L30" s="348"/>
      <c r="M30" s="226"/>
      <c r="N30" s="226"/>
      <c r="O30" s="346" t="str">
        <f t="shared" si="5"/>
        <v/>
      </c>
      <c r="P30" s="346" t="str">
        <f t="shared" si="6"/>
        <v/>
      </c>
      <c r="Q30" s="348"/>
      <c r="R30" s="229"/>
      <c r="S30" s="228"/>
      <c r="T30" s="4"/>
    </row>
    <row r="31" spans="2:20" s="3" customFormat="1" ht="22.5">
      <c r="B31" s="109">
        <f t="shared" si="0"/>
        <v>17</v>
      </c>
      <c r="C31" s="268" t="s">
        <v>195</v>
      </c>
      <c r="D31" s="108" t="s">
        <v>154</v>
      </c>
      <c r="E31" s="346" t="str">
        <f t="shared" si="1"/>
        <v/>
      </c>
      <c r="F31" s="346" t="str">
        <f t="shared" si="2"/>
        <v/>
      </c>
      <c r="G31" s="349"/>
      <c r="H31" s="105"/>
      <c r="I31" s="227"/>
      <c r="J31" s="346" t="str">
        <f t="shared" si="3"/>
        <v/>
      </c>
      <c r="K31" s="346" t="str">
        <f t="shared" si="4"/>
        <v/>
      </c>
      <c r="L31" s="348"/>
      <c r="M31" s="226"/>
      <c r="N31" s="226"/>
      <c r="O31" s="346" t="str">
        <f t="shared" si="5"/>
        <v/>
      </c>
      <c r="P31" s="346" t="str">
        <f t="shared" si="6"/>
        <v/>
      </c>
      <c r="Q31" s="348"/>
      <c r="R31" s="229"/>
      <c r="S31" s="228"/>
      <c r="T31" s="4"/>
    </row>
    <row r="32" spans="2:20" s="3" customFormat="1" ht="27" customHeight="1">
      <c r="B32" s="109">
        <f t="shared" si="0"/>
        <v>18</v>
      </c>
      <c r="C32" s="268" t="s">
        <v>195</v>
      </c>
      <c r="D32" s="108" t="s">
        <v>155</v>
      </c>
      <c r="E32" s="346" t="str">
        <f t="shared" si="1"/>
        <v/>
      </c>
      <c r="F32" s="346" t="str">
        <f t="shared" si="2"/>
        <v/>
      </c>
      <c r="G32" s="349"/>
      <c r="H32" s="105"/>
      <c r="I32" s="227"/>
      <c r="J32" s="346" t="str">
        <f t="shared" si="3"/>
        <v/>
      </c>
      <c r="K32" s="346" t="str">
        <f t="shared" si="4"/>
        <v/>
      </c>
      <c r="L32" s="348"/>
      <c r="M32" s="226"/>
      <c r="N32" s="226"/>
      <c r="O32" s="346" t="str">
        <f t="shared" si="5"/>
        <v/>
      </c>
      <c r="P32" s="346" t="str">
        <f t="shared" si="6"/>
        <v/>
      </c>
      <c r="Q32" s="348"/>
      <c r="R32" s="229"/>
      <c r="S32" s="228"/>
      <c r="T32" s="4"/>
    </row>
    <row r="33" spans="2:20" s="3" customFormat="1" ht="22.5">
      <c r="B33" s="109">
        <f t="shared" si="0"/>
        <v>19</v>
      </c>
      <c r="C33" s="268" t="s">
        <v>195</v>
      </c>
      <c r="D33" s="108" t="s">
        <v>156</v>
      </c>
      <c r="E33" s="346" t="str">
        <f t="shared" si="1"/>
        <v/>
      </c>
      <c r="F33" s="346" t="str">
        <f t="shared" si="2"/>
        <v/>
      </c>
      <c r="G33" s="349"/>
      <c r="H33" s="105"/>
      <c r="I33" s="227"/>
      <c r="J33" s="346" t="str">
        <f t="shared" si="3"/>
        <v/>
      </c>
      <c r="K33" s="346" t="str">
        <f t="shared" si="4"/>
        <v/>
      </c>
      <c r="L33" s="348"/>
      <c r="M33" s="226"/>
      <c r="N33" s="226"/>
      <c r="O33" s="346" t="str">
        <f t="shared" si="5"/>
        <v/>
      </c>
      <c r="P33" s="346" t="str">
        <f t="shared" si="6"/>
        <v/>
      </c>
      <c r="Q33" s="348"/>
      <c r="R33" s="229"/>
      <c r="S33" s="228"/>
      <c r="T33" s="4"/>
    </row>
    <row r="34" spans="2:20" s="3" customFormat="1" ht="22.5">
      <c r="B34" s="109">
        <f t="shared" si="0"/>
        <v>20</v>
      </c>
      <c r="C34" s="268" t="s">
        <v>195</v>
      </c>
      <c r="D34" s="108" t="s">
        <v>157</v>
      </c>
      <c r="E34" s="346" t="str">
        <f t="shared" si="1"/>
        <v/>
      </c>
      <c r="F34" s="346" t="str">
        <f t="shared" si="2"/>
        <v/>
      </c>
      <c r="G34" s="349"/>
      <c r="H34" s="105"/>
      <c r="I34" s="227"/>
      <c r="J34" s="346" t="str">
        <f t="shared" si="3"/>
        <v/>
      </c>
      <c r="K34" s="346" t="str">
        <f t="shared" si="4"/>
        <v/>
      </c>
      <c r="L34" s="348"/>
      <c r="M34" s="226"/>
      <c r="N34" s="226"/>
      <c r="O34" s="346" t="str">
        <f t="shared" si="5"/>
        <v/>
      </c>
      <c r="P34" s="346" t="str">
        <f t="shared" si="6"/>
        <v/>
      </c>
      <c r="Q34" s="348"/>
      <c r="R34" s="229"/>
      <c r="S34" s="228"/>
      <c r="T34" s="4"/>
    </row>
    <row r="35" spans="2:20" s="3" customFormat="1" ht="22.5">
      <c r="B35" s="109">
        <f t="shared" si="0"/>
        <v>21</v>
      </c>
      <c r="C35" s="268" t="s">
        <v>195</v>
      </c>
      <c r="D35" s="108" t="s">
        <v>158</v>
      </c>
      <c r="E35" s="346" t="str">
        <f t="shared" si="1"/>
        <v/>
      </c>
      <c r="F35" s="346" t="str">
        <f t="shared" si="2"/>
        <v/>
      </c>
      <c r="G35" s="349"/>
      <c r="H35" s="105"/>
      <c r="I35" s="227"/>
      <c r="J35" s="346" t="str">
        <f t="shared" si="3"/>
        <v/>
      </c>
      <c r="K35" s="346" t="str">
        <f t="shared" si="4"/>
        <v/>
      </c>
      <c r="L35" s="348"/>
      <c r="M35" s="226"/>
      <c r="N35" s="226"/>
      <c r="O35" s="346" t="str">
        <f t="shared" si="5"/>
        <v/>
      </c>
      <c r="P35" s="346" t="str">
        <f t="shared" si="6"/>
        <v/>
      </c>
      <c r="Q35" s="348"/>
      <c r="R35" s="229"/>
      <c r="S35" s="228"/>
      <c r="T35" s="4"/>
    </row>
    <row r="36" spans="2:20" s="3" customFormat="1" ht="22.5">
      <c r="B36" s="109">
        <f t="shared" si="0"/>
        <v>22</v>
      </c>
      <c r="C36" s="268" t="s">
        <v>195</v>
      </c>
      <c r="D36" s="108" t="s">
        <v>160</v>
      </c>
      <c r="E36" s="346" t="str">
        <f t="shared" si="1"/>
        <v/>
      </c>
      <c r="F36" s="346" t="str">
        <f t="shared" si="2"/>
        <v/>
      </c>
      <c r="G36" s="349"/>
      <c r="H36" s="105"/>
      <c r="I36" s="227"/>
      <c r="J36" s="346" t="str">
        <f t="shared" si="3"/>
        <v/>
      </c>
      <c r="K36" s="346" t="str">
        <f t="shared" si="4"/>
        <v/>
      </c>
      <c r="L36" s="348"/>
      <c r="M36" s="226"/>
      <c r="N36" s="226"/>
      <c r="O36" s="346" t="str">
        <f t="shared" si="5"/>
        <v/>
      </c>
      <c r="P36" s="346" t="str">
        <f t="shared" si="6"/>
        <v/>
      </c>
      <c r="Q36" s="348"/>
      <c r="R36" s="229"/>
      <c r="S36" s="228"/>
      <c r="T36" s="4"/>
    </row>
    <row r="37" spans="2:20" s="3" customFormat="1" ht="33.75">
      <c r="B37" s="109">
        <f t="shared" si="0"/>
        <v>23</v>
      </c>
      <c r="C37" s="268" t="s">
        <v>195</v>
      </c>
      <c r="D37" s="108" t="s">
        <v>161</v>
      </c>
      <c r="E37" s="346" t="str">
        <f t="shared" si="1"/>
        <v/>
      </c>
      <c r="F37" s="346" t="str">
        <f t="shared" si="2"/>
        <v/>
      </c>
      <c r="G37" s="349"/>
      <c r="H37" s="105"/>
      <c r="I37" s="227"/>
      <c r="J37" s="346" t="str">
        <f t="shared" si="3"/>
        <v/>
      </c>
      <c r="K37" s="346" t="str">
        <f t="shared" si="4"/>
        <v/>
      </c>
      <c r="L37" s="348"/>
      <c r="M37" s="226"/>
      <c r="N37" s="226"/>
      <c r="O37" s="346" t="str">
        <f t="shared" si="5"/>
        <v/>
      </c>
      <c r="P37" s="346" t="str">
        <f t="shared" si="6"/>
        <v/>
      </c>
      <c r="Q37" s="348"/>
      <c r="R37" s="229"/>
      <c r="S37" s="228"/>
      <c r="T37" s="4"/>
    </row>
    <row r="38" spans="2:20" s="3" customFormat="1" ht="30" customHeight="1">
      <c r="B38" s="109">
        <f t="shared" si="0"/>
        <v>24</v>
      </c>
      <c r="C38" s="268" t="s">
        <v>195</v>
      </c>
      <c r="D38" s="108" t="s">
        <v>162</v>
      </c>
      <c r="E38" s="346" t="str">
        <f t="shared" si="1"/>
        <v/>
      </c>
      <c r="F38" s="346" t="str">
        <f t="shared" si="2"/>
        <v/>
      </c>
      <c r="G38" s="349"/>
      <c r="H38" s="105"/>
      <c r="I38" s="227"/>
      <c r="J38" s="346" t="str">
        <f t="shared" si="3"/>
        <v/>
      </c>
      <c r="K38" s="346" t="str">
        <f t="shared" si="4"/>
        <v/>
      </c>
      <c r="L38" s="348"/>
      <c r="M38" s="226"/>
      <c r="N38" s="226"/>
      <c r="O38" s="346" t="str">
        <f t="shared" si="5"/>
        <v/>
      </c>
      <c r="P38" s="346" t="str">
        <f t="shared" si="6"/>
        <v/>
      </c>
      <c r="Q38" s="348"/>
      <c r="R38" s="229"/>
      <c r="S38" s="228"/>
      <c r="T38" s="4"/>
    </row>
    <row r="39" spans="2:20" s="3" customFormat="1" ht="22.5">
      <c r="B39" s="109">
        <f t="shared" si="0"/>
        <v>25</v>
      </c>
      <c r="C39" s="268" t="s">
        <v>195</v>
      </c>
      <c r="D39" s="108" t="s">
        <v>163</v>
      </c>
      <c r="E39" s="346" t="str">
        <f t="shared" si="1"/>
        <v/>
      </c>
      <c r="F39" s="346" t="str">
        <f t="shared" si="2"/>
        <v/>
      </c>
      <c r="G39" s="349"/>
      <c r="H39" s="105"/>
      <c r="I39" s="227"/>
      <c r="J39" s="346" t="str">
        <f t="shared" si="3"/>
        <v/>
      </c>
      <c r="K39" s="346" t="str">
        <f t="shared" si="4"/>
        <v/>
      </c>
      <c r="L39" s="348"/>
      <c r="M39" s="226"/>
      <c r="N39" s="226"/>
      <c r="O39" s="346" t="str">
        <f t="shared" si="5"/>
        <v/>
      </c>
      <c r="P39" s="346" t="str">
        <f t="shared" si="6"/>
        <v/>
      </c>
      <c r="Q39" s="348"/>
      <c r="R39" s="229"/>
      <c r="S39" s="228"/>
      <c r="T39" s="4"/>
    </row>
    <row r="40" spans="2:20" s="3" customFormat="1" ht="22.5">
      <c r="B40" s="109">
        <f t="shared" si="0"/>
        <v>26</v>
      </c>
      <c r="C40" s="268" t="s">
        <v>195</v>
      </c>
      <c r="D40" s="108" t="s">
        <v>164</v>
      </c>
      <c r="E40" s="346" t="str">
        <f t="shared" si="1"/>
        <v/>
      </c>
      <c r="F40" s="346" t="str">
        <f t="shared" si="2"/>
        <v/>
      </c>
      <c r="G40" s="349"/>
      <c r="H40" s="105"/>
      <c r="I40" s="227"/>
      <c r="J40" s="346" t="str">
        <f t="shared" si="3"/>
        <v/>
      </c>
      <c r="K40" s="346" t="str">
        <f t="shared" si="4"/>
        <v/>
      </c>
      <c r="L40" s="348"/>
      <c r="M40" s="226"/>
      <c r="N40" s="226"/>
      <c r="O40" s="346" t="str">
        <f t="shared" si="5"/>
        <v/>
      </c>
      <c r="P40" s="346" t="str">
        <f t="shared" si="6"/>
        <v/>
      </c>
      <c r="Q40" s="348"/>
      <c r="R40" s="229"/>
      <c r="S40" s="228"/>
      <c r="T40" s="4"/>
    </row>
    <row r="41" spans="2:20" s="3" customFormat="1" ht="33.75">
      <c r="B41" s="109">
        <f t="shared" si="0"/>
        <v>27</v>
      </c>
      <c r="C41" s="268" t="s">
        <v>195</v>
      </c>
      <c r="D41" s="108" t="s">
        <v>165</v>
      </c>
      <c r="E41" s="346" t="str">
        <f t="shared" si="1"/>
        <v/>
      </c>
      <c r="F41" s="346" t="str">
        <f t="shared" si="2"/>
        <v/>
      </c>
      <c r="G41" s="349"/>
      <c r="H41" s="105"/>
      <c r="I41" s="227"/>
      <c r="J41" s="346" t="str">
        <f t="shared" si="3"/>
        <v/>
      </c>
      <c r="K41" s="346" t="str">
        <f t="shared" si="4"/>
        <v/>
      </c>
      <c r="L41" s="348"/>
      <c r="M41" s="226"/>
      <c r="N41" s="226"/>
      <c r="O41" s="346" t="str">
        <f t="shared" si="5"/>
        <v/>
      </c>
      <c r="P41" s="346" t="str">
        <f t="shared" si="6"/>
        <v/>
      </c>
      <c r="Q41" s="348"/>
      <c r="R41" s="229"/>
      <c r="S41" s="228"/>
      <c r="T41" s="4"/>
    </row>
    <row r="42" spans="2:20" s="3" customFormat="1" ht="33.75">
      <c r="B42" s="109">
        <f t="shared" si="0"/>
        <v>28</v>
      </c>
      <c r="C42" s="268" t="s">
        <v>195</v>
      </c>
      <c r="D42" s="108" t="s">
        <v>9</v>
      </c>
      <c r="E42" s="346" t="str">
        <f t="shared" si="1"/>
        <v/>
      </c>
      <c r="F42" s="346" t="str">
        <f t="shared" si="2"/>
        <v/>
      </c>
      <c r="G42" s="349"/>
      <c r="H42" s="105"/>
      <c r="I42" s="227"/>
      <c r="J42" s="346" t="str">
        <f t="shared" si="3"/>
        <v/>
      </c>
      <c r="K42" s="346" t="str">
        <f t="shared" si="4"/>
        <v/>
      </c>
      <c r="L42" s="348"/>
      <c r="M42" s="226"/>
      <c r="N42" s="226"/>
      <c r="O42" s="346" t="str">
        <f t="shared" si="5"/>
        <v/>
      </c>
      <c r="P42" s="346" t="str">
        <f t="shared" si="6"/>
        <v/>
      </c>
      <c r="Q42" s="348"/>
      <c r="R42" s="229"/>
      <c r="S42" s="228"/>
      <c r="T42" s="4"/>
    </row>
    <row r="43" spans="2:20" s="3" customFormat="1" ht="45.75" thickBot="1">
      <c r="B43" s="109">
        <f t="shared" si="0"/>
        <v>29</v>
      </c>
      <c r="C43" s="268" t="s">
        <v>195</v>
      </c>
      <c r="D43" s="110" t="s">
        <v>10</v>
      </c>
      <c r="E43" s="346" t="str">
        <f t="shared" si="1"/>
        <v/>
      </c>
      <c r="F43" s="346" t="str">
        <f t="shared" si="2"/>
        <v/>
      </c>
      <c r="G43" s="350"/>
      <c r="H43" s="111"/>
      <c r="I43" s="230"/>
      <c r="J43" s="346" t="str">
        <f t="shared" si="3"/>
        <v/>
      </c>
      <c r="K43" s="346" t="str">
        <f t="shared" si="4"/>
        <v/>
      </c>
      <c r="L43" s="352"/>
      <c r="M43" s="232"/>
      <c r="N43" s="232"/>
      <c r="O43" s="346" t="str">
        <f t="shared" si="5"/>
        <v/>
      </c>
      <c r="P43" s="346" t="str">
        <f t="shared" si="6"/>
        <v/>
      </c>
      <c r="Q43" s="352"/>
      <c r="R43" s="233"/>
      <c r="S43" s="231"/>
      <c r="T43" s="4"/>
    </row>
    <row r="44" spans="2:20" s="3" customFormat="1" ht="55.5" customHeight="1" thickBot="1">
      <c r="B44" s="270"/>
      <c r="C44" s="433" t="s">
        <v>228</v>
      </c>
      <c r="D44" s="433"/>
      <c r="E44" s="433"/>
      <c r="F44" s="433"/>
      <c r="G44" s="433"/>
      <c r="H44" s="433"/>
      <c r="I44" s="433"/>
      <c r="J44" s="358"/>
      <c r="K44" s="358"/>
      <c r="L44" s="271"/>
      <c r="M44" s="271"/>
      <c r="N44" s="271"/>
      <c r="O44" s="358"/>
      <c r="P44" s="358"/>
      <c r="Q44" s="271"/>
      <c r="R44" s="271"/>
      <c r="S44" s="272"/>
      <c r="T44" s="4"/>
    </row>
    <row r="45" spans="2:20" s="3" customFormat="1" ht="33.75">
      <c r="B45" s="112">
        <v>1</v>
      </c>
      <c r="C45" s="268" t="s">
        <v>196</v>
      </c>
      <c r="D45" s="100" t="s">
        <v>107</v>
      </c>
      <c r="E45" s="346" t="str">
        <f>IF(((C45="Auditoría de Gestión de la Configuración")*AND(G45="No")),"No","")</f>
        <v/>
      </c>
      <c r="F45" s="346" t="str">
        <f>IF(((C45="Auditoría de Gestión de la Configuración")*AND(G45="Si")),"Si","")</f>
        <v>Si</v>
      </c>
      <c r="G45" s="347" t="s">
        <v>188</v>
      </c>
      <c r="H45" s="106"/>
      <c r="I45" s="106"/>
      <c r="J45" s="346" t="str">
        <f>IF(((C45="Auditoría de Gestión de la Configuración")*AND(L45="No")),"No","")</f>
        <v/>
      </c>
      <c r="K45" s="346" t="str">
        <f>IF(((C45="Auditoría de Gestión de la Configuración")*AND(L45="Si")),"Si","")</f>
        <v>Si</v>
      </c>
      <c r="L45" s="347" t="s">
        <v>188</v>
      </c>
      <c r="M45" s="225"/>
      <c r="N45" s="225"/>
      <c r="O45" s="346" t="str">
        <f>IF(((C45="Auditoría de Gestión de la Configuración")*AND(Q45="No")),"No","")</f>
        <v/>
      </c>
      <c r="P45" s="346" t="str">
        <f>IF(((C45="Auditoría de Gestión de la Configuración")*AND(Q45="Si")),"Si","")</f>
        <v>Si</v>
      </c>
      <c r="Q45" s="347" t="s">
        <v>188</v>
      </c>
      <c r="R45" s="225"/>
      <c r="S45" s="225"/>
      <c r="T45" s="4"/>
    </row>
    <row r="46" spans="2:20" s="3" customFormat="1" ht="33.75">
      <c r="B46" s="112">
        <f>B45+1</f>
        <v>2</v>
      </c>
      <c r="C46" s="268" t="s">
        <v>196</v>
      </c>
      <c r="D46" s="100" t="s">
        <v>113</v>
      </c>
      <c r="E46" s="346" t="str">
        <f>IF(((C46="Auditoría de Gestión de la Configuración")*AND(G46="No")),"No","")</f>
        <v/>
      </c>
      <c r="F46" s="346" t="str">
        <f>IF(((C46="Auditoría de Gestión de la Configuración")*AND(G46="Si")),"Si","")</f>
        <v>Si</v>
      </c>
      <c r="G46" s="348" t="s">
        <v>188</v>
      </c>
      <c r="H46" s="106"/>
      <c r="I46" s="106"/>
      <c r="J46" s="346" t="str">
        <f>IF(((C46="Auditoría de Gestión de la Configuración")*AND(L46="No")),"No","")</f>
        <v/>
      </c>
      <c r="K46" s="346" t="str">
        <f>IF(((C46="Auditoría de Gestión de la Configuración")*AND(L46="Si")),"Si","")</f>
        <v>Si</v>
      </c>
      <c r="L46" s="348" t="s">
        <v>188</v>
      </c>
      <c r="M46" s="225"/>
      <c r="N46" s="225"/>
      <c r="O46" s="346" t="str">
        <f>IF(((C46="Auditoría de Gestión de la Configuración")*AND(Q46="No")),"No","")</f>
        <v/>
      </c>
      <c r="P46" s="346" t="str">
        <f>IF(((C46="Auditoría de Gestión de la Configuración")*AND(Q46="Si")),"Si","")</f>
        <v>Si</v>
      </c>
      <c r="Q46" s="348" t="s">
        <v>188</v>
      </c>
      <c r="R46" s="226"/>
      <c r="S46" s="226"/>
      <c r="T46" s="4"/>
    </row>
    <row r="47" spans="2:20" s="3" customFormat="1" ht="33.75">
      <c r="B47" s="112">
        <f t="shared" ref="B47:B78" si="7">B46+1</f>
        <v>3</v>
      </c>
      <c r="C47" s="268" t="s">
        <v>195</v>
      </c>
      <c r="D47" s="108" t="s">
        <v>11</v>
      </c>
      <c r="E47" s="346" t="str">
        <f>IF(((C47="Auditoría de Calidad")*AND(G47="No")),"No","")</f>
        <v/>
      </c>
      <c r="F47" s="346" t="str">
        <f>IF(((C47="Auditoría de Calidad")*AND(G47="Si")),"Si","")</f>
        <v/>
      </c>
      <c r="G47" s="351"/>
      <c r="H47" s="105"/>
      <c r="I47" s="227"/>
      <c r="J47" s="346" t="str">
        <f>IF(((C47="Auditoría de Calidad")*AND(L47="No")),"No","")</f>
        <v/>
      </c>
      <c r="K47" s="346" t="str">
        <f>IF(((C47="Auditoría de Calidad")*AND(L47="Si")),"Si","")</f>
        <v/>
      </c>
      <c r="L47" s="348"/>
      <c r="M47" s="226"/>
      <c r="N47" s="226"/>
      <c r="O47" s="346" t="str">
        <f>IF(((C47="Auditoría de Calidad")*AND(Q47="No")),"No","")</f>
        <v/>
      </c>
      <c r="P47" s="346" t="str">
        <f>IF(((C47="Auditoría de Calidad")*AND(Q47="Si")),"Si","")</f>
        <v/>
      </c>
      <c r="Q47" s="348"/>
      <c r="R47" s="229"/>
      <c r="S47" s="228"/>
      <c r="T47" s="4"/>
    </row>
    <row r="48" spans="2:20" s="3" customFormat="1" ht="33.75">
      <c r="B48" s="112">
        <f t="shared" si="7"/>
        <v>4</v>
      </c>
      <c r="C48" s="268" t="s">
        <v>195</v>
      </c>
      <c r="D48" s="108" t="s">
        <v>12</v>
      </c>
      <c r="E48" s="346" t="str">
        <f t="shared" ref="E48:E78" si="8">IF(((C48="Auditoría de Calidad")*AND(G48="No")),"No","")</f>
        <v/>
      </c>
      <c r="F48" s="346" t="str">
        <f t="shared" ref="F48:F78" si="9">IF(((C48="Auditoría de Calidad")*AND(G48="Si")),"Si","")</f>
        <v/>
      </c>
      <c r="G48" s="351"/>
      <c r="H48" s="105"/>
      <c r="I48" s="227"/>
      <c r="J48" s="346" t="str">
        <f t="shared" ref="J48:J78" si="10">IF(((C48="Auditoría de Calidad")*AND(L48="No")),"No","")</f>
        <v/>
      </c>
      <c r="K48" s="346" t="str">
        <f t="shared" ref="K48:K78" si="11">IF(((C48="Auditoría de Calidad")*AND(L48="Si")),"Si","")</f>
        <v/>
      </c>
      <c r="L48" s="348"/>
      <c r="M48" s="226"/>
      <c r="N48" s="226"/>
      <c r="O48" s="346" t="str">
        <f t="shared" ref="O48:O78" si="12">IF(((C48="Auditoría de Calidad")*AND(Q48="No")),"No","")</f>
        <v/>
      </c>
      <c r="P48" s="346" t="str">
        <f t="shared" ref="P48:P78" si="13">IF(((C48="Auditoría de Calidad")*AND(Q48="Si")),"Si","")</f>
        <v/>
      </c>
      <c r="Q48" s="348"/>
      <c r="R48" s="229"/>
      <c r="S48" s="228"/>
      <c r="T48" s="4"/>
    </row>
    <row r="49" spans="2:20" s="3" customFormat="1" ht="33.75">
      <c r="B49" s="112">
        <f t="shared" si="7"/>
        <v>5</v>
      </c>
      <c r="C49" s="268" t="s">
        <v>195</v>
      </c>
      <c r="D49" s="108" t="s">
        <v>13</v>
      </c>
      <c r="E49" s="346" t="str">
        <f t="shared" si="8"/>
        <v/>
      </c>
      <c r="F49" s="346" t="str">
        <f t="shared" si="9"/>
        <v/>
      </c>
      <c r="G49" s="351"/>
      <c r="H49" s="105"/>
      <c r="I49" s="227"/>
      <c r="J49" s="346" t="str">
        <f t="shared" si="10"/>
        <v/>
      </c>
      <c r="K49" s="346" t="str">
        <f t="shared" si="11"/>
        <v/>
      </c>
      <c r="L49" s="348"/>
      <c r="M49" s="226"/>
      <c r="N49" s="226"/>
      <c r="O49" s="346" t="str">
        <f t="shared" si="12"/>
        <v/>
      </c>
      <c r="P49" s="346" t="str">
        <f t="shared" si="13"/>
        <v/>
      </c>
      <c r="Q49" s="348"/>
      <c r="R49" s="229"/>
      <c r="S49" s="228"/>
      <c r="T49" s="4"/>
    </row>
    <row r="50" spans="2:20" s="3" customFormat="1" ht="33.75">
      <c r="B50" s="112">
        <f t="shared" si="7"/>
        <v>6</v>
      </c>
      <c r="C50" s="268" t="s">
        <v>195</v>
      </c>
      <c r="D50" s="108" t="s">
        <v>14</v>
      </c>
      <c r="E50" s="346" t="str">
        <f t="shared" si="8"/>
        <v/>
      </c>
      <c r="F50" s="346" t="str">
        <f t="shared" si="9"/>
        <v/>
      </c>
      <c r="G50" s="351"/>
      <c r="H50" s="105"/>
      <c r="I50" s="227"/>
      <c r="J50" s="346" t="str">
        <f t="shared" si="10"/>
        <v/>
      </c>
      <c r="K50" s="346" t="str">
        <f t="shared" si="11"/>
        <v/>
      </c>
      <c r="L50" s="348"/>
      <c r="M50" s="226"/>
      <c r="N50" s="226"/>
      <c r="O50" s="346" t="str">
        <f t="shared" si="12"/>
        <v/>
      </c>
      <c r="P50" s="346" t="str">
        <f t="shared" si="13"/>
        <v/>
      </c>
      <c r="Q50" s="348"/>
      <c r="R50" s="229"/>
      <c r="S50" s="228"/>
      <c r="T50" s="4"/>
    </row>
    <row r="51" spans="2:20" s="3" customFormat="1" ht="36.75" customHeight="1">
      <c r="B51" s="112">
        <f t="shared" si="7"/>
        <v>7</v>
      </c>
      <c r="C51" s="268" t="s">
        <v>195</v>
      </c>
      <c r="D51" s="108" t="s">
        <v>232</v>
      </c>
      <c r="E51" s="346" t="str">
        <f t="shared" si="8"/>
        <v/>
      </c>
      <c r="F51" s="346" t="str">
        <f t="shared" si="9"/>
        <v/>
      </c>
      <c r="G51" s="351"/>
      <c r="H51" s="105"/>
      <c r="I51" s="227"/>
      <c r="J51" s="346" t="str">
        <f t="shared" si="10"/>
        <v/>
      </c>
      <c r="K51" s="346" t="str">
        <f t="shared" si="11"/>
        <v/>
      </c>
      <c r="L51" s="348"/>
      <c r="M51" s="226"/>
      <c r="N51" s="226"/>
      <c r="O51" s="346" t="str">
        <f t="shared" si="12"/>
        <v/>
      </c>
      <c r="P51" s="346" t="str">
        <f t="shared" si="13"/>
        <v/>
      </c>
      <c r="Q51" s="348"/>
      <c r="R51" s="229"/>
      <c r="S51" s="228"/>
      <c r="T51" s="4"/>
    </row>
    <row r="52" spans="2:20" s="3" customFormat="1" ht="36" customHeight="1">
      <c r="B52" s="112">
        <f t="shared" si="7"/>
        <v>8</v>
      </c>
      <c r="C52" s="268" t="s">
        <v>195</v>
      </c>
      <c r="D52" s="108" t="s">
        <v>233</v>
      </c>
      <c r="E52" s="346" t="str">
        <f t="shared" si="8"/>
        <v/>
      </c>
      <c r="F52" s="346" t="str">
        <f t="shared" si="9"/>
        <v/>
      </c>
      <c r="G52" s="351"/>
      <c r="H52" s="105"/>
      <c r="I52" s="227"/>
      <c r="J52" s="346" t="str">
        <f t="shared" si="10"/>
        <v/>
      </c>
      <c r="K52" s="346" t="str">
        <f t="shared" si="11"/>
        <v/>
      </c>
      <c r="L52" s="348"/>
      <c r="M52" s="226"/>
      <c r="N52" s="226"/>
      <c r="O52" s="346" t="str">
        <f t="shared" si="12"/>
        <v/>
      </c>
      <c r="P52" s="346" t="str">
        <f t="shared" si="13"/>
        <v/>
      </c>
      <c r="Q52" s="348"/>
      <c r="R52" s="229"/>
      <c r="S52" s="228"/>
      <c r="T52" s="4"/>
    </row>
    <row r="53" spans="2:20" s="3" customFormat="1" ht="33.75">
      <c r="B53" s="112">
        <f t="shared" si="7"/>
        <v>9</v>
      </c>
      <c r="C53" s="268" t="s">
        <v>195</v>
      </c>
      <c r="D53" s="108" t="s">
        <v>238</v>
      </c>
      <c r="E53" s="346" t="str">
        <f t="shared" si="8"/>
        <v/>
      </c>
      <c r="F53" s="346" t="str">
        <f t="shared" si="9"/>
        <v/>
      </c>
      <c r="G53" s="351"/>
      <c r="H53" s="105"/>
      <c r="I53" s="227"/>
      <c r="J53" s="346" t="str">
        <f t="shared" si="10"/>
        <v/>
      </c>
      <c r="K53" s="346" t="str">
        <f t="shared" si="11"/>
        <v/>
      </c>
      <c r="L53" s="348"/>
      <c r="M53" s="226"/>
      <c r="N53" s="226"/>
      <c r="O53" s="346" t="str">
        <f t="shared" si="12"/>
        <v/>
      </c>
      <c r="P53" s="346" t="str">
        <f t="shared" si="13"/>
        <v/>
      </c>
      <c r="Q53" s="348"/>
      <c r="R53" s="229"/>
      <c r="S53" s="228"/>
      <c r="T53" s="4"/>
    </row>
    <row r="54" spans="2:20" s="3" customFormat="1" ht="22.5">
      <c r="B54" s="112">
        <f t="shared" si="7"/>
        <v>10</v>
      </c>
      <c r="C54" s="268" t="s">
        <v>195</v>
      </c>
      <c r="D54" s="108" t="s">
        <v>15</v>
      </c>
      <c r="E54" s="346" t="str">
        <f t="shared" si="8"/>
        <v/>
      </c>
      <c r="F54" s="346" t="str">
        <f t="shared" si="9"/>
        <v/>
      </c>
      <c r="G54" s="351"/>
      <c r="H54" s="105"/>
      <c r="I54" s="227"/>
      <c r="J54" s="346" t="str">
        <f t="shared" si="10"/>
        <v/>
      </c>
      <c r="K54" s="346" t="str">
        <f t="shared" si="11"/>
        <v/>
      </c>
      <c r="L54" s="348"/>
      <c r="M54" s="226"/>
      <c r="N54" s="226"/>
      <c r="O54" s="346" t="str">
        <f t="shared" si="12"/>
        <v/>
      </c>
      <c r="P54" s="346" t="str">
        <f t="shared" si="13"/>
        <v/>
      </c>
      <c r="Q54" s="348"/>
      <c r="R54" s="229"/>
      <c r="S54" s="228"/>
      <c r="T54" s="4"/>
    </row>
    <row r="55" spans="2:20" s="3" customFormat="1" ht="33.75">
      <c r="B55" s="112">
        <f t="shared" si="7"/>
        <v>11</v>
      </c>
      <c r="C55" s="268" t="s">
        <v>195</v>
      </c>
      <c r="D55" s="108" t="s">
        <v>239</v>
      </c>
      <c r="E55" s="346" t="str">
        <f t="shared" si="8"/>
        <v/>
      </c>
      <c r="F55" s="346" t="str">
        <f t="shared" si="9"/>
        <v/>
      </c>
      <c r="G55" s="351"/>
      <c r="H55" s="105"/>
      <c r="I55" s="227"/>
      <c r="J55" s="346" t="str">
        <f t="shared" si="10"/>
        <v/>
      </c>
      <c r="K55" s="346" t="str">
        <f t="shared" si="11"/>
        <v/>
      </c>
      <c r="L55" s="348"/>
      <c r="M55" s="226"/>
      <c r="N55" s="226"/>
      <c r="O55" s="346" t="str">
        <f t="shared" si="12"/>
        <v/>
      </c>
      <c r="P55" s="346" t="str">
        <f t="shared" si="13"/>
        <v/>
      </c>
      <c r="Q55" s="348"/>
      <c r="R55" s="229"/>
      <c r="S55" s="228"/>
      <c r="T55" s="4"/>
    </row>
    <row r="56" spans="2:20" s="3" customFormat="1" ht="22.5">
      <c r="B56" s="112">
        <f t="shared" si="7"/>
        <v>12</v>
      </c>
      <c r="C56" s="268" t="s">
        <v>195</v>
      </c>
      <c r="D56" s="108" t="s">
        <v>240</v>
      </c>
      <c r="E56" s="346" t="str">
        <f t="shared" si="8"/>
        <v/>
      </c>
      <c r="F56" s="346" t="str">
        <f t="shared" si="9"/>
        <v/>
      </c>
      <c r="G56" s="351"/>
      <c r="H56" s="105"/>
      <c r="I56" s="227"/>
      <c r="J56" s="346" t="str">
        <f t="shared" si="10"/>
        <v/>
      </c>
      <c r="K56" s="346" t="str">
        <f t="shared" si="11"/>
        <v/>
      </c>
      <c r="L56" s="348"/>
      <c r="M56" s="226"/>
      <c r="N56" s="226"/>
      <c r="O56" s="346" t="str">
        <f t="shared" si="12"/>
        <v/>
      </c>
      <c r="P56" s="346" t="str">
        <f t="shared" si="13"/>
        <v/>
      </c>
      <c r="Q56" s="348"/>
      <c r="R56" s="229"/>
      <c r="S56" s="228"/>
      <c r="T56" s="4"/>
    </row>
    <row r="57" spans="2:20" s="3" customFormat="1" ht="22.5">
      <c r="B57" s="112">
        <f t="shared" si="7"/>
        <v>13</v>
      </c>
      <c r="C57" s="268" t="s">
        <v>195</v>
      </c>
      <c r="D57" s="108" t="s">
        <v>241</v>
      </c>
      <c r="E57" s="346" t="str">
        <f t="shared" si="8"/>
        <v/>
      </c>
      <c r="F57" s="346" t="str">
        <f t="shared" si="9"/>
        <v/>
      </c>
      <c r="G57" s="351"/>
      <c r="H57" s="105"/>
      <c r="I57" s="227"/>
      <c r="J57" s="346" t="str">
        <f t="shared" si="10"/>
        <v/>
      </c>
      <c r="K57" s="346" t="str">
        <f t="shared" si="11"/>
        <v/>
      </c>
      <c r="L57" s="348"/>
      <c r="M57" s="226"/>
      <c r="N57" s="226"/>
      <c r="O57" s="346" t="str">
        <f t="shared" si="12"/>
        <v/>
      </c>
      <c r="P57" s="346" t="str">
        <f t="shared" si="13"/>
        <v/>
      </c>
      <c r="Q57" s="348"/>
      <c r="R57" s="229"/>
      <c r="S57" s="228"/>
      <c r="T57" s="4"/>
    </row>
    <row r="58" spans="2:20" s="3" customFormat="1" ht="22.5">
      <c r="B58" s="112">
        <f t="shared" si="7"/>
        <v>14</v>
      </c>
      <c r="C58" s="268" t="s">
        <v>195</v>
      </c>
      <c r="D58" s="237" t="s">
        <v>242</v>
      </c>
      <c r="E58" s="346" t="str">
        <f t="shared" si="8"/>
        <v/>
      </c>
      <c r="F58" s="346" t="str">
        <f t="shared" si="9"/>
        <v/>
      </c>
      <c r="G58" s="351"/>
      <c r="H58" s="105"/>
      <c r="I58" s="227"/>
      <c r="J58" s="346" t="str">
        <f t="shared" si="10"/>
        <v/>
      </c>
      <c r="K58" s="346" t="str">
        <f t="shared" si="11"/>
        <v/>
      </c>
      <c r="L58" s="348"/>
      <c r="M58" s="226"/>
      <c r="N58" s="226"/>
      <c r="O58" s="346" t="str">
        <f t="shared" si="12"/>
        <v/>
      </c>
      <c r="P58" s="346" t="str">
        <f t="shared" si="13"/>
        <v/>
      </c>
      <c r="Q58" s="348"/>
      <c r="R58" s="229"/>
      <c r="S58" s="228"/>
      <c r="T58" s="4"/>
    </row>
    <row r="59" spans="2:20" s="3" customFormat="1" ht="33.75">
      <c r="B59" s="112">
        <f t="shared" si="7"/>
        <v>15</v>
      </c>
      <c r="C59" s="268" t="s">
        <v>195</v>
      </c>
      <c r="D59" s="237" t="s">
        <v>243</v>
      </c>
      <c r="E59" s="346" t="str">
        <f t="shared" si="8"/>
        <v/>
      </c>
      <c r="F59" s="346" t="str">
        <f t="shared" si="9"/>
        <v/>
      </c>
      <c r="G59" s="351"/>
      <c r="H59" s="105"/>
      <c r="I59" s="227"/>
      <c r="J59" s="346" t="str">
        <f t="shared" si="10"/>
        <v/>
      </c>
      <c r="K59" s="346" t="str">
        <f t="shared" si="11"/>
        <v/>
      </c>
      <c r="L59" s="348"/>
      <c r="M59" s="226"/>
      <c r="N59" s="226"/>
      <c r="O59" s="346" t="str">
        <f t="shared" si="12"/>
        <v/>
      </c>
      <c r="P59" s="346" t="str">
        <f t="shared" si="13"/>
        <v/>
      </c>
      <c r="Q59" s="348"/>
      <c r="R59" s="229"/>
      <c r="S59" s="228"/>
      <c r="T59" s="4"/>
    </row>
    <row r="60" spans="2:20" s="3" customFormat="1" ht="33.75">
      <c r="B60" s="112">
        <f t="shared" si="7"/>
        <v>16</v>
      </c>
      <c r="C60" s="268" t="s">
        <v>195</v>
      </c>
      <c r="D60" s="237" t="s">
        <v>244</v>
      </c>
      <c r="E60" s="346" t="str">
        <f t="shared" si="8"/>
        <v/>
      </c>
      <c r="F60" s="346" t="str">
        <f t="shared" si="9"/>
        <v/>
      </c>
      <c r="G60" s="351"/>
      <c r="H60" s="105"/>
      <c r="I60" s="227"/>
      <c r="J60" s="346" t="str">
        <f t="shared" si="10"/>
        <v/>
      </c>
      <c r="K60" s="346" t="str">
        <f t="shared" si="11"/>
        <v/>
      </c>
      <c r="L60" s="348"/>
      <c r="M60" s="226"/>
      <c r="N60" s="226"/>
      <c r="O60" s="346" t="str">
        <f t="shared" si="12"/>
        <v/>
      </c>
      <c r="P60" s="346" t="str">
        <f t="shared" si="13"/>
        <v/>
      </c>
      <c r="Q60" s="348"/>
      <c r="R60" s="229"/>
      <c r="S60" s="228"/>
      <c r="T60" s="4"/>
    </row>
    <row r="61" spans="2:20" s="3" customFormat="1" ht="33.75">
      <c r="B61" s="112">
        <f t="shared" si="7"/>
        <v>17</v>
      </c>
      <c r="C61" s="268" t="s">
        <v>195</v>
      </c>
      <c r="D61" s="237" t="s">
        <v>245</v>
      </c>
      <c r="E61" s="346" t="str">
        <f t="shared" si="8"/>
        <v/>
      </c>
      <c r="F61" s="346" t="str">
        <f t="shared" si="9"/>
        <v/>
      </c>
      <c r="G61" s="351"/>
      <c r="H61" s="105"/>
      <c r="I61" s="227"/>
      <c r="J61" s="346" t="str">
        <f t="shared" si="10"/>
        <v/>
      </c>
      <c r="K61" s="346" t="str">
        <f t="shared" si="11"/>
        <v/>
      </c>
      <c r="L61" s="348"/>
      <c r="M61" s="226"/>
      <c r="N61" s="226"/>
      <c r="O61" s="346" t="str">
        <f t="shared" si="12"/>
        <v/>
      </c>
      <c r="P61" s="346" t="str">
        <f t="shared" si="13"/>
        <v/>
      </c>
      <c r="Q61" s="348"/>
      <c r="R61" s="229"/>
      <c r="S61" s="228"/>
      <c r="T61" s="4"/>
    </row>
    <row r="62" spans="2:20" s="3" customFormat="1" ht="33.75">
      <c r="B62" s="112">
        <f t="shared" si="7"/>
        <v>18</v>
      </c>
      <c r="C62" s="268" t="s">
        <v>195</v>
      </c>
      <c r="D62" s="237" t="s">
        <v>246</v>
      </c>
      <c r="E62" s="346" t="str">
        <f t="shared" si="8"/>
        <v/>
      </c>
      <c r="F62" s="346" t="str">
        <f t="shared" si="9"/>
        <v/>
      </c>
      <c r="G62" s="351"/>
      <c r="H62" s="105"/>
      <c r="I62" s="227"/>
      <c r="J62" s="346" t="str">
        <f t="shared" si="10"/>
        <v/>
      </c>
      <c r="K62" s="346" t="str">
        <f t="shared" si="11"/>
        <v/>
      </c>
      <c r="L62" s="348"/>
      <c r="M62" s="226"/>
      <c r="N62" s="226"/>
      <c r="O62" s="346" t="str">
        <f t="shared" si="12"/>
        <v/>
      </c>
      <c r="P62" s="346" t="str">
        <f t="shared" si="13"/>
        <v/>
      </c>
      <c r="Q62" s="348"/>
      <c r="R62" s="229"/>
      <c r="S62" s="228"/>
      <c r="T62" s="4"/>
    </row>
    <row r="63" spans="2:20" s="3" customFormat="1" ht="33.75">
      <c r="B63" s="112">
        <f t="shared" si="7"/>
        <v>19</v>
      </c>
      <c r="C63" s="268" t="s">
        <v>195</v>
      </c>
      <c r="D63" s="237" t="s">
        <v>247</v>
      </c>
      <c r="E63" s="346" t="str">
        <f t="shared" si="8"/>
        <v/>
      </c>
      <c r="F63" s="346" t="str">
        <f t="shared" si="9"/>
        <v/>
      </c>
      <c r="G63" s="351"/>
      <c r="H63" s="105"/>
      <c r="I63" s="227"/>
      <c r="J63" s="346" t="str">
        <f t="shared" si="10"/>
        <v/>
      </c>
      <c r="K63" s="346" t="str">
        <f t="shared" si="11"/>
        <v/>
      </c>
      <c r="L63" s="348"/>
      <c r="M63" s="226"/>
      <c r="N63" s="226"/>
      <c r="O63" s="346" t="str">
        <f t="shared" si="12"/>
        <v/>
      </c>
      <c r="P63" s="346" t="str">
        <f t="shared" si="13"/>
        <v/>
      </c>
      <c r="Q63" s="348"/>
      <c r="R63" s="229"/>
      <c r="S63" s="228"/>
      <c r="T63" s="4"/>
    </row>
    <row r="64" spans="2:20" s="3" customFormat="1" ht="33.75">
      <c r="B64" s="112">
        <f t="shared" si="7"/>
        <v>20</v>
      </c>
      <c r="C64" s="268" t="s">
        <v>195</v>
      </c>
      <c r="D64" s="237" t="s">
        <v>248</v>
      </c>
      <c r="E64" s="346" t="str">
        <f t="shared" si="8"/>
        <v/>
      </c>
      <c r="F64" s="346" t="str">
        <f t="shared" si="9"/>
        <v/>
      </c>
      <c r="G64" s="351"/>
      <c r="H64" s="105"/>
      <c r="I64" s="227"/>
      <c r="J64" s="346" t="str">
        <f t="shared" si="10"/>
        <v/>
      </c>
      <c r="K64" s="346" t="str">
        <f t="shared" si="11"/>
        <v/>
      </c>
      <c r="L64" s="348"/>
      <c r="M64" s="226"/>
      <c r="N64" s="226"/>
      <c r="O64" s="346" t="str">
        <f t="shared" si="12"/>
        <v/>
      </c>
      <c r="P64" s="346" t="str">
        <f t="shared" si="13"/>
        <v/>
      </c>
      <c r="Q64" s="348"/>
      <c r="R64" s="229"/>
      <c r="S64" s="228"/>
      <c r="T64" s="4"/>
    </row>
    <row r="65" spans="2:20" s="3" customFormat="1" ht="33.75">
      <c r="B65" s="112">
        <f t="shared" si="7"/>
        <v>21</v>
      </c>
      <c r="C65" s="268" t="s">
        <v>195</v>
      </c>
      <c r="D65" s="237" t="s">
        <v>246</v>
      </c>
      <c r="E65" s="346" t="str">
        <f t="shared" si="8"/>
        <v/>
      </c>
      <c r="F65" s="346" t="str">
        <f t="shared" si="9"/>
        <v/>
      </c>
      <c r="G65" s="351"/>
      <c r="H65" s="105"/>
      <c r="I65" s="227"/>
      <c r="J65" s="346" t="str">
        <f t="shared" si="10"/>
        <v/>
      </c>
      <c r="K65" s="346" t="str">
        <f t="shared" si="11"/>
        <v/>
      </c>
      <c r="L65" s="348"/>
      <c r="M65" s="226"/>
      <c r="N65" s="226"/>
      <c r="O65" s="346" t="str">
        <f t="shared" si="12"/>
        <v/>
      </c>
      <c r="P65" s="346" t="str">
        <f t="shared" si="13"/>
        <v/>
      </c>
      <c r="Q65" s="348"/>
      <c r="R65" s="229"/>
      <c r="S65" s="228"/>
      <c r="T65" s="4"/>
    </row>
    <row r="66" spans="2:20" s="3" customFormat="1" ht="33.75">
      <c r="B66" s="112">
        <f t="shared" si="7"/>
        <v>22</v>
      </c>
      <c r="C66" s="268" t="s">
        <v>195</v>
      </c>
      <c r="D66" s="237" t="s">
        <v>247</v>
      </c>
      <c r="E66" s="346" t="str">
        <f t="shared" si="8"/>
        <v/>
      </c>
      <c r="F66" s="346" t="str">
        <f t="shared" si="9"/>
        <v/>
      </c>
      <c r="G66" s="351"/>
      <c r="H66" s="105"/>
      <c r="I66" s="227"/>
      <c r="J66" s="346" t="str">
        <f t="shared" si="10"/>
        <v/>
      </c>
      <c r="K66" s="346" t="str">
        <f t="shared" si="11"/>
        <v/>
      </c>
      <c r="L66" s="348"/>
      <c r="M66" s="226"/>
      <c r="N66" s="226"/>
      <c r="O66" s="346" t="str">
        <f t="shared" si="12"/>
        <v/>
      </c>
      <c r="P66" s="346" t="str">
        <f t="shared" si="13"/>
        <v/>
      </c>
      <c r="Q66" s="348"/>
      <c r="R66" s="229"/>
      <c r="S66" s="228"/>
      <c r="T66" s="4"/>
    </row>
    <row r="67" spans="2:20" s="3" customFormat="1" ht="24" customHeight="1">
      <c r="B67" s="112">
        <f t="shared" si="7"/>
        <v>23</v>
      </c>
      <c r="C67" s="268" t="s">
        <v>195</v>
      </c>
      <c r="D67" s="237" t="s">
        <v>249</v>
      </c>
      <c r="E67" s="346" t="str">
        <f t="shared" si="8"/>
        <v/>
      </c>
      <c r="F67" s="346" t="str">
        <f t="shared" si="9"/>
        <v/>
      </c>
      <c r="G67" s="351"/>
      <c r="H67" s="105"/>
      <c r="I67" s="227"/>
      <c r="J67" s="346" t="str">
        <f t="shared" si="10"/>
        <v/>
      </c>
      <c r="K67" s="346" t="str">
        <f t="shared" si="11"/>
        <v/>
      </c>
      <c r="L67" s="348"/>
      <c r="M67" s="226"/>
      <c r="N67" s="226"/>
      <c r="O67" s="346" t="str">
        <f t="shared" si="12"/>
        <v/>
      </c>
      <c r="P67" s="346" t="str">
        <f t="shared" si="13"/>
        <v/>
      </c>
      <c r="Q67" s="348"/>
      <c r="R67" s="229"/>
      <c r="S67" s="228"/>
      <c r="T67" s="4"/>
    </row>
    <row r="68" spans="2:20" s="3" customFormat="1" ht="33.75">
      <c r="B68" s="112">
        <f t="shared" si="7"/>
        <v>24</v>
      </c>
      <c r="C68" s="268" t="s">
        <v>195</v>
      </c>
      <c r="D68" s="237" t="s">
        <v>250</v>
      </c>
      <c r="E68" s="346" t="str">
        <f t="shared" si="8"/>
        <v/>
      </c>
      <c r="F68" s="346" t="str">
        <f t="shared" si="9"/>
        <v/>
      </c>
      <c r="G68" s="351"/>
      <c r="H68" s="105"/>
      <c r="I68" s="227"/>
      <c r="J68" s="346" t="str">
        <f t="shared" si="10"/>
        <v/>
      </c>
      <c r="K68" s="346" t="str">
        <f t="shared" si="11"/>
        <v/>
      </c>
      <c r="L68" s="348"/>
      <c r="M68" s="226"/>
      <c r="N68" s="226"/>
      <c r="O68" s="346" t="str">
        <f t="shared" si="12"/>
        <v/>
      </c>
      <c r="P68" s="346" t="str">
        <f t="shared" si="13"/>
        <v/>
      </c>
      <c r="Q68" s="348"/>
      <c r="R68" s="229"/>
      <c r="S68" s="228"/>
      <c r="T68" s="4"/>
    </row>
    <row r="69" spans="2:20" s="3" customFormat="1" ht="33.75">
      <c r="B69" s="112">
        <f t="shared" si="7"/>
        <v>25</v>
      </c>
      <c r="C69" s="268" t="s">
        <v>195</v>
      </c>
      <c r="D69" s="237" t="s">
        <v>251</v>
      </c>
      <c r="E69" s="346" t="str">
        <f t="shared" si="8"/>
        <v/>
      </c>
      <c r="F69" s="346" t="str">
        <f t="shared" si="9"/>
        <v/>
      </c>
      <c r="G69" s="351"/>
      <c r="H69" s="105"/>
      <c r="I69" s="227"/>
      <c r="J69" s="346" t="str">
        <f t="shared" si="10"/>
        <v/>
      </c>
      <c r="K69" s="346" t="str">
        <f t="shared" si="11"/>
        <v/>
      </c>
      <c r="L69" s="348"/>
      <c r="M69" s="226"/>
      <c r="N69" s="226"/>
      <c r="O69" s="346" t="str">
        <f t="shared" si="12"/>
        <v/>
      </c>
      <c r="P69" s="346" t="str">
        <f t="shared" si="13"/>
        <v/>
      </c>
      <c r="Q69" s="348"/>
      <c r="R69" s="229"/>
      <c r="S69" s="228"/>
      <c r="T69" s="4"/>
    </row>
    <row r="70" spans="2:20" s="3" customFormat="1" ht="33.75">
      <c r="B70" s="112">
        <f t="shared" si="7"/>
        <v>26</v>
      </c>
      <c r="C70" s="268" t="s">
        <v>195</v>
      </c>
      <c r="D70" s="237" t="s">
        <v>252</v>
      </c>
      <c r="E70" s="346" t="str">
        <f t="shared" si="8"/>
        <v/>
      </c>
      <c r="F70" s="346" t="str">
        <f t="shared" si="9"/>
        <v/>
      </c>
      <c r="G70" s="351"/>
      <c r="H70" s="105"/>
      <c r="I70" s="227"/>
      <c r="J70" s="346" t="str">
        <f t="shared" si="10"/>
        <v/>
      </c>
      <c r="K70" s="346" t="str">
        <f t="shared" si="11"/>
        <v/>
      </c>
      <c r="L70" s="348"/>
      <c r="M70" s="226"/>
      <c r="N70" s="226"/>
      <c r="O70" s="346" t="str">
        <f t="shared" si="12"/>
        <v/>
      </c>
      <c r="P70" s="346" t="str">
        <f t="shared" si="13"/>
        <v/>
      </c>
      <c r="Q70" s="348"/>
      <c r="R70" s="229"/>
      <c r="S70" s="228"/>
      <c r="T70" s="4"/>
    </row>
    <row r="71" spans="2:20" s="3" customFormat="1" ht="33.75">
      <c r="B71" s="112">
        <f t="shared" si="7"/>
        <v>27</v>
      </c>
      <c r="C71" s="268" t="s">
        <v>195</v>
      </c>
      <c r="D71" s="237" t="s">
        <v>253</v>
      </c>
      <c r="E71" s="346" t="str">
        <f t="shared" si="8"/>
        <v/>
      </c>
      <c r="F71" s="346" t="str">
        <f t="shared" si="9"/>
        <v/>
      </c>
      <c r="G71" s="351"/>
      <c r="H71" s="105"/>
      <c r="I71" s="227"/>
      <c r="J71" s="346" t="str">
        <f t="shared" si="10"/>
        <v/>
      </c>
      <c r="K71" s="346" t="str">
        <f t="shared" si="11"/>
        <v/>
      </c>
      <c r="L71" s="348"/>
      <c r="M71" s="226"/>
      <c r="N71" s="226"/>
      <c r="O71" s="346" t="str">
        <f t="shared" si="12"/>
        <v/>
      </c>
      <c r="P71" s="346" t="str">
        <f t="shared" si="13"/>
        <v/>
      </c>
      <c r="Q71" s="348"/>
      <c r="R71" s="229"/>
      <c r="S71" s="228"/>
      <c r="T71" s="4"/>
    </row>
    <row r="72" spans="2:20" s="3" customFormat="1" ht="33.75">
      <c r="B72" s="112">
        <f t="shared" si="7"/>
        <v>28</v>
      </c>
      <c r="C72" s="268" t="s">
        <v>195</v>
      </c>
      <c r="D72" s="237" t="s">
        <v>254</v>
      </c>
      <c r="E72" s="346" t="str">
        <f t="shared" si="8"/>
        <v/>
      </c>
      <c r="F72" s="346" t="str">
        <f t="shared" si="9"/>
        <v/>
      </c>
      <c r="G72" s="351"/>
      <c r="H72" s="105"/>
      <c r="I72" s="227"/>
      <c r="J72" s="346" t="str">
        <f t="shared" si="10"/>
        <v/>
      </c>
      <c r="K72" s="346" t="str">
        <f t="shared" si="11"/>
        <v/>
      </c>
      <c r="L72" s="348"/>
      <c r="M72" s="226"/>
      <c r="N72" s="226"/>
      <c r="O72" s="346" t="str">
        <f t="shared" si="12"/>
        <v/>
      </c>
      <c r="P72" s="346" t="str">
        <f t="shared" si="13"/>
        <v/>
      </c>
      <c r="Q72" s="348"/>
      <c r="R72" s="229"/>
      <c r="S72" s="228"/>
      <c r="T72" s="4"/>
    </row>
    <row r="73" spans="2:20" s="3" customFormat="1" ht="33.75">
      <c r="B73" s="112">
        <f t="shared" si="7"/>
        <v>29</v>
      </c>
      <c r="C73" s="268" t="s">
        <v>195</v>
      </c>
      <c r="D73" s="237" t="s">
        <v>255</v>
      </c>
      <c r="E73" s="346" t="str">
        <f t="shared" si="8"/>
        <v/>
      </c>
      <c r="F73" s="346" t="str">
        <f t="shared" si="9"/>
        <v/>
      </c>
      <c r="G73" s="351"/>
      <c r="H73" s="105"/>
      <c r="I73" s="227"/>
      <c r="J73" s="346" t="str">
        <f t="shared" si="10"/>
        <v/>
      </c>
      <c r="K73" s="346" t="str">
        <f t="shared" si="11"/>
        <v/>
      </c>
      <c r="L73" s="348"/>
      <c r="M73" s="226"/>
      <c r="N73" s="226"/>
      <c r="O73" s="346" t="str">
        <f t="shared" si="12"/>
        <v/>
      </c>
      <c r="P73" s="346" t="str">
        <f t="shared" si="13"/>
        <v/>
      </c>
      <c r="Q73" s="348"/>
      <c r="R73" s="229"/>
      <c r="S73" s="228"/>
      <c r="T73" s="4"/>
    </row>
    <row r="74" spans="2:20" s="3" customFormat="1" ht="33.75">
      <c r="B74" s="112">
        <f t="shared" si="7"/>
        <v>30</v>
      </c>
      <c r="C74" s="268" t="s">
        <v>195</v>
      </c>
      <c r="D74" s="237" t="s">
        <v>256</v>
      </c>
      <c r="E74" s="346" t="str">
        <f t="shared" si="8"/>
        <v/>
      </c>
      <c r="F74" s="346" t="str">
        <f t="shared" si="9"/>
        <v/>
      </c>
      <c r="G74" s="351"/>
      <c r="H74" s="105"/>
      <c r="I74" s="227"/>
      <c r="J74" s="346" t="str">
        <f t="shared" si="10"/>
        <v/>
      </c>
      <c r="K74" s="346" t="str">
        <f t="shared" si="11"/>
        <v/>
      </c>
      <c r="L74" s="348"/>
      <c r="M74" s="226"/>
      <c r="N74" s="226"/>
      <c r="O74" s="346" t="str">
        <f t="shared" si="12"/>
        <v/>
      </c>
      <c r="P74" s="346" t="str">
        <f t="shared" si="13"/>
        <v/>
      </c>
      <c r="Q74" s="348"/>
      <c r="R74" s="229"/>
      <c r="S74" s="228"/>
      <c r="T74" s="4"/>
    </row>
    <row r="75" spans="2:20" s="3" customFormat="1" ht="33.75">
      <c r="B75" s="112">
        <f t="shared" si="7"/>
        <v>31</v>
      </c>
      <c r="C75" s="268" t="s">
        <v>195</v>
      </c>
      <c r="D75" s="237" t="s">
        <v>257</v>
      </c>
      <c r="E75" s="346" t="str">
        <f t="shared" si="8"/>
        <v/>
      </c>
      <c r="F75" s="346" t="str">
        <f t="shared" si="9"/>
        <v/>
      </c>
      <c r="G75" s="351"/>
      <c r="H75" s="105"/>
      <c r="I75" s="227"/>
      <c r="J75" s="346" t="str">
        <f t="shared" si="10"/>
        <v/>
      </c>
      <c r="K75" s="346" t="str">
        <f t="shared" si="11"/>
        <v/>
      </c>
      <c r="L75" s="348"/>
      <c r="M75" s="226"/>
      <c r="N75" s="226"/>
      <c r="O75" s="346" t="str">
        <f t="shared" si="12"/>
        <v/>
      </c>
      <c r="P75" s="346" t="str">
        <f t="shared" si="13"/>
        <v/>
      </c>
      <c r="Q75" s="348"/>
      <c r="R75" s="229"/>
      <c r="S75" s="228"/>
      <c r="T75" s="4"/>
    </row>
    <row r="76" spans="2:20" s="3" customFormat="1" ht="33.75">
      <c r="B76" s="112">
        <f t="shared" si="7"/>
        <v>32</v>
      </c>
      <c r="C76" s="268" t="s">
        <v>195</v>
      </c>
      <c r="D76" s="237" t="s">
        <v>258</v>
      </c>
      <c r="E76" s="346" t="str">
        <f t="shared" si="8"/>
        <v/>
      </c>
      <c r="F76" s="346" t="str">
        <f t="shared" si="9"/>
        <v/>
      </c>
      <c r="G76" s="351"/>
      <c r="H76" s="105"/>
      <c r="I76" s="227"/>
      <c r="J76" s="346" t="str">
        <f t="shared" si="10"/>
        <v/>
      </c>
      <c r="K76" s="346" t="str">
        <f t="shared" si="11"/>
        <v/>
      </c>
      <c r="L76" s="348"/>
      <c r="M76" s="226"/>
      <c r="N76" s="226"/>
      <c r="O76" s="346" t="str">
        <f t="shared" si="12"/>
        <v/>
      </c>
      <c r="P76" s="346" t="str">
        <f t="shared" si="13"/>
        <v/>
      </c>
      <c r="Q76" s="348"/>
      <c r="R76" s="229"/>
      <c r="S76" s="228"/>
      <c r="T76" s="4"/>
    </row>
    <row r="77" spans="2:20" s="3" customFormat="1" ht="22.5">
      <c r="B77" s="112">
        <f t="shared" si="7"/>
        <v>33</v>
      </c>
      <c r="C77" s="268" t="s">
        <v>195</v>
      </c>
      <c r="D77" s="237" t="s">
        <v>259</v>
      </c>
      <c r="E77" s="346" t="str">
        <f t="shared" si="8"/>
        <v/>
      </c>
      <c r="F77" s="346" t="str">
        <f t="shared" si="9"/>
        <v/>
      </c>
      <c r="G77" s="351"/>
      <c r="H77" s="105"/>
      <c r="I77" s="227"/>
      <c r="J77" s="346" t="str">
        <f t="shared" si="10"/>
        <v/>
      </c>
      <c r="K77" s="346" t="str">
        <f t="shared" si="11"/>
        <v/>
      </c>
      <c r="L77" s="348"/>
      <c r="M77" s="226"/>
      <c r="N77" s="226"/>
      <c r="O77" s="346" t="str">
        <f t="shared" si="12"/>
        <v/>
      </c>
      <c r="P77" s="346" t="str">
        <f t="shared" si="13"/>
        <v/>
      </c>
      <c r="Q77" s="348"/>
      <c r="R77" s="229"/>
      <c r="S77" s="228"/>
      <c r="T77" s="4"/>
    </row>
    <row r="78" spans="2:20" s="3" customFormat="1" ht="33.75">
      <c r="B78" s="112">
        <f t="shared" si="7"/>
        <v>34</v>
      </c>
      <c r="C78" s="268" t="s">
        <v>195</v>
      </c>
      <c r="D78" s="237" t="s">
        <v>260</v>
      </c>
      <c r="E78" s="346" t="str">
        <f t="shared" si="8"/>
        <v/>
      </c>
      <c r="F78" s="346" t="str">
        <f t="shared" si="9"/>
        <v/>
      </c>
      <c r="G78" s="351"/>
      <c r="H78" s="105"/>
      <c r="I78" s="227"/>
      <c r="J78" s="346" t="str">
        <f t="shared" si="10"/>
        <v/>
      </c>
      <c r="K78" s="346" t="str">
        <f t="shared" si="11"/>
        <v/>
      </c>
      <c r="L78" s="348"/>
      <c r="M78" s="226"/>
      <c r="N78" s="226"/>
      <c r="O78" s="346" t="str">
        <f t="shared" si="12"/>
        <v/>
      </c>
      <c r="P78" s="346" t="str">
        <f t="shared" si="13"/>
        <v/>
      </c>
      <c r="Q78" s="348"/>
      <c r="R78" s="229"/>
      <c r="S78" s="228"/>
      <c r="T78" s="4"/>
    </row>
    <row r="79" spans="2:20">
      <c r="B79" s="3"/>
      <c r="C79" s="3"/>
      <c r="D79" s="3"/>
      <c r="E79" s="345"/>
      <c r="F79" s="345"/>
      <c r="G79" s="3"/>
      <c r="H79" s="3"/>
    </row>
    <row r="80" spans="2:20">
      <c r="B80" s="3"/>
      <c r="C80" s="3"/>
      <c r="D80" s="3"/>
      <c r="E80" s="345"/>
      <c r="F80" s="345"/>
      <c r="G80" s="3"/>
      <c r="H80" s="3"/>
    </row>
    <row r="81" spans="2:8">
      <c r="B81" s="3"/>
      <c r="C81" s="3"/>
      <c r="D81" s="3"/>
      <c r="E81" s="345"/>
      <c r="F81" s="345"/>
      <c r="G81" s="3"/>
      <c r="H81" s="3"/>
    </row>
    <row r="82" spans="2:8">
      <c r="B82" s="3"/>
      <c r="C82" s="3"/>
      <c r="D82" s="3"/>
      <c r="E82" s="345"/>
      <c r="F82" s="345"/>
      <c r="G82" s="3"/>
      <c r="H82" s="3"/>
    </row>
    <row r="83" spans="2:8">
      <c r="B83" s="3"/>
      <c r="C83" s="3"/>
      <c r="D83" s="3"/>
      <c r="E83" s="345"/>
      <c r="F83" s="345"/>
      <c r="G83" s="3"/>
      <c r="H83" s="3"/>
    </row>
    <row r="84" spans="2:8">
      <c r="B84" s="3"/>
      <c r="C84" s="3"/>
      <c r="D84" s="3"/>
      <c r="E84" s="345"/>
      <c r="F84" s="345"/>
      <c r="G84" s="3"/>
      <c r="H84" s="3"/>
    </row>
    <row r="85" spans="2:8">
      <c r="B85" s="3"/>
      <c r="C85" s="3"/>
      <c r="D85" s="3"/>
      <c r="E85" s="345"/>
      <c r="F85" s="345"/>
      <c r="G85" s="3"/>
      <c r="H85" s="3"/>
    </row>
  </sheetData>
  <mergeCells count="28">
    <mergeCell ref="B8:C8"/>
    <mergeCell ref="B2:S2"/>
    <mergeCell ref="N4:Q4"/>
    <mergeCell ref="N8:Q8"/>
    <mergeCell ref="N6:Q6"/>
    <mergeCell ref="C14:I14"/>
    <mergeCell ref="Q11:S11"/>
    <mergeCell ref="C11:E11"/>
    <mergeCell ref="B12:B13"/>
    <mergeCell ref="G11:H11"/>
    <mergeCell ref="L11:M11"/>
    <mergeCell ref="H12:H13"/>
    <mergeCell ref="C10:D10"/>
    <mergeCell ref="B4:C4"/>
    <mergeCell ref="B5:C5"/>
    <mergeCell ref="B6:C6"/>
    <mergeCell ref="B7:C7"/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75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69" customFormat="1" ht="15.75">
      <c r="B2" s="458" t="s">
        <v>209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70"/>
    </row>
    <row r="3" spans="2:53" s="71" customFormat="1">
      <c r="U3" s="70"/>
      <c r="V3" s="70"/>
    </row>
    <row r="4" spans="2:53" s="69" customFormat="1" ht="12.75" customHeight="1">
      <c r="B4" s="273"/>
      <c r="C4" s="263" t="s">
        <v>291</v>
      </c>
      <c r="D4" s="269" t="str">
        <f>Inicio!D4</f>
        <v>EVOLUTIVO FRONT END</v>
      </c>
      <c r="E4" s="276"/>
      <c r="F4" s="276"/>
      <c r="G4" s="264"/>
      <c r="H4" s="264"/>
      <c r="I4" s="71"/>
      <c r="J4" s="104" t="s">
        <v>68</v>
      </c>
      <c r="K4" s="277"/>
      <c r="L4" s="277"/>
      <c r="M4" s="71"/>
      <c r="N4" s="71"/>
      <c r="O4" s="104" t="s">
        <v>116</v>
      </c>
      <c r="P4" s="442" t="s">
        <v>73</v>
      </c>
      <c r="Q4" s="442"/>
      <c r="R4" s="442"/>
      <c r="S4" s="443"/>
      <c r="T4" s="104" t="s">
        <v>66</v>
      </c>
      <c r="U4" s="224" t="s">
        <v>67</v>
      </c>
      <c r="V4" s="70"/>
    </row>
    <row r="5" spans="2:53" s="69" customFormat="1">
      <c r="B5" s="273"/>
      <c r="C5" s="263" t="s">
        <v>204</v>
      </c>
      <c r="D5" s="269">
        <f>Inicio!D5</f>
        <v>0</v>
      </c>
      <c r="E5" s="276"/>
      <c r="F5" s="276"/>
      <c r="G5" s="264"/>
      <c r="H5" s="264"/>
      <c r="I5" s="71"/>
      <c r="J5" s="71"/>
      <c r="K5" s="278"/>
      <c r="L5" s="278"/>
      <c r="M5" s="71"/>
      <c r="N5" s="71"/>
      <c r="O5" s="71"/>
      <c r="P5" s="71"/>
      <c r="Q5" s="71"/>
      <c r="R5" s="71"/>
      <c r="S5" s="71"/>
      <c r="T5" s="71"/>
      <c r="U5" s="70"/>
      <c r="V5" s="70"/>
    </row>
    <row r="6" spans="2:53" s="69" customFormat="1" ht="12.75" customHeight="1">
      <c r="B6" s="273"/>
      <c r="C6" s="263" t="s">
        <v>292</v>
      </c>
      <c r="D6" s="269">
        <f>Inicio!D6</f>
        <v>0</v>
      </c>
      <c r="E6" s="276"/>
      <c r="F6" s="276"/>
      <c r="G6" s="264"/>
      <c r="H6" s="264"/>
      <c r="I6" s="71"/>
      <c r="J6" s="104" t="s">
        <v>69</v>
      </c>
      <c r="K6" s="277"/>
      <c r="L6" s="277"/>
      <c r="M6" s="71"/>
      <c r="N6" s="71"/>
      <c r="O6" s="104" t="s">
        <v>116</v>
      </c>
      <c r="P6" s="442" t="s">
        <v>73</v>
      </c>
      <c r="Q6" s="442"/>
      <c r="R6" s="442"/>
      <c r="S6" s="443"/>
      <c r="T6" s="104" t="s">
        <v>66</v>
      </c>
      <c r="U6" s="224" t="s">
        <v>67</v>
      </c>
      <c r="V6" s="70"/>
    </row>
    <row r="7" spans="2:53" s="69" customFormat="1">
      <c r="B7" s="273"/>
      <c r="C7" s="263" t="s">
        <v>2</v>
      </c>
      <c r="D7" s="269">
        <f>Inicio!D7</f>
        <v>0</v>
      </c>
      <c r="E7" s="276"/>
      <c r="F7" s="276"/>
      <c r="G7" s="264"/>
      <c r="H7" s="264"/>
      <c r="I7" s="71"/>
      <c r="J7" s="71"/>
      <c r="K7" s="278"/>
      <c r="L7" s="278"/>
      <c r="M7" s="71"/>
      <c r="N7" s="71"/>
      <c r="O7" s="71"/>
      <c r="P7" s="71"/>
      <c r="Q7" s="71"/>
      <c r="R7" s="71"/>
      <c r="S7" s="71"/>
      <c r="T7" s="71"/>
      <c r="U7" s="70"/>
      <c r="V7" s="70"/>
    </row>
    <row r="8" spans="2:53" s="69" customFormat="1">
      <c r="B8" s="273"/>
      <c r="C8" s="263" t="s">
        <v>205</v>
      </c>
      <c r="D8" s="269">
        <f>Inicio!D8</f>
        <v>0</v>
      </c>
      <c r="E8" s="276"/>
      <c r="F8" s="276"/>
      <c r="G8" s="264"/>
      <c r="H8" s="264"/>
      <c r="I8" s="71"/>
      <c r="J8" s="104" t="s">
        <v>70</v>
      </c>
      <c r="K8" s="277"/>
      <c r="L8" s="277"/>
      <c r="M8" s="71"/>
      <c r="N8" s="71"/>
      <c r="O8" s="104" t="s">
        <v>116</v>
      </c>
      <c r="P8" s="442" t="s">
        <v>73</v>
      </c>
      <c r="Q8" s="442"/>
      <c r="R8" s="442"/>
      <c r="S8" s="443"/>
      <c r="T8" s="104" t="s">
        <v>66</v>
      </c>
      <c r="U8" s="224" t="s">
        <v>67</v>
      </c>
      <c r="V8" s="70"/>
    </row>
    <row r="9" spans="2:53" s="69" customFormat="1">
      <c r="V9" s="72"/>
    </row>
    <row r="10" spans="2:53" s="69" customFormat="1" ht="11.25" customHeight="1">
      <c r="C10" s="263" t="s">
        <v>111</v>
      </c>
      <c r="D10" s="104"/>
      <c r="E10" s="273"/>
      <c r="G10" s="90">
        <f>IF((COUNTIF(F14:F17,"Si")=0)*AND(COUNTIF(E14:E17,"No")=0),0,((COUNTIF(F14:F17,"Si")))/((COUNTIF(F14:F17,"Si")+COUNTIF(E14:E17,"No"))))</f>
        <v>1</v>
      </c>
      <c r="H10" s="80"/>
      <c r="M10" s="90">
        <f>IF((COUNTIF(L14:L17,"Si")=0)*AND(COUNTIF(K14:K17,"No")=0),0,((COUNTIF(L14:L17,"Si")))/((COUNTIF(L14:L17,"Si")+COUNTIF(K14:K17,"No"))))</f>
        <v>0.5</v>
      </c>
      <c r="N10" s="80"/>
      <c r="S10" s="90">
        <f>IF((COUNTIF(R14:R17,"Si")=0)*AND(COUNTIF(Q14:Q17,"No")=0),0,((COUNTIF(R14:R17,"Si")))/((COUNTIF(R14:R17,"Si")+COUNTIF(Q14:Q17,"No"))))</f>
        <v>1</v>
      </c>
      <c r="T10" s="80"/>
      <c r="V10" s="72"/>
    </row>
    <row r="11" spans="2:53" s="69" customFormat="1" ht="11.25" hidden="1" customHeight="1" thickBot="1">
      <c r="C11" s="447"/>
      <c r="D11" s="447"/>
      <c r="E11" s="459"/>
      <c r="G11" s="460" t="s">
        <v>118</v>
      </c>
      <c r="H11" s="444"/>
      <c r="I11" s="439"/>
      <c r="M11" s="438" t="s">
        <v>119</v>
      </c>
      <c r="N11" s="444"/>
      <c r="O11" s="439"/>
      <c r="S11" s="438" t="s">
        <v>120</v>
      </c>
      <c r="T11" s="444"/>
      <c r="U11" s="439"/>
      <c r="V11" s="72"/>
    </row>
    <row r="12" spans="2:53" s="3" customFormat="1" ht="12.75" customHeight="1">
      <c r="B12" s="445" t="s">
        <v>108</v>
      </c>
      <c r="C12" s="453" t="s">
        <v>92</v>
      </c>
      <c r="D12" s="445" t="s">
        <v>110</v>
      </c>
      <c r="G12" s="436" t="s">
        <v>171</v>
      </c>
      <c r="H12" s="464" t="s">
        <v>170</v>
      </c>
      <c r="I12" s="465"/>
      <c r="J12" s="437" t="s">
        <v>159</v>
      </c>
      <c r="K12" s="87"/>
      <c r="L12" s="87"/>
      <c r="M12" s="437" t="s">
        <v>172</v>
      </c>
      <c r="N12" s="464" t="s">
        <v>170</v>
      </c>
      <c r="O12" s="465"/>
      <c r="P12" s="437" t="s">
        <v>159</v>
      </c>
      <c r="Q12" s="87"/>
      <c r="R12" s="87"/>
      <c r="S12" s="437" t="s">
        <v>173</v>
      </c>
      <c r="T12" s="435" t="s">
        <v>170</v>
      </c>
      <c r="U12" s="437" t="s">
        <v>159</v>
      </c>
      <c r="V12" s="4"/>
    </row>
    <row r="13" spans="2:53" s="3" customFormat="1" ht="20.25" customHeight="1" thickBot="1">
      <c r="B13" s="446"/>
      <c r="C13" s="454"/>
      <c r="D13" s="446"/>
      <c r="G13" s="469"/>
      <c r="H13" s="466"/>
      <c r="I13" s="467"/>
      <c r="J13" s="455"/>
      <c r="K13" s="107"/>
      <c r="L13" s="107"/>
      <c r="M13" s="455"/>
      <c r="N13" s="466"/>
      <c r="O13" s="467"/>
      <c r="P13" s="455"/>
      <c r="Q13" s="107"/>
      <c r="R13" s="107"/>
      <c r="S13" s="455"/>
      <c r="T13" s="456"/>
      <c r="U13" s="455"/>
      <c r="V13" s="4"/>
    </row>
    <row r="14" spans="2:53" ht="13.5" thickBot="1">
      <c r="B14" s="147" t="s">
        <v>121</v>
      </c>
      <c r="C14" s="151"/>
      <c r="D14" s="151"/>
      <c r="E14" s="152"/>
      <c r="F14" s="152"/>
      <c r="G14" s="153"/>
      <c r="H14" s="154"/>
      <c r="I14" s="154"/>
      <c r="J14" s="154"/>
      <c r="K14" s="152"/>
      <c r="L14" s="152"/>
      <c r="M14" s="153"/>
      <c r="N14" s="155"/>
      <c r="O14" s="154"/>
      <c r="P14" s="154"/>
      <c r="Q14" s="152"/>
      <c r="R14" s="152"/>
      <c r="S14" s="153"/>
      <c r="T14" s="154"/>
      <c r="U14" s="156"/>
      <c r="Z14" s="6"/>
      <c r="AA14" s="2"/>
      <c r="AI14" s="7"/>
      <c r="BA14" s="8"/>
    </row>
    <row r="15" spans="2:53" s="14" customFormat="1" ht="50.25" customHeight="1" outlineLevel="1" thickBot="1">
      <c r="B15" s="148"/>
      <c r="C15" s="470" t="s">
        <v>229</v>
      </c>
      <c r="D15" s="470"/>
      <c r="E15" s="470"/>
      <c r="F15" s="470"/>
      <c r="G15" s="470"/>
      <c r="H15" s="470"/>
      <c r="I15" s="470"/>
      <c r="J15" s="470"/>
      <c r="K15" s="150"/>
      <c r="L15" s="150"/>
      <c r="M15" s="149"/>
      <c r="N15" s="468"/>
      <c r="O15" s="468"/>
      <c r="P15" s="150"/>
      <c r="Q15" s="150"/>
      <c r="R15" s="150"/>
      <c r="S15" s="149"/>
      <c r="T15" s="150"/>
      <c r="U15" s="146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43">
        <v>1</v>
      </c>
      <c r="C16" s="268" t="s">
        <v>196</v>
      </c>
      <c r="D16" s="126" t="s">
        <v>107</v>
      </c>
      <c r="E16" s="346" t="str">
        <f>IF(((C16="Auditoría de Gestión de la Configuración")*AND(G16="No")),"No","")</f>
        <v/>
      </c>
      <c r="F16" s="346" t="str">
        <f>IF(((C16="Auditoría de Gestión de la Configuración")*AND(G16="Si")),"Si","")</f>
        <v>Si</v>
      </c>
      <c r="G16" s="286" t="s">
        <v>188</v>
      </c>
      <c r="H16" s="471"/>
      <c r="I16" s="471"/>
      <c r="J16" s="136"/>
      <c r="K16" s="346" t="str">
        <f>IF(((C16="Auditoría de Gestión de la Configuración")*AND(M16="No")),"No","")</f>
        <v/>
      </c>
      <c r="L16" s="346" t="str">
        <f>IF(((C16="Auditoría de Gestión de la Configuración")*AND(M16="Si")),"Si","")</f>
        <v>Si</v>
      </c>
      <c r="M16" s="286" t="s">
        <v>188</v>
      </c>
      <c r="N16" s="471"/>
      <c r="O16" s="471"/>
      <c r="P16" s="133"/>
      <c r="Q16" s="346" t="str">
        <f>IF(((C16="Auditoría de Gestión de la Configuración")*AND(S16="No")),"No","")</f>
        <v/>
      </c>
      <c r="R16" s="346" t="str">
        <f>IF(((C16="Auditoría de Gestión de la Configuración")*AND(S16="Si")),"Si","")</f>
        <v>Si</v>
      </c>
      <c r="S16" s="286" t="s">
        <v>188</v>
      </c>
      <c r="T16" s="121"/>
      <c r="U16" s="121"/>
      <c r="V16" s="4"/>
    </row>
    <row r="17" spans="2:22" s="3" customFormat="1" ht="26.25" customHeight="1" outlineLevel="1">
      <c r="B17" s="142">
        <f>B16+1</f>
        <v>2</v>
      </c>
      <c r="C17" s="268" t="s">
        <v>196</v>
      </c>
      <c r="D17" s="127" t="s">
        <v>113</v>
      </c>
      <c r="E17" s="346" t="str">
        <f>IF(((C17="Auditoría de Gestión de la Configuración")*AND(G17="No")),"No","")</f>
        <v/>
      </c>
      <c r="F17" s="346" t="str">
        <f>IF(((C17="Auditoría de Gestión de la Configuración")*AND(G17="Si")),"Si","")</f>
        <v>Si</v>
      </c>
      <c r="G17" s="287" t="s">
        <v>188</v>
      </c>
      <c r="H17" s="471"/>
      <c r="I17" s="471"/>
      <c r="J17" s="128"/>
      <c r="K17" s="346" t="str">
        <f>IF(((C17="Auditoría de Gestión de la Configuración")*AND(M17="No")),"No","")</f>
        <v>No</v>
      </c>
      <c r="L17" s="346" t="str">
        <f>IF(((C17="Auditoría de Gestión de la Configuración")*AND(M17="Si")),"Si","")</f>
        <v/>
      </c>
      <c r="M17" s="287" t="s">
        <v>189</v>
      </c>
      <c r="N17" s="471"/>
      <c r="O17" s="471"/>
      <c r="P17" s="128"/>
      <c r="Q17" s="346" t="str">
        <f>IF(((C17="Auditoría de Gestión de la Configuración")*AND(S17="No")),"No","")</f>
        <v/>
      </c>
      <c r="R17" s="346" t="str">
        <f>IF(((C17="Auditoría de Gestión de la Configuración")*AND(S17="Si")),"Si","")</f>
        <v>Si</v>
      </c>
      <c r="S17" s="287" t="s">
        <v>188</v>
      </c>
      <c r="T17" s="121"/>
      <c r="U17" s="121"/>
      <c r="V17" s="4"/>
    </row>
  </sheetData>
  <mergeCells count="26">
    <mergeCell ref="N17:O17"/>
    <mergeCell ref="H16:I16"/>
    <mergeCell ref="N16:O16"/>
    <mergeCell ref="H17:I17"/>
    <mergeCell ref="N15:O15"/>
    <mergeCell ref="D12:D13"/>
    <mergeCell ref="G11:I11"/>
    <mergeCell ref="M11:O11"/>
    <mergeCell ref="M12:M13"/>
    <mergeCell ref="G12:G13"/>
    <mergeCell ref="H12:I13"/>
    <mergeCell ref="J12:J13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84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84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69" customFormat="1" ht="15.75">
      <c r="B2" s="458" t="s">
        <v>200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70"/>
    </row>
    <row r="3" spans="2:58" s="71" customFormat="1">
      <c r="E3" s="340"/>
      <c r="F3" s="340"/>
      <c r="K3" s="340"/>
      <c r="L3" s="340"/>
      <c r="R3" s="285"/>
      <c r="T3" s="70"/>
      <c r="U3" s="70"/>
    </row>
    <row r="4" spans="2:58" s="69" customFormat="1" ht="12.75" customHeight="1">
      <c r="C4" s="104" t="s">
        <v>291</v>
      </c>
      <c r="D4" s="269" t="str">
        <f>Inicio!D4</f>
        <v>EVOLUTIVO FRONT END</v>
      </c>
      <c r="E4" s="340"/>
      <c r="F4" s="340"/>
      <c r="G4" s="71"/>
      <c r="H4" s="71"/>
      <c r="I4" s="71"/>
      <c r="J4" s="104" t="s">
        <v>68</v>
      </c>
      <c r="K4" s="355"/>
      <c r="L4" s="355"/>
      <c r="M4" s="71"/>
      <c r="N4" s="104" t="s">
        <v>116</v>
      </c>
      <c r="O4" s="474" t="s">
        <v>73</v>
      </c>
      <c r="P4" s="474"/>
      <c r="Q4" s="474"/>
      <c r="R4" s="474"/>
      <c r="S4" s="104" t="s">
        <v>66</v>
      </c>
      <c r="T4" s="113" t="s">
        <v>67</v>
      </c>
      <c r="U4" s="70"/>
    </row>
    <row r="5" spans="2:58" s="69" customFormat="1" ht="12.75" customHeight="1">
      <c r="C5" s="475" t="s">
        <v>204</v>
      </c>
      <c r="D5" s="477">
        <f>Inicio!D5</f>
        <v>0</v>
      </c>
      <c r="E5" s="359"/>
      <c r="F5" s="359"/>
      <c r="G5" s="238"/>
      <c r="H5" s="238"/>
      <c r="I5" s="71"/>
      <c r="J5" s="71"/>
      <c r="K5" s="356"/>
      <c r="L5" s="356"/>
      <c r="M5" s="71"/>
      <c r="N5" s="71"/>
      <c r="O5" s="71"/>
      <c r="P5" s="71"/>
      <c r="Q5" s="71"/>
      <c r="R5" s="285"/>
      <c r="S5" s="71"/>
      <c r="T5" s="70"/>
      <c r="U5" s="70"/>
    </row>
    <row r="6" spans="2:58" s="69" customFormat="1" ht="12.75" customHeight="1">
      <c r="C6" s="476"/>
      <c r="D6" s="478"/>
      <c r="E6" s="359"/>
      <c r="F6" s="359"/>
      <c r="G6" s="238"/>
      <c r="H6" s="238"/>
      <c r="I6" s="71"/>
      <c r="J6" s="104" t="s">
        <v>69</v>
      </c>
      <c r="K6" s="355"/>
      <c r="L6" s="355"/>
      <c r="M6" s="71"/>
      <c r="N6" s="104" t="s">
        <v>116</v>
      </c>
      <c r="O6" s="474" t="s">
        <v>73</v>
      </c>
      <c r="P6" s="474"/>
      <c r="Q6" s="474"/>
      <c r="R6" s="474"/>
      <c r="S6" s="104" t="s">
        <v>66</v>
      </c>
      <c r="T6" s="113" t="s">
        <v>67</v>
      </c>
      <c r="U6" s="70"/>
    </row>
    <row r="7" spans="2:58" s="69" customFormat="1" ht="12.75" customHeight="1">
      <c r="C7" s="104" t="s">
        <v>2</v>
      </c>
      <c r="D7" s="269">
        <f>Inicio!D7</f>
        <v>0</v>
      </c>
      <c r="E7" s="359"/>
      <c r="F7" s="359"/>
      <c r="G7" s="238"/>
      <c r="H7" s="238"/>
      <c r="I7" s="71"/>
      <c r="J7" s="71"/>
      <c r="K7" s="356"/>
      <c r="L7" s="356"/>
      <c r="M7" s="71"/>
      <c r="N7" s="71"/>
      <c r="O7" s="71"/>
      <c r="P7" s="71"/>
      <c r="Q7" s="71"/>
      <c r="R7" s="285"/>
      <c r="S7" s="71"/>
      <c r="T7" s="70"/>
      <c r="U7" s="70"/>
    </row>
    <row r="8" spans="2:58" s="69" customFormat="1" ht="12.75" customHeight="1">
      <c r="C8" s="104" t="s">
        <v>205</v>
      </c>
      <c r="D8" s="269">
        <f>Inicio!D8</f>
        <v>0</v>
      </c>
      <c r="E8" s="359"/>
      <c r="F8" s="359"/>
      <c r="G8" s="238"/>
      <c r="H8" s="238"/>
      <c r="I8" s="71"/>
      <c r="J8" s="104" t="s">
        <v>70</v>
      </c>
      <c r="K8" s="355"/>
      <c r="L8" s="355"/>
      <c r="M8" s="71"/>
      <c r="N8" s="104" t="s">
        <v>116</v>
      </c>
      <c r="O8" s="474" t="s">
        <v>73</v>
      </c>
      <c r="P8" s="474"/>
      <c r="Q8" s="474"/>
      <c r="R8" s="474"/>
      <c r="S8" s="104" t="s">
        <v>66</v>
      </c>
      <c r="T8" s="113" t="s">
        <v>67</v>
      </c>
      <c r="U8" s="70"/>
    </row>
    <row r="9" spans="2:58">
      <c r="M9" s="6"/>
    </row>
    <row r="10" spans="2:58">
      <c r="C10" s="479"/>
      <c r="D10" s="479"/>
      <c r="E10" s="479"/>
      <c r="G10" s="90">
        <f>IF((COUNTIF(F16:F47,"Si")=0)*AND(COUNTIF(E16:E47,"No")=0),0,((COUNTIF(F16:F47,"Si")))/((COUNTIF(F16:F47,"Si")+COUNTIF(E16:E47,"No"))))</f>
        <v>1</v>
      </c>
      <c r="H10" s="80"/>
      <c r="I10" s="69"/>
      <c r="M10" s="90">
        <f>IF((COUNTIF(L16:L47,"Si")=0)*AND(COUNTIF(K16:K47,"No")=0),0,((COUNTIF(L16:L47,"Si")))/((COUNTIF(L16:L47,"Si")+COUNTIF(K16:K47,"No"))))</f>
        <v>1</v>
      </c>
      <c r="N10" s="69"/>
      <c r="R10" s="90">
        <f>IF((COUNTIF(Q16:Q47,"Si")=0)*AND(COUNTIF(P16:P47,"No")=0),0,((COUNTIF(Q16:Q47,"Si")))/((COUNTIF(Q16:Q47,"Si")+COUNTIF(P16:P47,"No"))))</f>
        <v>1</v>
      </c>
      <c r="S10" s="80"/>
      <c r="T10" s="69"/>
    </row>
    <row r="11" spans="2:58" ht="13.5" hidden="1" thickBot="1">
      <c r="C11" s="480"/>
      <c r="D11" s="480"/>
      <c r="E11" s="481"/>
      <c r="G11" s="460" t="s">
        <v>118</v>
      </c>
      <c r="H11" s="444"/>
      <c r="I11" s="439"/>
      <c r="M11" s="460" t="s">
        <v>118</v>
      </c>
      <c r="N11" s="439"/>
      <c r="R11" s="460" t="s">
        <v>118</v>
      </c>
      <c r="S11" s="444"/>
      <c r="T11" s="439"/>
    </row>
    <row r="12" spans="2:58" ht="12.75" customHeight="1">
      <c r="B12" s="445" t="s">
        <v>108</v>
      </c>
      <c r="C12" s="453" t="s">
        <v>92</v>
      </c>
      <c r="D12" s="445" t="s">
        <v>110</v>
      </c>
      <c r="E12" s="289"/>
      <c r="F12" s="289"/>
      <c r="G12" s="436" t="s">
        <v>171</v>
      </c>
      <c r="H12" s="436" t="s">
        <v>170</v>
      </c>
      <c r="I12" s="436"/>
      <c r="J12" s="434" t="s">
        <v>159</v>
      </c>
      <c r="K12" s="365"/>
      <c r="L12" s="365"/>
      <c r="M12" s="436" t="s">
        <v>172</v>
      </c>
      <c r="N12" s="436" t="s">
        <v>170</v>
      </c>
      <c r="O12" s="434" t="s">
        <v>159</v>
      </c>
      <c r="P12" s="135"/>
      <c r="Q12" s="135"/>
      <c r="R12" s="436" t="s">
        <v>173</v>
      </c>
      <c r="S12" s="434" t="s">
        <v>170</v>
      </c>
      <c r="T12" s="434" t="s">
        <v>159</v>
      </c>
    </row>
    <row r="13" spans="2:58" s="13" customFormat="1" ht="25.5" customHeight="1" thickBot="1">
      <c r="B13" s="446"/>
      <c r="C13" s="454"/>
      <c r="D13" s="482"/>
      <c r="E13" s="368"/>
      <c r="F13" s="369"/>
      <c r="G13" s="469"/>
      <c r="H13" s="437"/>
      <c r="I13" s="437"/>
      <c r="J13" s="435"/>
      <c r="K13" s="324"/>
      <c r="L13" s="324"/>
      <c r="M13" s="437"/>
      <c r="N13" s="437"/>
      <c r="O13" s="435"/>
      <c r="P13" s="88"/>
      <c r="Q13" s="88"/>
      <c r="R13" s="437"/>
      <c r="S13" s="435"/>
      <c r="T13" s="435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483" t="s">
        <v>211</v>
      </c>
      <c r="C14" s="484"/>
      <c r="D14" s="485"/>
      <c r="E14" s="370"/>
      <c r="F14" s="371"/>
      <c r="G14" s="243"/>
      <c r="H14" s="144"/>
      <c r="I14" s="144"/>
      <c r="J14" s="137"/>
      <c r="K14" s="366"/>
      <c r="L14" s="366"/>
      <c r="M14" s="144"/>
      <c r="N14" s="144"/>
      <c r="O14" s="137"/>
      <c r="P14" s="137"/>
      <c r="Q14" s="137"/>
      <c r="R14" s="144"/>
      <c r="S14" s="137"/>
      <c r="T14" s="145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38"/>
      <c r="C15" s="470" t="s">
        <v>56</v>
      </c>
      <c r="D15" s="470"/>
      <c r="E15" s="470"/>
      <c r="F15" s="470"/>
      <c r="G15" s="470"/>
      <c r="H15" s="470"/>
      <c r="I15" s="470"/>
      <c r="J15" s="470"/>
      <c r="K15" s="367"/>
      <c r="L15" s="367"/>
      <c r="M15" s="140"/>
      <c r="N15" s="140"/>
      <c r="O15" s="139"/>
      <c r="P15" s="139"/>
      <c r="Q15" s="139"/>
      <c r="R15" s="140"/>
      <c r="S15" s="139"/>
      <c r="T15" s="141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240" customFormat="1" ht="36">
      <c r="B16" s="241">
        <v>1</v>
      </c>
      <c r="C16" s="239" t="s">
        <v>196</v>
      </c>
      <c r="D16" s="126" t="s">
        <v>309</v>
      </c>
      <c r="E16" s="286" t="str">
        <f>IF(((C16="Auditoría de Gestión de la Configuración")*AND(G16="No")),"No","")</f>
        <v/>
      </c>
      <c r="F16" s="286" t="str">
        <f>IF(((C16="Auditoría de Gestión de la Configuración")*AND(G16="Si")),"Si","")</f>
        <v>Si</v>
      </c>
      <c r="G16" s="286" t="s">
        <v>188</v>
      </c>
      <c r="H16" s="472"/>
      <c r="I16" s="473"/>
      <c r="J16" s="136"/>
      <c r="K16" s="286" t="str">
        <f>IF(((C16="Auditoría de Gestión de la Configuración")*AND(M16="No")),"No","")</f>
        <v/>
      </c>
      <c r="L16" s="286" t="str">
        <f>IF(((C16="Auditoría de Gestión de la Configuración")*AND(M16="Si")),"Si","")</f>
        <v>Si</v>
      </c>
      <c r="M16" s="286" t="s">
        <v>188</v>
      </c>
      <c r="N16" s="251"/>
      <c r="O16" s="136"/>
      <c r="P16" s="286" t="str">
        <f>IF(((C16="Auditoría de Gestión de la Configuración")*AND(R16="No")),"No","")</f>
        <v/>
      </c>
      <c r="Q16" s="286" t="str">
        <f>IF(((C16="Auditoría de Gestión de la Configuración")*AND(R16="Si")),"Si","")</f>
        <v>Si</v>
      </c>
      <c r="R16" s="286" t="s">
        <v>188</v>
      </c>
      <c r="S16" s="136"/>
      <c r="T16" s="136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240" customFormat="1" ht="48">
      <c r="B17" s="241">
        <f>1+B16</f>
        <v>2</v>
      </c>
      <c r="C17" s="239" t="s">
        <v>195</v>
      </c>
      <c r="D17" s="126" t="s">
        <v>311</v>
      </c>
      <c r="E17" s="286" t="str">
        <f>IF(((C17="Auditoría de Calidad")*AND(G17="No")),"No","")</f>
        <v/>
      </c>
      <c r="F17" s="286" t="str">
        <f>IF(((C17="Auditoría de Calidad")*AND(G17="Si")),"Si","")</f>
        <v/>
      </c>
      <c r="G17" s="286"/>
      <c r="H17" s="472"/>
      <c r="I17" s="473"/>
      <c r="J17" s="136"/>
      <c r="K17" s="286" t="str">
        <f>IF(((C17="Auditoría de Calidad")*AND(M17="No")),"No","")</f>
        <v/>
      </c>
      <c r="L17" s="286" t="str">
        <f>IF(((C17="Auditoría de Calidad")*AND(M17="Si")),"Si","")</f>
        <v/>
      </c>
      <c r="M17" s="286"/>
      <c r="N17" s="250"/>
      <c r="O17" s="136"/>
      <c r="P17" s="286" t="str">
        <f>IF(((C17="Auditoría de Calidad")*AND(R17="No")),"No","")</f>
        <v/>
      </c>
      <c r="Q17" s="286" t="str">
        <f>IF(((C17="Auditoría de Calidad")*AND(R17="Si")),"Si","")</f>
        <v/>
      </c>
      <c r="R17" s="286"/>
      <c r="S17" s="136"/>
      <c r="T17" s="136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240" customFormat="1" ht="53.25" customHeight="1">
      <c r="B18" s="241">
        <f t="shared" ref="B18:B30" si="0">1+B17</f>
        <v>3</v>
      </c>
      <c r="C18" s="239" t="s">
        <v>195</v>
      </c>
      <c r="D18" s="126" t="s">
        <v>312</v>
      </c>
      <c r="E18" s="286" t="str">
        <f t="shared" ref="E18:E30" si="1">IF(((C18="Auditoría de Calidad")*AND(G18="No")),"No","")</f>
        <v/>
      </c>
      <c r="F18" s="286" t="str">
        <f t="shared" ref="F18:F30" si="2">IF(((C18="Auditoría de Calidad")*AND(G18="Si")),"Si","")</f>
        <v/>
      </c>
      <c r="G18" s="286"/>
      <c r="H18" s="472"/>
      <c r="I18" s="473"/>
      <c r="J18" s="136"/>
      <c r="K18" s="286" t="str">
        <f t="shared" ref="K18:K30" si="3">IF(((C18="Auditoría de Calidad")*AND(M18="No")),"No","")</f>
        <v/>
      </c>
      <c r="L18" s="286" t="str">
        <f t="shared" ref="L18:L30" si="4">IF(((C18="Auditoría de Calidad")*AND(M18="Si")),"Si","")</f>
        <v/>
      </c>
      <c r="M18" s="286"/>
      <c r="N18" s="250"/>
      <c r="O18" s="136"/>
      <c r="P18" s="286" t="str">
        <f t="shared" ref="P18:P30" si="5">IF(((C18="Auditoría de Calidad")*AND(R18="No")),"No","")</f>
        <v/>
      </c>
      <c r="Q18" s="286" t="str">
        <f t="shared" ref="Q18:Q30" si="6">IF(((C18="Auditoría de Calidad")*AND(R18="Si")),"Si","")</f>
        <v/>
      </c>
      <c r="R18" s="286"/>
      <c r="S18" s="136"/>
      <c r="T18" s="136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240" customFormat="1" ht="48">
      <c r="B19" s="241">
        <f t="shared" si="0"/>
        <v>4</v>
      </c>
      <c r="C19" s="239" t="s">
        <v>195</v>
      </c>
      <c r="D19" s="126" t="s">
        <v>0</v>
      </c>
      <c r="E19" s="286" t="str">
        <f t="shared" si="1"/>
        <v/>
      </c>
      <c r="F19" s="286" t="str">
        <f t="shared" si="2"/>
        <v/>
      </c>
      <c r="G19" s="286"/>
      <c r="H19" s="472"/>
      <c r="I19" s="473"/>
      <c r="J19" s="136"/>
      <c r="K19" s="286" t="str">
        <f t="shared" si="3"/>
        <v/>
      </c>
      <c r="L19" s="286" t="str">
        <f t="shared" si="4"/>
        <v/>
      </c>
      <c r="M19" s="286"/>
      <c r="N19" s="250"/>
      <c r="O19" s="136"/>
      <c r="P19" s="286" t="str">
        <f t="shared" si="5"/>
        <v/>
      </c>
      <c r="Q19" s="286" t="str">
        <f t="shared" si="6"/>
        <v/>
      </c>
      <c r="R19" s="286"/>
      <c r="S19" s="136"/>
      <c r="T19" s="136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240" customFormat="1" ht="60">
      <c r="B20" s="241">
        <f t="shared" si="0"/>
        <v>5</v>
      </c>
      <c r="C20" s="239" t="s">
        <v>195</v>
      </c>
      <c r="D20" s="126" t="s">
        <v>1</v>
      </c>
      <c r="E20" s="286" t="str">
        <f t="shared" si="1"/>
        <v/>
      </c>
      <c r="F20" s="286" t="str">
        <f t="shared" si="2"/>
        <v/>
      </c>
      <c r="G20" s="286"/>
      <c r="H20" s="472"/>
      <c r="I20" s="473"/>
      <c r="J20" s="136"/>
      <c r="K20" s="286" t="str">
        <f t="shared" si="3"/>
        <v/>
      </c>
      <c r="L20" s="286" t="str">
        <f t="shared" si="4"/>
        <v/>
      </c>
      <c r="M20" s="286"/>
      <c r="N20" s="250"/>
      <c r="O20" s="136"/>
      <c r="P20" s="286" t="str">
        <f t="shared" si="5"/>
        <v/>
      </c>
      <c r="Q20" s="286" t="str">
        <f t="shared" si="6"/>
        <v/>
      </c>
      <c r="R20" s="286"/>
      <c r="S20" s="136"/>
      <c r="T20" s="136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240" customFormat="1" ht="25.5" customHeight="1">
      <c r="B21" s="241">
        <f t="shared" si="0"/>
        <v>6</v>
      </c>
      <c r="C21" s="239" t="s">
        <v>195</v>
      </c>
      <c r="D21" s="126" t="s">
        <v>303</v>
      </c>
      <c r="E21" s="286" t="str">
        <f t="shared" si="1"/>
        <v/>
      </c>
      <c r="F21" s="286" t="str">
        <f t="shared" si="2"/>
        <v/>
      </c>
      <c r="G21" s="286"/>
      <c r="H21" s="472"/>
      <c r="I21" s="473"/>
      <c r="J21" s="136"/>
      <c r="K21" s="286" t="str">
        <f t="shared" si="3"/>
        <v/>
      </c>
      <c r="L21" s="286" t="str">
        <f t="shared" si="4"/>
        <v/>
      </c>
      <c r="M21" s="286"/>
      <c r="N21" s="250"/>
      <c r="O21" s="136"/>
      <c r="P21" s="286" t="str">
        <f t="shared" si="5"/>
        <v/>
      </c>
      <c r="Q21" s="286" t="str">
        <f t="shared" si="6"/>
        <v/>
      </c>
      <c r="R21" s="286"/>
      <c r="S21" s="136"/>
      <c r="T21" s="136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240" customFormat="1" ht="36">
      <c r="B22" s="241">
        <f t="shared" si="0"/>
        <v>7</v>
      </c>
      <c r="C22" s="239" t="s">
        <v>195</v>
      </c>
      <c r="D22" s="126" t="s">
        <v>234</v>
      </c>
      <c r="E22" s="286" t="str">
        <f t="shared" si="1"/>
        <v/>
      </c>
      <c r="F22" s="286" t="str">
        <f t="shared" si="2"/>
        <v/>
      </c>
      <c r="G22" s="286"/>
      <c r="H22" s="472"/>
      <c r="I22" s="473"/>
      <c r="J22" s="136"/>
      <c r="K22" s="286" t="str">
        <f t="shared" si="3"/>
        <v/>
      </c>
      <c r="L22" s="286" t="str">
        <f t="shared" si="4"/>
        <v/>
      </c>
      <c r="M22" s="286"/>
      <c r="N22" s="250"/>
      <c r="O22" s="136"/>
      <c r="P22" s="286" t="str">
        <f t="shared" si="5"/>
        <v/>
      </c>
      <c r="Q22" s="286" t="str">
        <f t="shared" si="6"/>
        <v/>
      </c>
      <c r="R22" s="286"/>
      <c r="S22" s="136"/>
      <c r="T22" s="136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240" customFormat="1">
      <c r="B23" s="241">
        <f t="shared" si="0"/>
        <v>8</v>
      </c>
      <c r="C23" s="239" t="s">
        <v>195</v>
      </c>
      <c r="D23" s="126" t="s">
        <v>235</v>
      </c>
      <c r="E23" s="286" t="str">
        <f t="shared" si="1"/>
        <v/>
      </c>
      <c r="F23" s="286" t="str">
        <f t="shared" si="2"/>
        <v/>
      </c>
      <c r="G23" s="286"/>
      <c r="H23" s="472"/>
      <c r="I23" s="473"/>
      <c r="J23" s="136"/>
      <c r="K23" s="286" t="str">
        <f t="shared" si="3"/>
        <v/>
      </c>
      <c r="L23" s="286" t="str">
        <f t="shared" si="4"/>
        <v/>
      </c>
      <c r="M23" s="286"/>
      <c r="N23" s="250"/>
      <c r="O23" s="136"/>
      <c r="P23" s="286" t="str">
        <f t="shared" si="5"/>
        <v/>
      </c>
      <c r="Q23" s="286" t="str">
        <f t="shared" si="6"/>
        <v/>
      </c>
      <c r="R23" s="286"/>
      <c r="S23" s="136"/>
      <c r="T23" s="136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240" customFormat="1" ht="25.5" customHeight="1">
      <c r="B24" s="241">
        <f t="shared" si="0"/>
        <v>9</v>
      </c>
      <c r="C24" s="239" t="s">
        <v>195</v>
      </c>
      <c r="D24" s="126" t="s">
        <v>304</v>
      </c>
      <c r="E24" s="286" t="str">
        <f t="shared" si="1"/>
        <v/>
      </c>
      <c r="F24" s="286" t="str">
        <f t="shared" si="2"/>
        <v/>
      </c>
      <c r="G24" s="286"/>
      <c r="H24" s="472"/>
      <c r="I24" s="473"/>
      <c r="J24" s="136"/>
      <c r="K24" s="286" t="str">
        <f t="shared" si="3"/>
        <v/>
      </c>
      <c r="L24" s="286" t="str">
        <f t="shared" si="4"/>
        <v/>
      </c>
      <c r="M24" s="286"/>
      <c r="N24" s="250"/>
      <c r="O24" s="136"/>
      <c r="P24" s="286" t="str">
        <f t="shared" si="5"/>
        <v/>
      </c>
      <c r="Q24" s="286" t="str">
        <f t="shared" si="6"/>
        <v/>
      </c>
      <c r="R24" s="286"/>
      <c r="S24" s="136"/>
      <c r="T24" s="136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240" customFormat="1" ht="25.5" customHeight="1">
      <c r="B25" s="241">
        <f t="shared" si="0"/>
        <v>10</v>
      </c>
      <c r="C25" s="239" t="s">
        <v>195</v>
      </c>
      <c r="D25" s="126" t="s">
        <v>305</v>
      </c>
      <c r="E25" s="286" t="str">
        <f t="shared" si="1"/>
        <v/>
      </c>
      <c r="F25" s="286" t="str">
        <f t="shared" si="2"/>
        <v/>
      </c>
      <c r="G25" s="286"/>
      <c r="H25" s="472"/>
      <c r="I25" s="473"/>
      <c r="J25" s="136"/>
      <c r="K25" s="286" t="str">
        <f t="shared" si="3"/>
        <v/>
      </c>
      <c r="L25" s="286" t="str">
        <f t="shared" si="4"/>
        <v/>
      </c>
      <c r="M25" s="286"/>
      <c r="N25" s="250"/>
      <c r="O25" s="136"/>
      <c r="P25" s="286" t="str">
        <f t="shared" si="5"/>
        <v/>
      </c>
      <c r="Q25" s="286" t="str">
        <f t="shared" si="6"/>
        <v/>
      </c>
      <c r="R25" s="286"/>
      <c r="S25" s="136"/>
      <c r="T25" s="136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240" customFormat="1" ht="25.5" customHeight="1">
      <c r="B26" s="241">
        <f t="shared" si="0"/>
        <v>11</v>
      </c>
      <c r="C26" s="239" t="s">
        <v>195</v>
      </c>
      <c r="D26" s="126" t="s">
        <v>306</v>
      </c>
      <c r="E26" s="286" t="str">
        <f t="shared" si="1"/>
        <v/>
      </c>
      <c r="F26" s="286" t="str">
        <f t="shared" si="2"/>
        <v/>
      </c>
      <c r="G26" s="286"/>
      <c r="H26" s="472"/>
      <c r="I26" s="473"/>
      <c r="J26" s="136"/>
      <c r="K26" s="286" t="str">
        <f t="shared" si="3"/>
        <v/>
      </c>
      <c r="L26" s="286" t="str">
        <f t="shared" si="4"/>
        <v/>
      </c>
      <c r="M26" s="286"/>
      <c r="N26" s="250"/>
      <c r="O26" s="136"/>
      <c r="P26" s="286" t="str">
        <f t="shared" si="5"/>
        <v/>
      </c>
      <c r="Q26" s="286" t="str">
        <f t="shared" si="6"/>
        <v/>
      </c>
      <c r="R26" s="286"/>
      <c r="S26" s="136"/>
      <c r="T26" s="136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240" customFormat="1" ht="25.5" customHeight="1">
      <c r="B27" s="241">
        <f t="shared" si="0"/>
        <v>12</v>
      </c>
      <c r="C27" s="239" t="s">
        <v>195</v>
      </c>
      <c r="D27" s="126" t="s">
        <v>307</v>
      </c>
      <c r="E27" s="286" t="str">
        <f t="shared" si="1"/>
        <v/>
      </c>
      <c r="F27" s="286" t="str">
        <f t="shared" si="2"/>
        <v/>
      </c>
      <c r="G27" s="286"/>
      <c r="H27" s="472"/>
      <c r="I27" s="473"/>
      <c r="J27" s="136"/>
      <c r="K27" s="286" t="str">
        <f t="shared" si="3"/>
        <v/>
      </c>
      <c r="L27" s="286" t="str">
        <f t="shared" si="4"/>
        <v/>
      </c>
      <c r="M27" s="286"/>
      <c r="N27" s="250"/>
      <c r="O27" s="136"/>
      <c r="P27" s="286" t="str">
        <f t="shared" si="5"/>
        <v/>
      </c>
      <c r="Q27" s="286" t="str">
        <f t="shared" si="6"/>
        <v/>
      </c>
      <c r="R27" s="286"/>
      <c r="S27" s="136"/>
      <c r="T27" s="136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240" customFormat="1" ht="25.5" customHeight="1">
      <c r="B28" s="241">
        <f t="shared" si="0"/>
        <v>13</v>
      </c>
      <c r="C28" s="239" t="s">
        <v>195</v>
      </c>
      <c r="D28" s="126" t="s">
        <v>308</v>
      </c>
      <c r="E28" s="286" t="str">
        <f t="shared" si="1"/>
        <v/>
      </c>
      <c r="F28" s="286" t="str">
        <f t="shared" si="2"/>
        <v/>
      </c>
      <c r="G28" s="286"/>
      <c r="H28" s="472"/>
      <c r="I28" s="473"/>
      <c r="J28" s="136"/>
      <c r="K28" s="286" t="str">
        <f t="shared" si="3"/>
        <v/>
      </c>
      <c r="L28" s="286" t="str">
        <f t="shared" si="4"/>
        <v/>
      </c>
      <c r="M28" s="286"/>
      <c r="N28" s="250"/>
      <c r="O28" s="136"/>
      <c r="P28" s="286" t="str">
        <f t="shared" si="5"/>
        <v/>
      </c>
      <c r="Q28" s="286" t="str">
        <f t="shared" si="6"/>
        <v/>
      </c>
      <c r="R28" s="286"/>
      <c r="S28" s="136"/>
      <c r="T28" s="136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240" customFormat="1" ht="25.5" customHeight="1">
      <c r="B29" s="241">
        <f t="shared" si="0"/>
        <v>14</v>
      </c>
      <c r="C29" s="239" t="s">
        <v>195</v>
      </c>
      <c r="D29" s="126" t="s">
        <v>310</v>
      </c>
      <c r="E29" s="286" t="str">
        <f t="shared" si="1"/>
        <v/>
      </c>
      <c r="F29" s="286" t="str">
        <f t="shared" si="2"/>
        <v/>
      </c>
      <c r="G29" s="286"/>
      <c r="H29" s="472"/>
      <c r="I29" s="473"/>
      <c r="J29" s="136"/>
      <c r="K29" s="286" t="str">
        <f t="shared" si="3"/>
        <v/>
      </c>
      <c r="L29" s="286" t="str">
        <f t="shared" si="4"/>
        <v/>
      </c>
      <c r="M29" s="286"/>
      <c r="N29" s="250"/>
      <c r="O29" s="136"/>
      <c r="P29" s="286" t="str">
        <f t="shared" si="5"/>
        <v/>
      </c>
      <c r="Q29" s="286" t="str">
        <f t="shared" si="6"/>
        <v/>
      </c>
      <c r="R29" s="286"/>
      <c r="S29" s="136"/>
      <c r="T29" s="136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240" customFormat="1" ht="25.5" customHeight="1" thickBot="1">
      <c r="B30" s="241">
        <f t="shared" si="0"/>
        <v>15</v>
      </c>
      <c r="C30" s="239" t="s">
        <v>195</v>
      </c>
      <c r="D30" s="126" t="s">
        <v>236</v>
      </c>
      <c r="E30" s="373" t="str">
        <f t="shared" si="1"/>
        <v/>
      </c>
      <c r="F30" s="373" t="str">
        <f t="shared" si="2"/>
        <v/>
      </c>
      <c r="G30" s="286"/>
      <c r="H30" s="472"/>
      <c r="I30" s="473"/>
      <c r="J30" s="136"/>
      <c r="K30" s="286" t="str">
        <f t="shared" si="3"/>
        <v/>
      </c>
      <c r="L30" s="286" t="str">
        <f t="shared" si="4"/>
        <v/>
      </c>
      <c r="M30" s="286"/>
      <c r="N30" s="131"/>
      <c r="O30" s="136"/>
      <c r="P30" s="286" t="str">
        <f t="shared" si="5"/>
        <v/>
      </c>
      <c r="Q30" s="286" t="str">
        <f t="shared" si="6"/>
        <v/>
      </c>
      <c r="R30" s="286"/>
      <c r="S30" s="136"/>
      <c r="T30" s="136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483" t="s">
        <v>210</v>
      </c>
      <c r="C31" s="484"/>
      <c r="D31" s="484"/>
      <c r="E31" s="370"/>
      <c r="F31" s="371"/>
      <c r="G31" s="144"/>
      <c r="H31" s="144"/>
      <c r="I31" s="144"/>
      <c r="J31" s="137"/>
      <c r="K31" s="366"/>
      <c r="L31" s="366"/>
      <c r="M31" s="144"/>
      <c r="N31" s="144"/>
      <c r="O31" s="137"/>
      <c r="P31" s="137"/>
      <c r="Q31" s="137"/>
      <c r="R31" s="144"/>
      <c r="S31" s="137"/>
      <c r="T31" s="145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38"/>
      <c r="C32" s="470" t="s">
        <v>57</v>
      </c>
      <c r="D32" s="470"/>
      <c r="E32" s="470"/>
      <c r="F32" s="470"/>
      <c r="G32" s="470"/>
      <c r="H32" s="470"/>
      <c r="I32" s="470"/>
      <c r="J32" s="470"/>
      <c r="K32" s="367"/>
      <c r="L32" s="367"/>
      <c r="M32" s="140"/>
      <c r="N32" s="140"/>
      <c r="O32" s="139"/>
      <c r="P32" s="139"/>
      <c r="Q32" s="139"/>
      <c r="R32" s="140"/>
      <c r="S32" s="139"/>
      <c r="T32" s="141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240" customFormat="1" ht="36">
      <c r="B33" s="241">
        <v>1</v>
      </c>
      <c r="C33" s="239" t="s">
        <v>196</v>
      </c>
      <c r="D33" s="126" t="s">
        <v>309</v>
      </c>
      <c r="E33" s="372" t="str">
        <f>IF(((C33="Auditoría de Gestión de la Configuración")*AND(G33="No")),"No","")</f>
        <v/>
      </c>
      <c r="F33" s="372" t="str">
        <f>IF(((C33="Auditoría de Gestión de la Configuración")*AND(G33="Si")),"Si","")</f>
        <v>Si</v>
      </c>
      <c r="G33" s="286" t="s">
        <v>188</v>
      </c>
      <c r="H33" s="472"/>
      <c r="I33" s="473"/>
      <c r="J33" s="136"/>
      <c r="K33" s="286" t="str">
        <f>IF(((C33="Auditoría de Gestión de la Configuración")*AND(M33="No")),"No","")</f>
        <v/>
      </c>
      <c r="L33" s="286" t="str">
        <f>IF(((C33="Auditoría de Gestión de la Configuración")*AND(M33="Si")),"Si","")</f>
        <v>Si</v>
      </c>
      <c r="M33" s="286" t="s">
        <v>188</v>
      </c>
      <c r="N33" s="251"/>
      <c r="O33" s="136"/>
      <c r="P33" s="286" t="str">
        <f>IF(((C33="Auditoría de Gestión de la Configuración")*AND(R33="No")),"No","")</f>
        <v/>
      </c>
      <c r="Q33" s="286" t="str">
        <f>IF(((C33="Auditoría de Gestión de la Configuración")*AND(R33="Si")),"Si","")</f>
        <v>Si</v>
      </c>
      <c r="R33" s="286" t="s">
        <v>188</v>
      </c>
      <c r="S33" s="136"/>
      <c r="T33" s="136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240" customFormat="1" ht="48">
      <c r="B34" s="241">
        <f>1+B33</f>
        <v>2</v>
      </c>
      <c r="C34" s="239" t="s">
        <v>195</v>
      </c>
      <c r="D34" s="126" t="s">
        <v>311</v>
      </c>
      <c r="E34" s="287" t="str">
        <f>IF(((C34="Auditoría de Calidad")*AND(G34="No")),"No","")</f>
        <v/>
      </c>
      <c r="F34" s="287" t="str">
        <f>IF(((C34="Auditoría de Calidad")*AND(G34="Si")),"Si","")</f>
        <v/>
      </c>
      <c r="G34" s="286"/>
      <c r="H34" s="472"/>
      <c r="I34" s="473"/>
      <c r="J34" s="136"/>
      <c r="K34" s="286" t="str">
        <f>IF(((C34="Auditoría de Calidad")*AND(M34="No")),"No","")</f>
        <v/>
      </c>
      <c r="L34" s="286" t="str">
        <f>IF(((C34="Auditoría de Calidad")*AND(M34="Si")),"Si","")</f>
        <v/>
      </c>
      <c r="M34" s="286"/>
      <c r="N34" s="250"/>
      <c r="O34" s="136"/>
      <c r="P34" s="286" t="str">
        <f>IF(((C34="Auditoría de Calidad")*AND(R34="No")),"No","")</f>
        <v/>
      </c>
      <c r="Q34" s="286" t="str">
        <f>IF(((C34="Auditoría de Calidad")*AND(R34="Si")),"Si","")</f>
        <v/>
      </c>
      <c r="R34" s="286"/>
      <c r="S34" s="136"/>
      <c r="T34" s="136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240" customFormat="1" ht="53.25" customHeight="1">
      <c r="B35" s="241">
        <f>1+B34</f>
        <v>3</v>
      </c>
      <c r="C35" s="239" t="s">
        <v>195</v>
      </c>
      <c r="D35" s="126" t="s">
        <v>190</v>
      </c>
      <c r="E35" s="287" t="str">
        <f t="shared" ref="E35:E47" si="7">IF(((C35="Auditoría de Calidad")*AND(G35="No")),"No","")</f>
        <v/>
      </c>
      <c r="F35" s="287" t="str">
        <f t="shared" ref="F35:F47" si="8">IF(((C35="Auditoría de Calidad")*AND(G35="Si")),"Si","")</f>
        <v/>
      </c>
      <c r="G35" s="286"/>
      <c r="H35" s="472"/>
      <c r="I35" s="473"/>
      <c r="J35" s="291"/>
      <c r="K35" s="286" t="str">
        <f t="shared" ref="K35:K47" si="9">IF(((C35="Auditoría de Calidad")*AND(M35="No")),"No","")</f>
        <v/>
      </c>
      <c r="L35" s="286" t="str">
        <f t="shared" ref="L35:L47" si="10">IF(((C35="Auditoría de Calidad")*AND(M35="Si")),"Si","")</f>
        <v/>
      </c>
      <c r="M35" s="286"/>
      <c r="N35" s="250"/>
      <c r="O35" s="136"/>
      <c r="P35" s="286" t="str">
        <f t="shared" ref="P35:P47" si="11">IF(((C35="Auditoría de Calidad")*AND(R35="No")),"No","")</f>
        <v/>
      </c>
      <c r="Q35" s="286" t="str">
        <f t="shared" ref="Q35:Q47" si="12">IF(((C35="Auditoría de Calidad")*AND(R35="Si")),"Si","")</f>
        <v/>
      </c>
      <c r="R35" s="286"/>
      <c r="S35" s="136"/>
      <c r="T35" s="136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240" customFormat="1" ht="48">
      <c r="B36" s="241">
        <f>1+B35</f>
        <v>4</v>
      </c>
      <c r="C36" s="239" t="s">
        <v>195</v>
      </c>
      <c r="D36" s="126" t="s">
        <v>191</v>
      </c>
      <c r="E36" s="287" t="str">
        <f t="shared" si="7"/>
        <v/>
      </c>
      <c r="F36" s="287" t="str">
        <f t="shared" si="8"/>
        <v/>
      </c>
      <c r="G36" s="286"/>
      <c r="H36" s="472"/>
      <c r="I36" s="473"/>
      <c r="J36" s="291"/>
      <c r="K36" s="286" t="str">
        <f t="shared" si="9"/>
        <v/>
      </c>
      <c r="L36" s="286" t="str">
        <f t="shared" si="10"/>
        <v/>
      </c>
      <c r="M36" s="286"/>
      <c r="N36" s="292"/>
      <c r="O36" s="136"/>
      <c r="P36" s="286" t="str">
        <f t="shared" si="11"/>
        <v/>
      </c>
      <c r="Q36" s="286" t="str">
        <f t="shared" si="12"/>
        <v/>
      </c>
      <c r="R36" s="286"/>
      <c r="S36" s="136"/>
      <c r="T36" s="136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240" customFormat="1" ht="48">
      <c r="B37" s="241">
        <f>1+B36</f>
        <v>5</v>
      </c>
      <c r="C37" s="239" t="s">
        <v>195</v>
      </c>
      <c r="D37" s="126" t="s">
        <v>0</v>
      </c>
      <c r="E37" s="287" t="str">
        <f t="shared" si="7"/>
        <v/>
      </c>
      <c r="F37" s="287" t="str">
        <f t="shared" si="8"/>
        <v/>
      </c>
      <c r="G37" s="286"/>
      <c r="H37" s="472"/>
      <c r="I37" s="473"/>
      <c r="J37" s="136"/>
      <c r="K37" s="286" t="str">
        <f t="shared" si="9"/>
        <v/>
      </c>
      <c r="L37" s="286" t="str">
        <f t="shared" si="10"/>
        <v/>
      </c>
      <c r="M37" s="286"/>
      <c r="N37" s="250"/>
      <c r="O37" s="136"/>
      <c r="P37" s="286" t="str">
        <f t="shared" si="11"/>
        <v/>
      </c>
      <c r="Q37" s="286" t="str">
        <f t="shared" si="12"/>
        <v/>
      </c>
      <c r="R37" s="286"/>
      <c r="S37" s="136"/>
      <c r="T37" s="136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240" customFormat="1" ht="60">
      <c r="B38" s="241">
        <f t="shared" ref="B38:B47" si="13">1+B37</f>
        <v>6</v>
      </c>
      <c r="C38" s="239" t="s">
        <v>195</v>
      </c>
      <c r="D38" s="126" t="s">
        <v>1</v>
      </c>
      <c r="E38" s="287" t="str">
        <f t="shared" si="7"/>
        <v/>
      </c>
      <c r="F38" s="287" t="str">
        <f t="shared" si="8"/>
        <v/>
      </c>
      <c r="G38" s="286"/>
      <c r="H38" s="472"/>
      <c r="I38" s="473"/>
      <c r="J38" s="136"/>
      <c r="K38" s="286" t="str">
        <f t="shared" si="9"/>
        <v/>
      </c>
      <c r="L38" s="286" t="str">
        <f t="shared" si="10"/>
        <v/>
      </c>
      <c r="M38" s="286"/>
      <c r="N38" s="250"/>
      <c r="O38" s="136"/>
      <c r="P38" s="286" t="str">
        <f t="shared" si="11"/>
        <v/>
      </c>
      <c r="Q38" s="286" t="str">
        <f t="shared" si="12"/>
        <v/>
      </c>
      <c r="R38" s="286"/>
      <c r="S38" s="136"/>
      <c r="T38" s="136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240" customFormat="1" ht="25.5" customHeight="1">
      <c r="B39" s="241">
        <f t="shared" si="13"/>
        <v>7</v>
      </c>
      <c r="C39" s="239" t="s">
        <v>195</v>
      </c>
      <c r="D39" s="126" t="s">
        <v>303</v>
      </c>
      <c r="E39" s="287" t="str">
        <f t="shared" si="7"/>
        <v/>
      </c>
      <c r="F39" s="287" t="str">
        <f t="shared" si="8"/>
        <v/>
      </c>
      <c r="G39" s="286"/>
      <c r="H39" s="472"/>
      <c r="I39" s="473"/>
      <c r="J39" s="136"/>
      <c r="K39" s="286" t="str">
        <f t="shared" si="9"/>
        <v/>
      </c>
      <c r="L39" s="286" t="str">
        <f t="shared" si="10"/>
        <v/>
      </c>
      <c r="M39" s="286"/>
      <c r="N39" s="250"/>
      <c r="O39" s="136"/>
      <c r="P39" s="286" t="str">
        <f t="shared" si="11"/>
        <v/>
      </c>
      <c r="Q39" s="286" t="str">
        <f t="shared" si="12"/>
        <v/>
      </c>
      <c r="R39" s="286"/>
      <c r="S39" s="136"/>
      <c r="T39" s="136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240" customFormat="1" ht="36">
      <c r="B40" s="241">
        <f t="shared" si="13"/>
        <v>8</v>
      </c>
      <c r="C40" s="239" t="s">
        <v>195</v>
      </c>
      <c r="D40" s="126" t="s">
        <v>234</v>
      </c>
      <c r="E40" s="287" t="str">
        <f t="shared" si="7"/>
        <v/>
      </c>
      <c r="F40" s="287" t="str">
        <f t="shared" si="8"/>
        <v/>
      </c>
      <c r="G40" s="286"/>
      <c r="H40" s="472"/>
      <c r="I40" s="473"/>
      <c r="J40" s="136"/>
      <c r="K40" s="286" t="str">
        <f t="shared" si="9"/>
        <v/>
      </c>
      <c r="L40" s="286" t="str">
        <f t="shared" si="10"/>
        <v/>
      </c>
      <c r="M40" s="286"/>
      <c r="N40" s="250"/>
      <c r="O40" s="136"/>
      <c r="P40" s="286" t="str">
        <f t="shared" si="11"/>
        <v/>
      </c>
      <c r="Q40" s="286" t="str">
        <f t="shared" si="12"/>
        <v/>
      </c>
      <c r="R40" s="286"/>
      <c r="S40" s="136"/>
      <c r="T40" s="13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240" customFormat="1">
      <c r="B41" s="241">
        <f t="shared" si="13"/>
        <v>9</v>
      </c>
      <c r="C41" s="239" t="s">
        <v>195</v>
      </c>
      <c r="D41" s="126" t="s">
        <v>235</v>
      </c>
      <c r="E41" s="287" t="str">
        <f t="shared" si="7"/>
        <v/>
      </c>
      <c r="F41" s="287" t="str">
        <f t="shared" si="8"/>
        <v/>
      </c>
      <c r="G41" s="286"/>
      <c r="H41" s="472"/>
      <c r="I41" s="473"/>
      <c r="J41" s="136"/>
      <c r="K41" s="286" t="str">
        <f t="shared" si="9"/>
        <v/>
      </c>
      <c r="L41" s="286" t="str">
        <f t="shared" si="10"/>
        <v/>
      </c>
      <c r="M41" s="286"/>
      <c r="N41" s="250"/>
      <c r="O41" s="136"/>
      <c r="P41" s="286" t="str">
        <f t="shared" si="11"/>
        <v/>
      </c>
      <c r="Q41" s="286" t="str">
        <f t="shared" si="12"/>
        <v/>
      </c>
      <c r="R41" s="286"/>
      <c r="S41" s="136"/>
      <c r="T41" s="13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240" customFormat="1" ht="25.5" customHeight="1">
      <c r="B42" s="241">
        <f t="shared" si="13"/>
        <v>10</v>
      </c>
      <c r="C42" s="239" t="s">
        <v>195</v>
      </c>
      <c r="D42" s="126" t="s">
        <v>304</v>
      </c>
      <c r="E42" s="287" t="str">
        <f t="shared" si="7"/>
        <v/>
      </c>
      <c r="F42" s="287" t="str">
        <f t="shared" si="8"/>
        <v/>
      </c>
      <c r="G42" s="286"/>
      <c r="H42" s="472"/>
      <c r="I42" s="473"/>
      <c r="J42" s="136"/>
      <c r="K42" s="286" t="str">
        <f t="shared" si="9"/>
        <v/>
      </c>
      <c r="L42" s="286" t="str">
        <f t="shared" si="10"/>
        <v/>
      </c>
      <c r="M42" s="286"/>
      <c r="N42" s="250"/>
      <c r="O42" s="136"/>
      <c r="P42" s="286" t="str">
        <f t="shared" si="11"/>
        <v/>
      </c>
      <c r="Q42" s="286" t="str">
        <f t="shared" si="12"/>
        <v/>
      </c>
      <c r="R42" s="286"/>
      <c r="S42" s="136"/>
      <c r="T42" s="13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240" customFormat="1" ht="25.5" customHeight="1">
      <c r="B43" s="241">
        <f t="shared" si="13"/>
        <v>11</v>
      </c>
      <c r="C43" s="239" t="s">
        <v>195</v>
      </c>
      <c r="D43" s="126" t="s">
        <v>305</v>
      </c>
      <c r="E43" s="287" t="str">
        <f t="shared" si="7"/>
        <v/>
      </c>
      <c r="F43" s="287" t="str">
        <f t="shared" si="8"/>
        <v/>
      </c>
      <c r="G43" s="286"/>
      <c r="H43" s="472"/>
      <c r="I43" s="473"/>
      <c r="J43" s="136"/>
      <c r="K43" s="286" t="str">
        <f t="shared" si="9"/>
        <v/>
      </c>
      <c r="L43" s="286" t="str">
        <f t="shared" si="10"/>
        <v/>
      </c>
      <c r="M43" s="286"/>
      <c r="N43" s="250"/>
      <c r="O43" s="136"/>
      <c r="P43" s="286" t="str">
        <f t="shared" si="11"/>
        <v/>
      </c>
      <c r="Q43" s="286" t="str">
        <f t="shared" si="12"/>
        <v/>
      </c>
      <c r="R43" s="286"/>
      <c r="S43" s="136"/>
      <c r="T43" s="136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240" customFormat="1" ht="25.5" customHeight="1">
      <c r="B44" s="241">
        <f t="shared" si="13"/>
        <v>12</v>
      </c>
      <c r="C44" s="239" t="s">
        <v>195</v>
      </c>
      <c r="D44" s="126" t="s">
        <v>306</v>
      </c>
      <c r="E44" s="287" t="str">
        <f t="shared" si="7"/>
        <v/>
      </c>
      <c r="F44" s="287" t="str">
        <f t="shared" si="8"/>
        <v/>
      </c>
      <c r="G44" s="286"/>
      <c r="H44" s="472"/>
      <c r="I44" s="473"/>
      <c r="J44" s="136"/>
      <c r="K44" s="286" t="str">
        <f t="shared" si="9"/>
        <v/>
      </c>
      <c r="L44" s="286" t="str">
        <f t="shared" si="10"/>
        <v/>
      </c>
      <c r="M44" s="286"/>
      <c r="N44" s="250"/>
      <c r="O44" s="136"/>
      <c r="P44" s="286" t="str">
        <f t="shared" si="11"/>
        <v/>
      </c>
      <c r="Q44" s="286" t="str">
        <f t="shared" si="12"/>
        <v/>
      </c>
      <c r="R44" s="286"/>
      <c r="S44" s="136"/>
      <c r="T44" s="136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240" customFormat="1" ht="25.5" customHeight="1">
      <c r="B45" s="241">
        <f t="shared" si="13"/>
        <v>13</v>
      </c>
      <c r="C45" s="239" t="s">
        <v>195</v>
      </c>
      <c r="D45" s="126" t="s">
        <v>307</v>
      </c>
      <c r="E45" s="287" t="str">
        <f t="shared" si="7"/>
        <v/>
      </c>
      <c r="F45" s="287" t="str">
        <f t="shared" si="8"/>
        <v/>
      </c>
      <c r="G45" s="286"/>
      <c r="H45" s="472"/>
      <c r="I45" s="473"/>
      <c r="J45" s="136"/>
      <c r="K45" s="286" t="str">
        <f t="shared" si="9"/>
        <v/>
      </c>
      <c r="L45" s="286" t="str">
        <f t="shared" si="10"/>
        <v/>
      </c>
      <c r="M45" s="286"/>
      <c r="N45" s="250"/>
      <c r="O45" s="136"/>
      <c r="P45" s="286" t="str">
        <f t="shared" si="11"/>
        <v/>
      </c>
      <c r="Q45" s="286" t="str">
        <f t="shared" si="12"/>
        <v/>
      </c>
      <c r="R45" s="286"/>
      <c r="S45" s="136"/>
      <c r="T45" s="136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240" customFormat="1" ht="25.5" customHeight="1">
      <c r="B46" s="241">
        <f t="shared" si="13"/>
        <v>14</v>
      </c>
      <c r="C46" s="239" t="s">
        <v>195</v>
      </c>
      <c r="D46" s="126" t="s">
        <v>308</v>
      </c>
      <c r="E46" s="287" t="str">
        <f t="shared" si="7"/>
        <v/>
      </c>
      <c r="F46" s="287" t="str">
        <f t="shared" si="8"/>
        <v/>
      </c>
      <c r="G46" s="286"/>
      <c r="H46" s="472"/>
      <c r="I46" s="473"/>
      <c r="J46" s="136"/>
      <c r="K46" s="286" t="str">
        <f t="shared" si="9"/>
        <v/>
      </c>
      <c r="L46" s="286" t="str">
        <f t="shared" si="10"/>
        <v/>
      </c>
      <c r="M46" s="286"/>
      <c r="N46" s="250"/>
      <c r="O46" s="136"/>
      <c r="P46" s="286" t="str">
        <f t="shared" si="11"/>
        <v/>
      </c>
      <c r="Q46" s="286" t="str">
        <f t="shared" si="12"/>
        <v/>
      </c>
      <c r="R46" s="286"/>
      <c r="S46" s="136"/>
      <c r="T46" s="13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240" customFormat="1" ht="25.5" customHeight="1" thickBot="1">
      <c r="B47" s="241">
        <f t="shared" si="13"/>
        <v>15</v>
      </c>
      <c r="C47" s="239" t="s">
        <v>195</v>
      </c>
      <c r="D47" s="126" t="s">
        <v>310</v>
      </c>
      <c r="E47" s="373" t="str">
        <f t="shared" si="7"/>
        <v/>
      </c>
      <c r="F47" s="373" t="str">
        <f t="shared" si="8"/>
        <v/>
      </c>
      <c r="G47" s="286"/>
      <c r="H47" s="472"/>
      <c r="I47" s="473"/>
      <c r="J47" s="136"/>
      <c r="K47" s="286" t="str">
        <f t="shared" si="9"/>
        <v/>
      </c>
      <c r="L47" s="286" t="str">
        <f t="shared" si="10"/>
        <v/>
      </c>
      <c r="M47" s="286"/>
      <c r="N47" s="252"/>
      <c r="O47" s="136"/>
      <c r="P47" s="286" t="str">
        <f t="shared" si="11"/>
        <v/>
      </c>
      <c r="Q47" s="286" t="str">
        <f t="shared" si="12"/>
        <v/>
      </c>
      <c r="R47" s="286"/>
      <c r="S47" s="136"/>
      <c r="T47" s="136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35:I35"/>
    <mergeCell ref="H37:I37"/>
    <mergeCell ref="H33:I33"/>
    <mergeCell ref="H46:I46"/>
    <mergeCell ref="H36:I36"/>
    <mergeCell ref="H41:I41"/>
    <mergeCell ref="H47:I47"/>
    <mergeCell ref="H45:I45"/>
    <mergeCell ref="H42:I42"/>
    <mergeCell ref="H43:I43"/>
    <mergeCell ref="H44:I44"/>
    <mergeCell ref="H38:I38"/>
    <mergeCell ref="H39:I39"/>
    <mergeCell ref="H40:I40"/>
    <mergeCell ref="G12:G13"/>
    <mergeCell ref="H24:I24"/>
    <mergeCell ref="H25:I25"/>
    <mergeCell ref="H26:I26"/>
    <mergeCell ref="H17:I17"/>
    <mergeCell ref="H18:I18"/>
    <mergeCell ref="H19:I19"/>
    <mergeCell ref="H20:I20"/>
    <mergeCell ref="C15:J15"/>
    <mergeCell ref="C32:J32"/>
    <mergeCell ref="H29:I29"/>
    <mergeCell ref="H27:I27"/>
    <mergeCell ref="H28:I28"/>
    <mergeCell ref="B31:D31"/>
    <mergeCell ref="H34:I34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  <mergeCell ref="S12:S13"/>
    <mergeCell ref="M12:M13"/>
    <mergeCell ref="H30:I30"/>
    <mergeCell ref="H21:I21"/>
    <mergeCell ref="H22:I22"/>
    <mergeCell ref="H23:I23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H16:I16"/>
    <mergeCell ref="T12:T13"/>
    <mergeCell ref="H12:I13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301" customWidth="1"/>
    <col min="2" max="2" width="3.7109375" style="302" customWidth="1"/>
    <col min="3" max="3" width="19.85546875" style="302" customWidth="1"/>
    <col min="4" max="4" width="42.28515625" style="302" bestFit="1" customWidth="1"/>
    <col min="5" max="6" width="6.140625" style="302" hidden="1" customWidth="1"/>
    <col min="7" max="7" width="9" style="301" bestFit="1" customWidth="1"/>
    <col min="8" max="8" width="4.140625" style="301" customWidth="1"/>
    <col min="9" max="9" width="11.5703125" style="301" customWidth="1"/>
    <col min="10" max="10" width="15.7109375" style="301" customWidth="1"/>
    <col min="11" max="11" width="7.28515625" style="315" hidden="1" customWidth="1"/>
    <col min="12" max="12" width="7.140625" style="315" hidden="1" customWidth="1"/>
    <col min="13" max="13" width="8.7109375" style="301" customWidth="1"/>
    <col min="14" max="14" width="7.140625" style="318" customWidth="1"/>
    <col min="15" max="15" width="13.5703125" style="301" customWidth="1"/>
    <col min="16" max="16" width="14.5703125" style="301" customWidth="1"/>
    <col min="17" max="17" width="7" style="315" hidden="1" customWidth="1"/>
    <col min="18" max="18" width="7.28515625" style="315" hidden="1" customWidth="1"/>
    <col min="19" max="19" width="10.7109375" style="301" customWidth="1"/>
    <col min="20" max="20" width="20.140625" style="301" bestFit="1" customWidth="1"/>
    <col min="21" max="21" width="13.5703125" style="301" customWidth="1"/>
    <col min="22" max="22" width="13.42578125" style="301" customWidth="1"/>
    <col min="23" max="23" width="6.7109375" style="301" customWidth="1"/>
    <col min="24" max="24" width="7.7109375" style="301" customWidth="1"/>
    <col min="25" max="25" width="5.7109375" style="301" customWidth="1"/>
    <col min="26" max="26" width="9.5703125" style="301" customWidth="1"/>
    <col min="27" max="27" width="12.7109375" style="305" customWidth="1"/>
    <col min="28" max="44" width="11.42578125" style="306"/>
    <col min="45" max="16384" width="11.42578125" style="297"/>
  </cols>
  <sheetData>
    <row r="2" spans="1:44" ht="15.75">
      <c r="A2" s="295"/>
      <c r="B2" s="458" t="s">
        <v>224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296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</row>
    <row r="3" spans="1:44">
      <c r="A3" s="298"/>
      <c r="B3" s="298"/>
      <c r="C3" s="298"/>
      <c r="D3" s="298"/>
      <c r="E3" s="374"/>
      <c r="F3" s="374"/>
      <c r="G3" s="298"/>
      <c r="H3" s="298"/>
      <c r="I3" s="298"/>
      <c r="J3" s="298"/>
      <c r="K3" s="374"/>
      <c r="L3" s="374"/>
      <c r="M3" s="298"/>
      <c r="N3" s="298"/>
      <c r="O3" s="298"/>
      <c r="P3" s="298"/>
      <c r="Q3" s="374"/>
      <c r="R3" s="374"/>
      <c r="S3" s="298"/>
      <c r="T3" s="298"/>
      <c r="U3" s="296"/>
      <c r="V3" s="296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</row>
    <row r="4" spans="1:44">
      <c r="A4" s="295"/>
      <c r="B4" s="295"/>
      <c r="C4" s="104" t="s">
        <v>291</v>
      </c>
      <c r="D4" s="299" t="str">
        <f>Inicio!D4</f>
        <v>EVOLUTIVO FRONT END</v>
      </c>
      <c r="E4" s="375"/>
      <c r="F4" s="375"/>
      <c r="G4" s="298"/>
      <c r="H4" s="298"/>
      <c r="I4" s="298"/>
      <c r="J4" s="104" t="s">
        <v>68</v>
      </c>
      <c r="K4" s="377"/>
      <c r="L4" s="377"/>
      <c r="M4" s="298"/>
      <c r="N4" s="298"/>
      <c r="O4" s="104" t="s">
        <v>116</v>
      </c>
      <c r="P4" s="474" t="s">
        <v>73</v>
      </c>
      <c r="Q4" s="474"/>
      <c r="R4" s="474"/>
      <c r="S4" s="474"/>
      <c r="T4" s="104" t="s">
        <v>66</v>
      </c>
      <c r="U4" s="113" t="s">
        <v>67</v>
      </c>
      <c r="V4" s="296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</row>
    <row r="5" spans="1:44">
      <c r="A5" s="295"/>
      <c r="B5" s="295"/>
      <c r="C5" s="475" t="s">
        <v>204</v>
      </c>
      <c r="D5" s="486">
        <f>Inicio!D5</f>
        <v>0</v>
      </c>
      <c r="E5" s="376"/>
      <c r="F5" s="376"/>
      <c r="G5" s="300"/>
      <c r="H5" s="300"/>
      <c r="I5" s="298"/>
      <c r="J5" s="298"/>
      <c r="K5" s="378"/>
      <c r="L5" s="378"/>
      <c r="M5" s="298"/>
      <c r="N5" s="298"/>
      <c r="O5" s="298"/>
      <c r="P5" s="298"/>
      <c r="Q5" s="374"/>
      <c r="R5" s="374"/>
      <c r="S5" s="298"/>
      <c r="T5" s="298"/>
      <c r="U5" s="296"/>
      <c r="V5" s="296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</row>
    <row r="6" spans="1:44">
      <c r="A6" s="295"/>
      <c r="B6" s="295"/>
      <c r="C6" s="476"/>
      <c r="D6" s="487"/>
      <c r="E6" s="376"/>
      <c r="F6" s="376"/>
      <c r="G6" s="300"/>
      <c r="H6" s="300"/>
      <c r="I6" s="298"/>
      <c r="J6" s="104" t="s">
        <v>69</v>
      </c>
      <c r="K6" s="377"/>
      <c r="L6" s="377"/>
      <c r="M6" s="298"/>
      <c r="N6" s="298"/>
      <c r="O6" s="104" t="s">
        <v>116</v>
      </c>
      <c r="P6" s="474" t="s">
        <v>73</v>
      </c>
      <c r="Q6" s="474"/>
      <c r="R6" s="474"/>
      <c r="S6" s="474"/>
      <c r="T6" s="104" t="s">
        <v>66</v>
      </c>
      <c r="U6" s="113" t="s">
        <v>67</v>
      </c>
      <c r="V6" s="296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</row>
    <row r="7" spans="1:44">
      <c r="A7" s="295"/>
      <c r="B7" s="295"/>
      <c r="C7" s="104" t="s">
        <v>2</v>
      </c>
      <c r="D7" s="299">
        <f>Inicio!D7</f>
        <v>0</v>
      </c>
      <c r="E7" s="376"/>
      <c r="F7" s="376"/>
      <c r="G7" s="300"/>
      <c r="H7" s="300"/>
      <c r="I7" s="298"/>
      <c r="J7" s="298"/>
      <c r="K7" s="378"/>
      <c r="L7" s="378"/>
      <c r="M7" s="298"/>
      <c r="N7" s="298"/>
      <c r="O7" s="298"/>
      <c r="P7" s="298"/>
      <c r="Q7" s="374"/>
      <c r="R7" s="374"/>
      <c r="S7" s="298"/>
      <c r="T7" s="298"/>
      <c r="U7" s="296"/>
      <c r="V7" s="296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</row>
    <row r="8" spans="1:44">
      <c r="A8" s="295"/>
      <c r="B8" s="295"/>
      <c r="C8" s="104" t="s">
        <v>205</v>
      </c>
      <c r="D8" s="299">
        <f>Inicio!D8</f>
        <v>0</v>
      </c>
      <c r="E8" s="376"/>
      <c r="F8" s="376"/>
      <c r="G8" s="300"/>
      <c r="H8" s="300"/>
      <c r="I8" s="298"/>
      <c r="J8" s="104" t="s">
        <v>70</v>
      </c>
      <c r="K8" s="377"/>
      <c r="L8" s="377"/>
      <c r="M8" s="298"/>
      <c r="N8" s="298"/>
      <c r="O8" s="104" t="s">
        <v>116</v>
      </c>
      <c r="P8" s="474" t="s">
        <v>73</v>
      </c>
      <c r="Q8" s="474"/>
      <c r="R8" s="474"/>
      <c r="S8" s="474"/>
      <c r="T8" s="104" t="s">
        <v>66</v>
      </c>
      <c r="U8" s="113" t="s">
        <v>67</v>
      </c>
      <c r="V8" s="296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</row>
    <row r="10" spans="1:44">
      <c r="C10" s="488"/>
      <c r="D10" s="488"/>
      <c r="E10" s="488"/>
      <c r="G10" s="303">
        <f>IF((COUNTIF(F16:F67,"Si")=0)*AND(COUNTIF(E16:E67,"No")=0),0,((COUNTIF(F16:F67,"Si")))/((COUNTIF(F16:F67,"Si")+COUNTIF(E16:E67,"No"))))</f>
        <v>0.75</v>
      </c>
      <c r="H10" s="304"/>
      <c r="I10" s="295"/>
      <c r="M10" s="303">
        <f>IF((COUNTIF(L16:L67,"Si")=0)*AND(COUNTIF(K16:K67,"No")=0),0,((COUNTIF(L16:L67,"Si")))/((COUNTIF(L16:L67,"Si")+COUNTIF(K16:K67,"No"))))</f>
        <v>0.75</v>
      </c>
      <c r="N10" s="304"/>
      <c r="O10" s="295"/>
      <c r="S10" s="303">
        <f>IF((COUNTIF(R16:R67,"Si")=0)*AND(COUNTIF(Q16:Q67,"No")=0),0,((COUNTIF(R16:R67,"Si")))/((COUNTIF(R16:R67,"Si")+COUNTIF(Q16:Q67,"No"))))</f>
        <v>0.77777777777777779</v>
      </c>
      <c r="T10" s="304"/>
      <c r="U10" s="295"/>
    </row>
    <row r="11" spans="1:44" ht="13.5" hidden="1" thickBot="1">
      <c r="C11" s="447"/>
      <c r="D11" s="447"/>
      <c r="E11" s="447"/>
      <c r="G11" s="460" t="s">
        <v>118</v>
      </c>
      <c r="H11" s="444"/>
      <c r="I11" s="439"/>
      <c r="M11" s="460" t="s">
        <v>118</v>
      </c>
      <c r="N11" s="444"/>
      <c r="O11" s="439"/>
      <c r="S11" s="460" t="s">
        <v>118</v>
      </c>
      <c r="T11" s="444"/>
      <c r="U11" s="439"/>
    </row>
    <row r="12" spans="1:44">
      <c r="B12" s="445" t="s">
        <v>108</v>
      </c>
      <c r="C12" s="453" t="s">
        <v>92</v>
      </c>
      <c r="D12" s="445" t="s">
        <v>110</v>
      </c>
      <c r="E12" s="134"/>
      <c r="F12" s="134"/>
      <c r="G12" s="436" t="s">
        <v>171</v>
      </c>
      <c r="H12" s="436" t="s">
        <v>170</v>
      </c>
      <c r="I12" s="436"/>
      <c r="J12" s="434" t="s">
        <v>159</v>
      </c>
      <c r="K12" s="365"/>
      <c r="L12" s="365"/>
      <c r="M12" s="436" t="s">
        <v>172</v>
      </c>
      <c r="N12" s="436" t="s">
        <v>170</v>
      </c>
      <c r="O12" s="436"/>
      <c r="P12" s="434" t="s">
        <v>159</v>
      </c>
      <c r="Q12" s="365"/>
      <c r="R12" s="365"/>
      <c r="S12" s="436" t="s">
        <v>173</v>
      </c>
      <c r="T12" s="434" t="s">
        <v>170</v>
      </c>
      <c r="U12" s="434" t="s">
        <v>159</v>
      </c>
    </row>
    <row r="13" spans="1:44" ht="13.5" thickBot="1">
      <c r="A13" s="307"/>
      <c r="B13" s="446"/>
      <c r="C13" s="454"/>
      <c r="D13" s="446"/>
      <c r="E13" s="360"/>
      <c r="F13" s="361"/>
      <c r="G13" s="437"/>
      <c r="H13" s="437"/>
      <c r="I13" s="437"/>
      <c r="J13" s="435"/>
      <c r="K13" s="324"/>
      <c r="L13" s="324"/>
      <c r="M13" s="437"/>
      <c r="N13" s="437"/>
      <c r="O13" s="437"/>
      <c r="P13" s="435"/>
      <c r="Q13" s="324"/>
      <c r="R13" s="324"/>
      <c r="S13" s="437"/>
      <c r="T13" s="435"/>
      <c r="U13" s="435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8"/>
      <c r="AH13" s="309"/>
      <c r="AI13" s="309"/>
      <c r="AJ13" s="309"/>
      <c r="AK13" s="309"/>
      <c r="AL13" s="309"/>
      <c r="AM13" s="309"/>
      <c r="AN13" s="309"/>
      <c r="AO13" s="309"/>
      <c r="AP13" s="309"/>
      <c r="AQ13" s="309"/>
      <c r="AR13" s="309"/>
    </row>
    <row r="14" spans="1:44" ht="13.5" thickBot="1">
      <c r="A14" s="307"/>
      <c r="B14" s="483" t="s">
        <v>213</v>
      </c>
      <c r="C14" s="484"/>
      <c r="D14" s="484"/>
      <c r="E14" s="362"/>
      <c r="F14" s="363"/>
      <c r="G14" s="144"/>
      <c r="H14" s="144"/>
      <c r="I14" s="144"/>
      <c r="J14" s="137"/>
      <c r="K14" s="366"/>
      <c r="L14" s="366"/>
      <c r="M14" s="144"/>
      <c r="N14" s="144"/>
      <c r="O14" s="144"/>
      <c r="P14" s="137"/>
      <c r="Q14" s="366"/>
      <c r="R14" s="366"/>
      <c r="S14" s="144"/>
      <c r="T14" s="137"/>
      <c r="U14" s="145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8"/>
      <c r="AH14" s="309"/>
      <c r="AI14" s="309"/>
      <c r="AJ14" s="309"/>
      <c r="AK14" s="309"/>
      <c r="AL14" s="309"/>
      <c r="AM14" s="309"/>
      <c r="AN14" s="309"/>
      <c r="AO14" s="309"/>
      <c r="AP14" s="309"/>
      <c r="AQ14" s="309"/>
      <c r="AR14" s="309"/>
    </row>
    <row r="15" spans="1:44" ht="57.75" customHeight="1" thickBot="1">
      <c r="A15" s="307"/>
      <c r="B15" s="138"/>
      <c r="C15" s="470" t="s">
        <v>313</v>
      </c>
      <c r="D15" s="470"/>
      <c r="E15" s="470"/>
      <c r="F15" s="470"/>
      <c r="G15" s="470"/>
      <c r="H15" s="470"/>
      <c r="I15" s="470"/>
      <c r="J15" s="470"/>
      <c r="K15" s="367"/>
      <c r="L15" s="367"/>
      <c r="M15" s="140"/>
      <c r="N15" s="140"/>
      <c r="O15" s="140"/>
      <c r="P15" s="139"/>
      <c r="Q15" s="367"/>
      <c r="R15" s="367"/>
      <c r="S15" s="140"/>
      <c r="T15" s="139"/>
      <c r="U15" s="141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</row>
    <row r="16" spans="1:44" ht="24">
      <c r="A16" s="307"/>
      <c r="B16" s="241">
        <v>1</v>
      </c>
      <c r="C16" s="310" t="s">
        <v>196</v>
      </c>
      <c r="D16" s="311" t="s">
        <v>107</v>
      </c>
      <c r="E16" s="346" t="str">
        <f>IF(((C16="Auditoría de Gestión de la Configuración")*AND(G16="No")),"No","")</f>
        <v/>
      </c>
      <c r="F16" s="346" t="str">
        <f>IF(((C16="Auditoría de Gestión de la Configuración")*AND(G16="Si")),"Si","")</f>
        <v>Si</v>
      </c>
      <c r="G16" s="286" t="s">
        <v>188</v>
      </c>
      <c r="H16" s="472"/>
      <c r="I16" s="473"/>
      <c r="J16" s="136"/>
      <c r="K16" s="346" t="str">
        <f>IF(((C16="Auditoría de gestión de la configuración")*AND(M16="No")),"No","")</f>
        <v/>
      </c>
      <c r="L16" s="346" t="str">
        <f>IF(((C16="Auditoría de gestión de la configuración")*AND(M16="Si")),"Si","")</f>
        <v>Si</v>
      </c>
      <c r="M16" s="287" t="s">
        <v>188</v>
      </c>
      <c r="N16" s="132"/>
      <c r="O16" s="131"/>
      <c r="P16" s="136"/>
      <c r="Q16" s="346" t="str">
        <f>IF(((C16="Auditoría de gestión de la configuración")*AND(S16="No")),"No","")</f>
        <v/>
      </c>
      <c r="R16" s="346" t="str">
        <f>IF(((C16="Auditoría de gestión de la configuración")*AND(S16="Si")),"Si","")</f>
        <v>Si</v>
      </c>
      <c r="S16" s="287" t="s">
        <v>188</v>
      </c>
      <c r="T16" s="136"/>
      <c r="U16" s="136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9"/>
      <c r="AI16" s="309"/>
      <c r="AJ16" s="309"/>
      <c r="AK16" s="309"/>
      <c r="AL16" s="309"/>
      <c r="AM16" s="309"/>
      <c r="AN16" s="309"/>
      <c r="AO16" s="309"/>
      <c r="AP16" s="309"/>
      <c r="AQ16" s="309"/>
      <c r="AR16" s="309"/>
    </row>
    <row r="17" spans="1:44" ht="24">
      <c r="A17" s="307"/>
      <c r="B17" s="242">
        <v>2</v>
      </c>
      <c r="C17" s="310" t="s">
        <v>196</v>
      </c>
      <c r="D17" s="312" t="s">
        <v>175</v>
      </c>
      <c r="E17" s="346" t="str">
        <f>IF(((C17="Auditoría de Gestión de la Configuración")*AND(G17="No")),"No","")</f>
        <v/>
      </c>
      <c r="F17" s="346" t="str">
        <f>IF(((C17="Auditoría de Gestión de la Configuración")*AND(G17="Si")),"Si","")</f>
        <v>Si</v>
      </c>
      <c r="G17" s="287" t="s">
        <v>188</v>
      </c>
      <c r="H17" s="491"/>
      <c r="I17" s="491"/>
      <c r="J17" s="128"/>
      <c r="K17" s="346" t="str">
        <f>IF(((C17="Auditoría de gestión de la configuración")*AND(M17="No")),"No","")</f>
        <v/>
      </c>
      <c r="L17" s="346" t="str">
        <f>IF(((C17="Auditoría de gestión de la configuración")*AND(M17="Si")),"Si","")</f>
        <v>Si</v>
      </c>
      <c r="M17" s="287" t="s">
        <v>188</v>
      </c>
      <c r="N17" s="115"/>
      <c r="O17" s="114"/>
      <c r="P17" s="128"/>
      <c r="Q17" s="346" t="str">
        <f>IF(((C17="Auditoría de gestión de la configuración")*AND(S17="No")),"No","")</f>
        <v>No</v>
      </c>
      <c r="R17" s="346" t="str">
        <f>IF(((C17="Auditoría de gestión de la configuración")*AND(S17="Si")),"Si","")</f>
        <v/>
      </c>
      <c r="S17" s="287" t="s">
        <v>189</v>
      </c>
      <c r="T17" s="128"/>
      <c r="U17" s="12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8"/>
      <c r="AH17" s="309"/>
      <c r="AI17" s="309"/>
      <c r="AJ17" s="309"/>
      <c r="AK17" s="309"/>
      <c r="AL17" s="309"/>
      <c r="AM17" s="309"/>
      <c r="AN17" s="309"/>
      <c r="AO17" s="309"/>
      <c r="AP17" s="309"/>
      <c r="AQ17" s="309"/>
      <c r="AR17" s="309"/>
    </row>
    <row r="18" spans="1:44" ht="24">
      <c r="A18" s="313"/>
      <c r="B18" s="241">
        <v>3</v>
      </c>
      <c r="C18" s="310" t="s">
        <v>195</v>
      </c>
      <c r="D18" s="125" t="s">
        <v>262</v>
      </c>
      <c r="E18" s="346" t="str">
        <f>IF(((C18="Auditoría de Calidad")*AND(G18="No")),"No","")</f>
        <v/>
      </c>
      <c r="F18" s="346" t="str">
        <f>IF(((C18="Auditoría de Calidad")*AND(G18="Si")),"Si","")</f>
        <v/>
      </c>
      <c r="G18" s="288"/>
      <c r="H18" s="471"/>
      <c r="I18" s="471"/>
      <c r="J18" s="123"/>
      <c r="K18" s="346" t="str">
        <f>IF(((C18="Auditoría de Calidad")*AND(M18="No")),"No","")</f>
        <v/>
      </c>
      <c r="L18" s="346" t="str">
        <f>IF(((C18="Auditoría de Calidad")*AND(M18="Si")),"Si","")</f>
        <v/>
      </c>
      <c r="M18" s="288"/>
      <c r="N18" s="489"/>
      <c r="O18" s="490"/>
      <c r="P18" s="122"/>
      <c r="Q18" s="346" t="str">
        <f>IF(((C18="Auditoría de Calidad")*AND(S18="No")),"No","")</f>
        <v/>
      </c>
      <c r="R18" s="346" t="str">
        <f>IF(((C18="Auditoría de Calidad")*AND(S18="Si")),"Si","")</f>
        <v/>
      </c>
      <c r="S18" s="288"/>
      <c r="T18" s="122"/>
      <c r="U18" s="120"/>
      <c r="V18" s="314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</row>
    <row r="19" spans="1:44">
      <c r="A19" s="313"/>
      <c r="B19" s="242">
        <v>4</v>
      </c>
      <c r="C19" s="310" t="s">
        <v>195</v>
      </c>
      <c r="D19" s="125" t="s">
        <v>268</v>
      </c>
      <c r="E19" s="346" t="str">
        <f t="shared" ref="E19:E29" si="0">IF(((C19="Auditoría de Calidad")*AND(G19="No")),"No","")</f>
        <v/>
      </c>
      <c r="F19" s="346" t="str">
        <f t="shared" ref="F19:F29" si="1">IF(((C19="Auditoría de Calidad")*AND(G19="Si")),"Si","")</f>
        <v/>
      </c>
      <c r="G19" s="288"/>
      <c r="H19" s="471"/>
      <c r="I19" s="471"/>
      <c r="J19" s="123"/>
      <c r="K19" s="346" t="str">
        <f t="shared" ref="K19:K29" si="2">IF(((C19="Auditoría de Calidad")*AND(M19="No")),"No","")</f>
        <v/>
      </c>
      <c r="L19" s="346" t="str">
        <f t="shared" ref="L19:L29" si="3">IF(((C19="Auditoría de Calidad")*AND(M19="Si")),"Si","")</f>
        <v/>
      </c>
      <c r="M19" s="288"/>
      <c r="N19" s="489"/>
      <c r="O19" s="490"/>
      <c r="P19" s="122"/>
      <c r="Q19" s="346" t="str">
        <f t="shared" ref="Q19:Q29" si="4">IF(((C19="Auditoría de Calidad")*AND(S19="No")),"No","")</f>
        <v/>
      </c>
      <c r="R19" s="346" t="str">
        <f t="shared" ref="R19:R29" si="5">IF(((C19="Auditoría de Calidad")*AND(S19="Si")),"Si","")</f>
        <v/>
      </c>
      <c r="S19" s="288"/>
      <c r="T19" s="122"/>
      <c r="U19" s="120"/>
      <c r="V19" s="314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</row>
    <row r="20" spans="1:44" ht="24">
      <c r="A20" s="313"/>
      <c r="B20" s="241">
        <v>5</v>
      </c>
      <c r="C20" s="310" t="s">
        <v>195</v>
      </c>
      <c r="D20" s="125" t="s">
        <v>269</v>
      </c>
      <c r="E20" s="346" t="str">
        <f t="shared" si="0"/>
        <v/>
      </c>
      <c r="F20" s="346" t="str">
        <f t="shared" si="1"/>
        <v/>
      </c>
      <c r="G20" s="288"/>
      <c r="H20" s="471"/>
      <c r="I20" s="471"/>
      <c r="J20" s="123"/>
      <c r="K20" s="346" t="str">
        <f t="shared" si="2"/>
        <v/>
      </c>
      <c r="L20" s="346" t="str">
        <f t="shared" si="3"/>
        <v/>
      </c>
      <c r="M20" s="288"/>
      <c r="N20" s="489"/>
      <c r="O20" s="490"/>
      <c r="P20" s="122"/>
      <c r="Q20" s="346" t="str">
        <f t="shared" si="4"/>
        <v/>
      </c>
      <c r="R20" s="346" t="str">
        <f t="shared" si="5"/>
        <v/>
      </c>
      <c r="S20" s="288"/>
      <c r="T20" s="122"/>
      <c r="U20" s="120"/>
      <c r="V20" s="314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</row>
    <row r="21" spans="1:44">
      <c r="A21" s="313"/>
      <c r="B21" s="242">
        <v>6</v>
      </c>
      <c r="C21" s="310" t="s">
        <v>195</v>
      </c>
      <c r="D21" s="125" t="s">
        <v>270</v>
      </c>
      <c r="E21" s="346" t="str">
        <f t="shared" si="0"/>
        <v/>
      </c>
      <c r="F21" s="346" t="str">
        <f t="shared" si="1"/>
        <v/>
      </c>
      <c r="G21" s="288"/>
      <c r="H21" s="471"/>
      <c r="I21" s="471"/>
      <c r="J21" s="123"/>
      <c r="K21" s="346" t="str">
        <f t="shared" si="2"/>
        <v/>
      </c>
      <c r="L21" s="346" t="str">
        <f t="shared" si="3"/>
        <v/>
      </c>
      <c r="M21" s="288"/>
      <c r="N21" s="489"/>
      <c r="O21" s="490"/>
      <c r="P21" s="122"/>
      <c r="Q21" s="346" t="str">
        <f t="shared" si="4"/>
        <v/>
      </c>
      <c r="R21" s="346" t="str">
        <f t="shared" si="5"/>
        <v/>
      </c>
      <c r="S21" s="288"/>
      <c r="T21" s="122"/>
      <c r="U21" s="120"/>
      <c r="V21" s="314"/>
      <c r="W21" s="313"/>
      <c r="X21" s="313"/>
      <c r="Y21" s="313"/>
      <c r="Z21" s="313"/>
      <c r="AA21" s="313"/>
      <c r="AB21" s="313"/>
      <c r="AC21" s="313"/>
      <c r="AD21" s="313"/>
      <c r="AE21" s="313"/>
      <c r="AF21" s="313"/>
      <c r="AG21" s="313"/>
      <c r="AH21" s="31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</row>
    <row r="22" spans="1:44" ht="24">
      <c r="A22" s="313"/>
      <c r="B22" s="241">
        <v>7</v>
      </c>
      <c r="C22" s="310" t="s">
        <v>195</v>
      </c>
      <c r="D22" s="125" t="s">
        <v>314</v>
      </c>
      <c r="E22" s="346" t="str">
        <f t="shared" si="0"/>
        <v/>
      </c>
      <c r="F22" s="346" t="str">
        <f t="shared" si="1"/>
        <v/>
      </c>
      <c r="G22" s="288"/>
      <c r="H22" s="471"/>
      <c r="I22" s="471"/>
      <c r="J22" s="123"/>
      <c r="K22" s="346" t="str">
        <f t="shared" si="2"/>
        <v/>
      </c>
      <c r="L22" s="346" t="str">
        <f t="shared" si="3"/>
        <v/>
      </c>
      <c r="M22" s="288"/>
      <c r="N22" s="489"/>
      <c r="O22" s="490"/>
      <c r="P22" s="122"/>
      <c r="Q22" s="346" t="str">
        <f t="shared" si="4"/>
        <v/>
      </c>
      <c r="R22" s="346" t="str">
        <f t="shared" si="5"/>
        <v/>
      </c>
      <c r="S22" s="288"/>
      <c r="T22" s="122"/>
      <c r="U22" s="120"/>
      <c r="V22" s="314"/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</row>
    <row r="23" spans="1:44" ht="36">
      <c r="A23" s="313"/>
      <c r="B23" s="242">
        <v>8</v>
      </c>
      <c r="C23" s="310" t="s">
        <v>195</v>
      </c>
      <c r="D23" s="125" t="s">
        <v>271</v>
      </c>
      <c r="E23" s="346" t="str">
        <f t="shared" si="0"/>
        <v/>
      </c>
      <c r="F23" s="346" t="str">
        <f t="shared" si="1"/>
        <v/>
      </c>
      <c r="G23" s="288"/>
      <c r="H23" s="471"/>
      <c r="I23" s="471"/>
      <c r="J23" s="123"/>
      <c r="K23" s="346" t="str">
        <f t="shared" si="2"/>
        <v/>
      </c>
      <c r="L23" s="346" t="str">
        <f t="shared" si="3"/>
        <v/>
      </c>
      <c r="M23" s="288"/>
      <c r="N23" s="489"/>
      <c r="O23" s="490"/>
      <c r="P23" s="122"/>
      <c r="Q23" s="346" t="str">
        <f t="shared" si="4"/>
        <v/>
      </c>
      <c r="R23" s="346" t="str">
        <f t="shared" si="5"/>
        <v/>
      </c>
      <c r="S23" s="288"/>
      <c r="T23" s="122"/>
      <c r="U23" s="120"/>
      <c r="V23" s="314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</row>
    <row r="24" spans="1:44" ht="48">
      <c r="A24" s="313"/>
      <c r="B24" s="241">
        <v>9</v>
      </c>
      <c r="C24" s="310" t="s">
        <v>195</v>
      </c>
      <c r="D24" s="125" t="s">
        <v>272</v>
      </c>
      <c r="E24" s="346" t="str">
        <f t="shared" si="0"/>
        <v/>
      </c>
      <c r="F24" s="346" t="str">
        <f t="shared" si="1"/>
        <v/>
      </c>
      <c r="G24" s="288"/>
      <c r="H24" s="471"/>
      <c r="I24" s="471"/>
      <c r="J24" s="123"/>
      <c r="K24" s="346" t="str">
        <f t="shared" si="2"/>
        <v/>
      </c>
      <c r="L24" s="346" t="str">
        <f t="shared" si="3"/>
        <v/>
      </c>
      <c r="M24" s="288"/>
      <c r="N24" s="489"/>
      <c r="O24" s="490"/>
      <c r="P24" s="122"/>
      <c r="Q24" s="346" t="str">
        <f t="shared" si="4"/>
        <v/>
      </c>
      <c r="R24" s="346" t="str">
        <f t="shared" si="5"/>
        <v/>
      </c>
      <c r="S24" s="288"/>
      <c r="T24" s="122"/>
      <c r="U24" s="120"/>
      <c r="V24" s="314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</row>
    <row r="25" spans="1:44" ht="24">
      <c r="A25" s="313"/>
      <c r="B25" s="242">
        <v>10</v>
      </c>
      <c r="C25" s="310" t="s">
        <v>195</v>
      </c>
      <c r="D25" s="125" t="s">
        <v>263</v>
      </c>
      <c r="E25" s="346" t="str">
        <f t="shared" si="0"/>
        <v/>
      </c>
      <c r="F25" s="346" t="str">
        <f t="shared" si="1"/>
        <v/>
      </c>
      <c r="G25" s="288"/>
      <c r="H25" s="471"/>
      <c r="I25" s="471"/>
      <c r="J25" s="123"/>
      <c r="K25" s="346" t="str">
        <f t="shared" si="2"/>
        <v/>
      </c>
      <c r="L25" s="346" t="str">
        <f t="shared" si="3"/>
        <v/>
      </c>
      <c r="M25" s="288"/>
      <c r="N25" s="489"/>
      <c r="O25" s="490"/>
      <c r="P25" s="122"/>
      <c r="Q25" s="346" t="str">
        <f t="shared" si="4"/>
        <v/>
      </c>
      <c r="R25" s="346" t="str">
        <f t="shared" si="5"/>
        <v/>
      </c>
      <c r="S25" s="288"/>
      <c r="T25" s="122"/>
      <c r="U25" s="120"/>
      <c r="V25" s="314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</row>
    <row r="26" spans="1:44" ht="24">
      <c r="A26" s="313"/>
      <c r="B26" s="241">
        <v>11</v>
      </c>
      <c r="C26" s="310" t="s">
        <v>195</v>
      </c>
      <c r="D26" s="125" t="s">
        <v>264</v>
      </c>
      <c r="E26" s="346" t="str">
        <f t="shared" si="0"/>
        <v/>
      </c>
      <c r="F26" s="346" t="str">
        <f t="shared" si="1"/>
        <v/>
      </c>
      <c r="G26" s="288"/>
      <c r="H26" s="471"/>
      <c r="I26" s="471"/>
      <c r="J26" s="123"/>
      <c r="K26" s="346" t="str">
        <f t="shared" si="2"/>
        <v/>
      </c>
      <c r="L26" s="346" t="str">
        <f t="shared" si="3"/>
        <v/>
      </c>
      <c r="M26" s="288"/>
      <c r="N26" s="489"/>
      <c r="O26" s="490"/>
      <c r="P26" s="122"/>
      <c r="Q26" s="346" t="str">
        <f t="shared" si="4"/>
        <v/>
      </c>
      <c r="R26" s="346" t="str">
        <f t="shared" si="5"/>
        <v/>
      </c>
      <c r="S26" s="288"/>
      <c r="T26" s="122"/>
      <c r="U26" s="120"/>
      <c r="V26" s="314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</row>
    <row r="27" spans="1:44" ht="24">
      <c r="A27" s="313"/>
      <c r="B27" s="242">
        <v>12</v>
      </c>
      <c r="C27" s="310" t="s">
        <v>195</v>
      </c>
      <c r="D27" s="125" t="s">
        <v>273</v>
      </c>
      <c r="E27" s="346" t="str">
        <f t="shared" si="0"/>
        <v/>
      </c>
      <c r="F27" s="346" t="str">
        <f t="shared" si="1"/>
        <v/>
      </c>
      <c r="G27" s="288"/>
      <c r="H27" s="471"/>
      <c r="I27" s="471"/>
      <c r="J27" s="123"/>
      <c r="K27" s="346" t="str">
        <f t="shared" si="2"/>
        <v/>
      </c>
      <c r="L27" s="346" t="str">
        <f t="shared" si="3"/>
        <v/>
      </c>
      <c r="M27" s="288"/>
      <c r="N27" s="489"/>
      <c r="O27" s="490"/>
      <c r="P27" s="122"/>
      <c r="Q27" s="346" t="str">
        <f t="shared" si="4"/>
        <v/>
      </c>
      <c r="R27" s="346" t="str">
        <f t="shared" si="5"/>
        <v/>
      </c>
      <c r="S27" s="288"/>
      <c r="T27" s="122"/>
      <c r="U27" s="120"/>
      <c r="V27" s="314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</row>
    <row r="28" spans="1:44" ht="24">
      <c r="A28" s="313"/>
      <c r="B28" s="241">
        <v>13</v>
      </c>
      <c r="C28" s="310" t="s">
        <v>195</v>
      </c>
      <c r="D28" s="125" t="s">
        <v>265</v>
      </c>
      <c r="E28" s="346" t="str">
        <f t="shared" si="0"/>
        <v/>
      </c>
      <c r="F28" s="346" t="str">
        <f t="shared" si="1"/>
        <v/>
      </c>
      <c r="G28" s="288"/>
      <c r="H28" s="471"/>
      <c r="I28" s="471"/>
      <c r="J28" s="123"/>
      <c r="K28" s="346" t="str">
        <f t="shared" si="2"/>
        <v/>
      </c>
      <c r="L28" s="346" t="str">
        <f t="shared" si="3"/>
        <v/>
      </c>
      <c r="M28" s="288"/>
      <c r="N28" s="489"/>
      <c r="O28" s="490"/>
      <c r="P28" s="122"/>
      <c r="Q28" s="346" t="str">
        <f t="shared" si="4"/>
        <v/>
      </c>
      <c r="R28" s="346" t="str">
        <f t="shared" si="5"/>
        <v/>
      </c>
      <c r="S28" s="288"/>
      <c r="T28" s="122"/>
      <c r="U28" s="120"/>
      <c r="V28" s="314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</row>
    <row r="29" spans="1:44" ht="24.75" thickBot="1">
      <c r="A29" s="313"/>
      <c r="B29" s="242">
        <v>14</v>
      </c>
      <c r="C29" s="310" t="s">
        <v>195</v>
      </c>
      <c r="D29" s="125" t="s">
        <v>266</v>
      </c>
      <c r="E29" s="346" t="str">
        <f t="shared" si="0"/>
        <v/>
      </c>
      <c r="F29" s="346" t="str">
        <f t="shared" si="1"/>
        <v/>
      </c>
      <c r="G29" s="288"/>
      <c r="H29" s="471"/>
      <c r="I29" s="471"/>
      <c r="J29" s="123"/>
      <c r="K29" s="346" t="str">
        <f t="shared" si="2"/>
        <v/>
      </c>
      <c r="L29" s="346" t="str">
        <f t="shared" si="3"/>
        <v/>
      </c>
      <c r="M29" s="288"/>
      <c r="N29" s="489"/>
      <c r="O29" s="490"/>
      <c r="P29" s="122"/>
      <c r="Q29" s="346" t="str">
        <f t="shared" si="4"/>
        <v/>
      </c>
      <c r="R29" s="346" t="str">
        <f t="shared" si="5"/>
        <v/>
      </c>
      <c r="S29" s="288"/>
      <c r="T29" s="122"/>
      <c r="U29" s="120"/>
      <c r="V29" s="314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</row>
    <row r="30" spans="1:44" ht="57" customHeight="1" thickBot="1">
      <c r="A30" s="313"/>
      <c r="B30" s="138"/>
      <c r="C30" s="470" t="s">
        <v>214</v>
      </c>
      <c r="D30" s="470"/>
      <c r="E30" s="470"/>
      <c r="F30" s="470"/>
      <c r="G30" s="470"/>
      <c r="H30" s="470"/>
      <c r="I30" s="470"/>
      <c r="J30" s="470"/>
      <c r="K30" s="367"/>
      <c r="L30" s="367"/>
      <c r="M30" s="140"/>
      <c r="N30" s="492"/>
      <c r="O30" s="492"/>
      <c r="P30" s="139"/>
      <c r="Q30" s="367"/>
      <c r="R30" s="367"/>
      <c r="S30" s="140"/>
      <c r="T30" s="139"/>
      <c r="U30" s="141"/>
      <c r="V30" s="314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</row>
    <row r="31" spans="1:44" ht="24">
      <c r="A31" s="313"/>
      <c r="B31" s="241">
        <v>1</v>
      </c>
      <c r="C31" s="310" t="s">
        <v>196</v>
      </c>
      <c r="D31" s="311" t="s">
        <v>107</v>
      </c>
      <c r="E31" s="346" t="str">
        <f>IF(((C31="Auditoría de Gestión de la Configuración")*AND(G31="No")),"No","")</f>
        <v/>
      </c>
      <c r="F31" s="346" t="str">
        <f>IF(((C31="Auditoría de Gestión de la Configuración")*AND(G31="Si")),"Si","")</f>
        <v>Si</v>
      </c>
      <c r="G31" s="288" t="s">
        <v>188</v>
      </c>
      <c r="H31" s="471"/>
      <c r="I31" s="471"/>
      <c r="J31" s="123"/>
      <c r="K31" s="346" t="str">
        <f>IF(((C31="Auditoría de gestión de la configuración")*AND(M31="No")),"No","")</f>
        <v/>
      </c>
      <c r="L31" s="346" t="str">
        <f>IF(((C31="Auditoría de gestión de la configuración")*AND(M31="Si")),"Si","")</f>
        <v>Si</v>
      </c>
      <c r="M31" s="288" t="s">
        <v>188</v>
      </c>
      <c r="N31" s="489"/>
      <c r="O31" s="490"/>
      <c r="P31" s="122"/>
      <c r="Q31" s="346" t="str">
        <f>IF(((C31="Auditoría de gestión de la configuración")*AND(S31="No")),"No","")</f>
        <v/>
      </c>
      <c r="R31" s="346" t="str">
        <f>IF(((C31="Auditoría de gestión de la configuración")*AND(S31="Si")),"Si","")</f>
        <v>Si</v>
      </c>
      <c r="S31" s="288" t="s">
        <v>188</v>
      </c>
      <c r="T31" s="122"/>
      <c r="U31" s="120"/>
      <c r="V31" s="314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</row>
    <row r="32" spans="1:44" ht="24">
      <c r="A32" s="313"/>
      <c r="B32" s="242">
        <f>1+B31</f>
        <v>2</v>
      </c>
      <c r="C32" s="310" t="s">
        <v>196</v>
      </c>
      <c r="D32" s="312" t="s">
        <v>176</v>
      </c>
      <c r="E32" s="346" t="str">
        <f>IF(((C32="Auditoría de Gestión de la Configuración")*AND(G32="No")),"No","")</f>
        <v>No</v>
      </c>
      <c r="F32" s="346" t="str">
        <f>IF(((C32="Auditoría de Gestión de la Configuración")*AND(G32="Si")),"Si","")</f>
        <v/>
      </c>
      <c r="G32" s="288" t="s">
        <v>189</v>
      </c>
      <c r="H32" s="471"/>
      <c r="I32" s="471"/>
      <c r="J32" s="123"/>
      <c r="K32" s="346" t="str">
        <f>IF(((C32="Auditoría de gestión de la configuración")*AND(M32="No")),"No","")</f>
        <v/>
      </c>
      <c r="L32" s="346" t="str">
        <f>IF(((C32="Auditoría de gestión de la configuración")*AND(M32="Si")),"Si","")</f>
        <v>Si</v>
      </c>
      <c r="M32" s="288" t="s">
        <v>188</v>
      </c>
      <c r="N32" s="489"/>
      <c r="O32" s="490"/>
      <c r="P32" s="122"/>
      <c r="Q32" s="346" t="str">
        <f>IF(((C32="Auditoría de gestión de la configuración")*AND(S32="No")),"No","")</f>
        <v/>
      </c>
      <c r="R32" s="346" t="str">
        <f>IF(((C32="Auditoría de gestión de la configuración")*AND(S32="Si")),"Si","")</f>
        <v>Si</v>
      </c>
      <c r="S32" s="288" t="s">
        <v>188</v>
      </c>
      <c r="T32" s="122"/>
      <c r="U32" s="120"/>
      <c r="V32" s="314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</row>
    <row r="33" spans="1:44" ht="24">
      <c r="A33" s="313"/>
      <c r="B33" s="242">
        <f t="shared" ref="B33:B40" si="6">1+B32</f>
        <v>3</v>
      </c>
      <c r="C33" s="310" t="s">
        <v>195</v>
      </c>
      <c r="D33" s="125" t="s">
        <v>262</v>
      </c>
      <c r="E33" s="346" t="str">
        <f>IF(((C33="Auditoría de Calidad")*AND(G33="No")),"No","")</f>
        <v/>
      </c>
      <c r="F33" s="346" t="str">
        <f>IF(((C33="Auditoría de Calidad")*AND(G33="Si")),"Si","")</f>
        <v/>
      </c>
      <c r="G33" s="288"/>
      <c r="H33" s="471"/>
      <c r="I33" s="471"/>
      <c r="J33" s="123"/>
      <c r="K33" s="346" t="str">
        <f>IF(((C33="Auditoría de Calidad")*AND(M33="No")),"No","")</f>
        <v/>
      </c>
      <c r="L33" s="346" t="str">
        <f>IF(((C33="Auditoría de Calidad")*AND(M33="Si")),"Si","")</f>
        <v/>
      </c>
      <c r="M33" s="288"/>
      <c r="N33" s="489"/>
      <c r="O33" s="490"/>
      <c r="P33" s="122"/>
      <c r="Q33" s="346" t="str">
        <f>IF(((C33="Auditoría de Calidad")*AND(S33="No")),"No","")</f>
        <v>No</v>
      </c>
      <c r="R33" s="346" t="str">
        <f>IF(((C33="Auditoría de Calidad")*AND(S33="Si")),"Si","")</f>
        <v/>
      </c>
      <c r="S33" s="288" t="s">
        <v>189</v>
      </c>
      <c r="T33" s="122"/>
      <c r="U33" s="120"/>
      <c r="V33" s="314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</row>
    <row r="34" spans="1:44">
      <c r="A34" s="313"/>
      <c r="B34" s="242">
        <f t="shared" si="6"/>
        <v>4</v>
      </c>
      <c r="C34" s="310" t="s">
        <v>195</v>
      </c>
      <c r="D34" s="125" t="s">
        <v>268</v>
      </c>
      <c r="E34" s="346" t="str">
        <f t="shared" ref="E34:E40" si="7">IF(((C34="Auditoría de Calidad")*AND(G34="No")),"No","")</f>
        <v/>
      </c>
      <c r="F34" s="346" t="str">
        <f t="shared" ref="F34:F40" si="8">IF(((C34="Auditoría de Calidad")*AND(G34="Si")),"Si","")</f>
        <v/>
      </c>
      <c r="G34" s="288"/>
      <c r="H34" s="471"/>
      <c r="I34" s="471"/>
      <c r="J34" s="123"/>
      <c r="K34" s="346" t="str">
        <f t="shared" ref="K34:K40" si="9">IF(((C34="Auditoría de Calidad")*AND(M34="No")),"No","")</f>
        <v/>
      </c>
      <c r="L34" s="346" t="str">
        <f t="shared" ref="L34:L40" si="10">IF(((C34="Auditoría de Calidad")*AND(M34="Si")),"Si","")</f>
        <v/>
      </c>
      <c r="M34" s="288"/>
      <c r="N34" s="489"/>
      <c r="O34" s="490"/>
      <c r="P34" s="122"/>
      <c r="Q34" s="346" t="str">
        <f t="shared" ref="Q34:Q40" si="11">IF(((C34="Auditoría de Calidad")*AND(S34="No")),"No","")</f>
        <v/>
      </c>
      <c r="R34" s="346" t="str">
        <f t="shared" ref="R34:R40" si="12">IF(((C34="Auditoría de Calidad")*AND(S34="Si")),"Si","")</f>
        <v/>
      </c>
      <c r="S34" s="288"/>
      <c r="T34" s="122"/>
      <c r="U34" s="120"/>
      <c r="V34" s="314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</row>
    <row r="35" spans="1:44" ht="24">
      <c r="A35" s="313"/>
      <c r="B35" s="242">
        <f t="shared" si="6"/>
        <v>5</v>
      </c>
      <c r="C35" s="310" t="s">
        <v>195</v>
      </c>
      <c r="D35" s="125" t="s">
        <v>269</v>
      </c>
      <c r="E35" s="346" t="str">
        <f t="shared" si="7"/>
        <v/>
      </c>
      <c r="F35" s="346" t="str">
        <f t="shared" si="8"/>
        <v/>
      </c>
      <c r="G35" s="288"/>
      <c r="H35" s="471"/>
      <c r="I35" s="471"/>
      <c r="J35" s="123"/>
      <c r="K35" s="346" t="str">
        <f t="shared" si="9"/>
        <v/>
      </c>
      <c r="L35" s="346" t="str">
        <f t="shared" si="10"/>
        <v/>
      </c>
      <c r="M35" s="288"/>
      <c r="N35" s="489"/>
      <c r="O35" s="490"/>
      <c r="P35" s="122"/>
      <c r="Q35" s="346" t="str">
        <f t="shared" si="11"/>
        <v/>
      </c>
      <c r="R35" s="346" t="str">
        <f t="shared" si="12"/>
        <v/>
      </c>
      <c r="S35" s="288"/>
      <c r="T35" s="122"/>
      <c r="U35" s="120"/>
      <c r="V35" s="314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</row>
    <row r="36" spans="1:44">
      <c r="A36" s="313"/>
      <c r="B36" s="242">
        <f t="shared" si="6"/>
        <v>6</v>
      </c>
      <c r="C36" s="310" t="s">
        <v>195</v>
      </c>
      <c r="D36" s="125" t="s">
        <v>270</v>
      </c>
      <c r="E36" s="346" t="str">
        <f t="shared" si="7"/>
        <v/>
      </c>
      <c r="F36" s="346" t="str">
        <f t="shared" si="8"/>
        <v/>
      </c>
      <c r="G36" s="288"/>
      <c r="H36" s="471"/>
      <c r="I36" s="471"/>
      <c r="J36" s="123"/>
      <c r="K36" s="346" t="str">
        <f t="shared" si="9"/>
        <v/>
      </c>
      <c r="L36" s="346" t="str">
        <f t="shared" si="10"/>
        <v/>
      </c>
      <c r="M36" s="288"/>
      <c r="N36" s="489"/>
      <c r="O36" s="490"/>
      <c r="P36" s="122"/>
      <c r="Q36" s="346" t="str">
        <f t="shared" si="11"/>
        <v/>
      </c>
      <c r="R36" s="346" t="str">
        <f t="shared" si="12"/>
        <v/>
      </c>
      <c r="S36" s="288"/>
      <c r="T36" s="122"/>
      <c r="U36" s="120"/>
      <c r="V36" s="314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</row>
    <row r="37" spans="1:44" ht="24">
      <c r="A37" s="313"/>
      <c r="B37" s="242">
        <f t="shared" si="6"/>
        <v>7</v>
      </c>
      <c r="C37" s="310" t="s">
        <v>195</v>
      </c>
      <c r="D37" s="125" t="s">
        <v>174</v>
      </c>
      <c r="E37" s="346" t="str">
        <f t="shared" si="7"/>
        <v/>
      </c>
      <c r="F37" s="346" t="str">
        <f t="shared" si="8"/>
        <v/>
      </c>
      <c r="G37" s="288"/>
      <c r="H37" s="471"/>
      <c r="I37" s="471"/>
      <c r="J37" s="123"/>
      <c r="K37" s="346" t="str">
        <f t="shared" si="9"/>
        <v/>
      </c>
      <c r="L37" s="346" t="str">
        <f t="shared" si="10"/>
        <v/>
      </c>
      <c r="M37" s="288"/>
      <c r="N37" s="489"/>
      <c r="O37" s="490"/>
      <c r="P37" s="122"/>
      <c r="Q37" s="346" t="str">
        <f t="shared" si="11"/>
        <v/>
      </c>
      <c r="R37" s="346" t="str">
        <f t="shared" si="12"/>
        <v/>
      </c>
      <c r="S37" s="288"/>
      <c r="T37" s="122"/>
      <c r="U37" s="120"/>
      <c r="V37" s="314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</row>
    <row r="38" spans="1:44" ht="36">
      <c r="A38" s="313"/>
      <c r="B38" s="242">
        <f t="shared" si="6"/>
        <v>8</v>
      </c>
      <c r="C38" s="310" t="s">
        <v>195</v>
      </c>
      <c r="D38" s="125" t="s">
        <v>177</v>
      </c>
      <c r="E38" s="346" t="str">
        <f t="shared" si="7"/>
        <v/>
      </c>
      <c r="F38" s="346" t="str">
        <f t="shared" si="8"/>
        <v/>
      </c>
      <c r="G38" s="288"/>
      <c r="H38" s="471"/>
      <c r="I38" s="471"/>
      <c r="J38" s="123"/>
      <c r="K38" s="346" t="str">
        <f t="shared" si="9"/>
        <v/>
      </c>
      <c r="L38" s="346" t="str">
        <f t="shared" si="10"/>
        <v/>
      </c>
      <c r="M38" s="288"/>
      <c r="N38" s="489"/>
      <c r="O38" s="490"/>
      <c r="P38" s="122"/>
      <c r="Q38" s="346" t="str">
        <f t="shared" si="11"/>
        <v/>
      </c>
      <c r="R38" s="346" t="str">
        <f t="shared" si="12"/>
        <v/>
      </c>
      <c r="S38" s="288"/>
      <c r="T38" s="122"/>
      <c r="U38" s="120"/>
      <c r="V38" s="314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</row>
    <row r="39" spans="1:44" ht="36">
      <c r="A39" s="313"/>
      <c r="B39" s="242">
        <f t="shared" si="6"/>
        <v>9</v>
      </c>
      <c r="C39" s="310" t="s">
        <v>195</v>
      </c>
      <c r="D39" s="125" t="s">
        <v>287</v>
      </c>
      <c r="E39" s="346" t="str">
        <f t="shared" si="7"/>
        <v/>
      </c>
      <c r="F39" s="346" t="str">
        <f t="shared" si="8"/>
        <v/>
      </c>
      <c r="G39" s="288"/>
      <c r="H39" s="471"/>
      <c r="I39" s="471"/>
      <c r="J39" s="123"/>
      <c r="K39" s="346" t="str">
        <f t="shared" si="9"/>
        <v/>
      </c>
      <c r="L39" s="346" t="str">
        <f t="shared" si="10"/>
        <v/>
      </c>
      <c r="M39" s="288"/>
      <c r="N39" s="489"/>
      <c r="O39" s="490"/>
      <c r="P39" s="122"/>
      <c r="Q39" s="346" t="str">
        <f t="shared" si="11"/>
        <v/>
      </c>
      <c r="R39" s="346" t="str">
        <f t="shared" si="12"/>
        <v/>
      </c>
      <c r="S39" s="288"/>
      <c r="T39" s="122"/>
      <c r="U39" s="120"/>
      <c r="V39" s="314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</row>
    <row r="40" spans="1:44" ht="36.75" thickBot="1">
      <c r="A40" s="313"/>
      <c r="B40" s="242">
        <f t="shared" si="6"/>
        <v>10</v>
      </c>
      <c r="C40" s="310" t="s">
        <v>195</v>
      </c>
      <c r="D40" s="125" t="s">
        <v>288</v>
      </c>
      <c r="E40" s="346" t="str">
        <f t="shared" si="7"/>
        <v/>
      </c>
      <c r="F40" s="346" t="str">
        <f t="shared" si="8"/>
        <v/>
      </c>
      <c r="G40" s="288"/>
      <c r="H40" s="471"/>
      <c r="I40" s="471"/>
      <c r="J40" s="123"/>
      <c r="K40" s="346" t="str">
        <f t="shared" si="9"/>
        <v/>
      </c>
      <c r="L40" s="346" t="str">
        <f t="shared" si="10"/>
        <v/>
      </c>
      <c r="M40" s="288"/>
      <c r="N40" s="489"/>
      <c r="O40" s="490"/>
      <c r="P40" s="122"/>
      <c r="Q40" s="346" t="str">
        <f t="shared" si="11"/>
        <v/>
      </c>
      <c r="R40" s="346" t="str">
        <f t="shared" si="12"/>
        <v/>
      </c>
      <c r="S40" s="288"/>
      <c r="T40" s="122"/>
      <c r="U40" s="120"/>
      <c r="V40" s="314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</row>
    <row r="41" spans="1:44" ht="57" customHeight="1" thickBot="1">
      <c r="A41" s="307"/>
      <c r="B41" s="138"/>
      <c r="C41" s="470" t="s">
        <v>58</v>
      </c>
      <c r="D41" s="470"/>
      <c r="E41" s="470"/>
      <c r="F41" s="470"/>
      <c r="G41" s="470"/>
      <c r="H41" s="470"/>
      <c r="I41" s="470"/>
      <c r="J41" s="470"/>
      <c r="K41" s="367"/>
      <c r="L41" s="367"/>
      <c r="M41" s="140"/>
      <c r="N41" s="492"/>
      <c r="O41" s="492"/>
      <c r="P41" s="139"/>
      <c r="Q41" s="367"/>
      <c r="R41" s="367"/>
      <c r="S41" s="140"/>
      <c r="T41" s="139"/>
      <c r="U41" s="141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9"/>
      <c r="AI41" s="309"/>
      <c r="AJ41" s="309"/>
      <c r="AK41" s="309"/>
      <c r="AL41" s="309"/>
      <c r="AM41" s="309"/>
      <c r="AN41" s="309"/>
      <c r="AO41" s="309"/>
      <c r="AP41" s="309"/>
      <c r="AQ41" s="309"/>
      <c r="AR41" s="309"/>
    </row>
    <row r="42" spans="1:44" ht="24">
      <c r="A42" s="307"/>
      <c r="B42" s="241">
        <v>1</v>
      </c>
      <c r="C42" s="310" t="s">
        <v>196</v>
      </c>
      <c r="D42" s="311" t="s">
        <v>107</v>
      </c>
      <c r="E42" s="346" t="str">
        <f>IF(((C42="Auditoría de Gestión de la Configuración")*AND(G42="No")),"No","")</f>
        <v/>
      </c>
      <c r="F42" s="346" t="str">
        <f>IF(((C42="Auditoría de Gestión de la Configuración")*AND(G42="Si")),"Si","")</f>
        <v>Si</v>
      </c>
      <c r="G42" s="364" t="s">
        <v>188</v>
      </c>
      <c r="H42" s="493"/>
      <c r="I42" s="493"/>
      <c r="J42" s="246"/>
      <c r="K42" s="346" t="str">
        <f>IF(((C42="Auditoría de gestión de la configuración")*AND(M42="No")),"No","")</f>
        <v/>
      </c>
      <c r="L42" s="346" t="str">
        <f>IF(((C42="Auditoría de gestión de la configuración")*AND(M42="Si")),"Si","")</f>
        <v>Si</v>
      </c>
      <c r="M42" s="364" t="s">
        <v>188</v>
      </c>
      <c r="N42" s="494"/>
      <c r="O42" s="495"/>
      <c r="P42" s="247"/>
      <c r="Q42" s="346" t="str">
        <f>IF(((C42="Auditoría de gestión de la configuración")*AND(S42="No")),"No","")</f>
        <v/>
      </c>
      <c r="R42" s="346" t="str">
        <f>IF(((C42="Auditoría de gestión de la configuración")*AND(S42="Si")),"Si","")</f>
        <v>Si</v>
      </c>
      <c r="S42" s="364" t="s">
        <v>188</v>
      </c>
      <c r="T42" s="247"/>
      <c r="U42" s="24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</row>
    <row r="43" spans="1:44" ht="24">
      <c r="A43" s="307"/>
      <c r="B43" s="242">
        <f>1+B42</f>
        <v>2</v>
      </c>
      <c r="C43" s="310" t="s">
        <v>196</v>
      </c>
      <c r="D43" s="312" t="s">
        <v>113</v>
      </c>
      <c r="E43" s="346" t="str">
        <f>IF(((C43="Auditoría de Gestión de la Configuración")*AND(G43="No")),"No","")</f>
        <v>No</v>
      </c>
      <c r="F43" s="346" t="str">
        <f>IF(((C43="Auditoría de Gestión de la Configuración")*AND(G43="Si")),"Si","")</f>
        <v/>
      </c>
      <c r="G43" s="288" t="s">
        <v>189</v>
      </c>
      <c r="H43" s="471"/>
      <c r="I43" s="471"/>
      <c r="J43" s="123"/>
      <c r="K43" s="346" t="str">
        <f>IF(((C43="Auditoría de gestión de la configuración")*AND(M43="No")),"No","")</f>
        <v>No</v>
      </c>
      <c r="L43" s="346" t="str">
        <f>IF(((C43="Auditoría de gestión de la configuración")*AND(M43="Si")),"Si","")</f>
        <v/>
      </c>
      <c r="M43" s="288" t="s">
        <v>189</v>
      </c>
      <c r="N43" s="489"/>
      <c r="O43" s="490"/>
      <c r="P43" s="122"/>
      <c r="Q43" s="346" t="str">
        <f>IF(((C43="Auditoría de gestión de la configuración")*AND(S43="No")),"No","")</f>
        <v/>
      </c>
      <c r="R43" s="346" t="str">
        <f>IF(((C43="Auditoría de gestión de la configuración")*AND(S43="Si")),"Si","")</f>
        <v>Si</v>
      </c>
      <c r="S43" s="288" t="s">
        <v>188</v>
      </c>
      <c r="T43" s="122"/>
      <c r="U43" s="120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9"/>
      <c r="AI43" s="309"/>
      <c r="AJ43" s="309"/>
      <c r="AK43" s="309"/>
      <c r="AL43" s="309"/>
      <c r="AM43" s="309"/>
      <c r="AN43" s="309"/>
      <c r="AO43" s="309"/>
      <c r="AP43" s="309"/>
      <c r="AQ43" s="309"/>
      <c r="AR43" s="309"/>
    </row>
    <row r="44" spans="1:44" ht="24">
      <c r="A44" s="307"/>
      <c r="B44" s="242">
        <f t="shared" ref="B44:B53" si="13">1+B43</f>
        <v>3</v>
      </c>
      <c r="C44" s="310" t="s">
        <v>195</v>
      </c>
      <c r="D44" s="125" t="s">
        <v>262</v>
      </c>
      <c r="E44" s="346" t="str">
        <f>IF(((C44="Auditoría de Calidad")*AND(G44="No")),"No","")</f>
        <v/>
      </c>
      <c r="F44" s="346" t="str">
        <f>IF(((C44="Auditoría de Calidad")*AND(G44="Si")),"Si","")</f>
        <v/>
      </c>
      <c r="G44" s="288"/>
      <c r="H44" s="471"/>
      <c r="I44" s="471"/>
      <c r="J44" s="123"/>
      <c r="K44" s="346" t="str">
        <f>IF(((C44="Auditoría de Calidad")*AND(M44="No")),"No","")</f>
        <v/>
      </c>
      <c r="L44" s="346" t="str">
        <f>IF(((C44="Auditoría de Calidad")*AND(M44="Si")),"Si","")</f>
        <v/>
      </c>
      <c r="M44" s="288"/>
      <c r="N44" s="489"/>
      <c r="O44" s="490"/>
      <c r="P44" s="122"/>
      <c r="Q44" s="346" t="str">
        <f>IF(((C44="Auditoría de Calidad")*AND(S44="No")),"No","")</f>
        <v/>
      </c>
      <c r="R44" s="346" t="str">
        <f>IF(((C44="Auditoría de Calidad")*AND(S44="Si")),"Si","")</f>
        <v/>
      </c>
      <c r="S44" s="288"/>
      <c r="T44" s="122"/>
      <c r="U44" s="120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</row>
    <row r="45" spans="1:44">
      <c r="A45" s="307"/>
      <c r="B45" s="242">
        <f t="shared" si="13"/>
        <v>4</v>
      </c>
      <c r="C45" s="310" t="s">
        <v>195</v>
      </c>
      <c r="D45" s="125" t="s">
        <v>268</v>
      </c>
      <c r="E45" s="346" t="str">
        <f t="shared" ref="E45:E53" si="14">IF(((C45="Auditoría de Calidad")*AND(G45="No")),"No","")</f>
        <v/>
      </c>
      <c r="F45" s="346" t="str">
        <f t="shared" ref="F45:F53" si="15">IF(((C45="Auditoría de Calidad")*AND(G45="Si")),"Si","")</f>
        <v/>
      </c>
      <c r="G45" s="288"/>
      <c r="H45" s="471"/>
      <c r="I45" s="471"/>
      <c r="J45" s="123"/>
      <c r="K45" s="346" t="str">
        <f t="shared" ref="K45:K53" si="16">IF(((C45="Auditoría de Calidad")*AND(M45="No")),"No","")</f>
        <v/>
      </c>
      <c r="L45" s="346" t="str">
        <f t="shared" ref="L45:L53" si="17">IF(((C45="Auditoría de Calidad")*AND(M45="Si")),"Si","")</f>
        <v/>
      </c>
      <c r="M45" s="288"/>
      <c r="N45" s="489"/>
      <c r="O45" s="490"/>
      <c r="P45" s="122"/>
      <c r="Q45" s="346" t="str">
        <f t="shared" ref="Q45:Q53" si="18">IF(((C45="Auditoría de Calidad")*AND(S45="No")),"No","")</f>
        <v/>
      </c>
      <c r="R45" s="346" t="str">
        <f t="shared" ref="R45:R53" si="19">IF(((C45="Auditoría de Calidad")*AND(S45="Si")),"Si","")</f>
        <v/>
      </c>
      <c r="S45" s="288"/>
      <c r="T45" s="122"/>
      <c r="U45" s="120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8"/>
      <c r="AH45" s="309"/>
      <c r="AI45" s="309"/>
      <c r="AJ45" s="309"/>
      <c r="AK45" s="309"/>
      <c r="AL45" s="309"/>
      <c r="AM45" s="309"/>
      <c r="AN45" s="309"/>
      <c r="AO45" s="309"/>
      <c r="AP45" s="309"/>
      <c r="AQ45" s="309"/>
      <c r="AR45" s="309"/>
    </row>
    <row r="46" spans="1:44" ht="24">
      <c r="A46" s="307"/>
      <c r="B46" s="242">
        <f t="shared" si="13"/>
        <v>5</v>
      </c>
      <c r="C46" s="310" t="s">
        <v>195</v>
      </c>
      <c r="D46" s="125" t="s">
        <v>269</v>
      </c>
      <c r="E46" s="346" t="str">
        <f t="shared" si="14"/>
        <v/>
      </c>
      <c r="F46" s="346" t="str">
        <f t="shared" si="15"/>
        <v/>
      </c>
      <c r="G46" s="288"/>
      <c r="H46" s="471"/>
      <c r="I46" s="471"/>
      <c r="J46" s="123"/>
      <c r="K46" s="346" t="str">
        <f t="shared" si="16"/>
        <v/>
      </c>
      <c r="L46" s="346" t="str">
        <f t="shared" si="17"/>
        <v/>
      </c>
      <c r="M46" s="288"/>
      <c r="N46" s="489"/>
      <c r="O46" s="490"/>
      <c r="P46" s="122"/>
      <c r="Q46" s="346" t="str">
        <f t="shared" si="18"/>
        <v/>
      </c>
      <c r="R46" s="346" t="str">
        <f t="shared" si="19"/>
        <v/>
      </c>
      <c r="S46" s="288"/>
      <c r="T46" s="122"/>
      <c r="U46" s="120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8"/>
      <c r="AH46" s="309"/>
      <c r="AI46" s="309"/>
      <c r="AJ46" s="309"/>
      <c r="AK46" s="309"/>
      <c r="AL46" s="309"/>
      <c r="AM46" s="309"/>
      <c r="AN46" s="309"/>
      <c r="AO46" s="309"/>
      <c r="AP46" s="309"/>
      <c r="AQ46" s="309"/>
      <c r="AR46" s="309"/>
    </row>
    <row r="47" spans="1:44">
      <c r="A47" s="307"/>
      <c r="B47" s="242">
        <f t="shared" si="13"/>
        <v>6</v>
      </c>
      <c r="C47" s="310" t="s">
        <v>195</v>
      </c>
      <c r="D47" s="125" t="s">
        <v>270</v>
      </c>
      <c r="E47" s="346" t="str">
        <f t="shared" si="14"/>
        <v/>
      </c>
      <c r="F47" s="346" t="str">
        <f t="shared" si="15"/>
        <v/>
      </c>
      <c r="G47" s="288"/>
      <c r="H47" s="471"/>
      <c r="I47" s="471"/>
      <c r="J47" s="123"/>
      <c r="K47" s="346" t="str">
        <f t="shared" si="16"/>
        <v/>
      </c>
      <c r="L47" s="346" t="str">
        <f t="shared" si="17"/>
        <v/>
      </c>
      <c r="M47" s="288"/>
      <c r="N47" s="489"/>
      <c r="O47" s="490"/>
      <c r="P47" s="122"/>
      <c r="Q47" s="346" t="str">
        <f t="shared" si="18"/>
        <v/>
      </c>
      <c r="R47" s="346" t="str">
        <f t="shared" si="19"/>
        <v/>
      </c>
      <c r="S47" s="288"/>
      <c r="T47" s="122"/>
      <c r="U47" s="120"/>
      <c r="V47" s="308"/>
      <c r="W47" s="308"/>
      <c r="X47" s="308"/>
      <c r="Y47" s="308"/>
      <c r="Z47" s="308"/>
      <c r="AA47" s="308"/>
      <c r="AB47" s="308"/>
      <c r="AC47" s="308"/>
      <c r="AD47" s="308"/>
      <c r="AE47" s="308"/>
      <c r="AF47" s="308"/>
      <c r="AG47" s="308"/>
      <c r="AH47" s="309"/>
      <c r="AI47" s="309"/>
      <c r="AJ47" s="309"/>
      <c r="AK47" s="309"/>
      <c r="AL47" s="309"/>
      <c r="AM47" s="309"/>
      <c r="AN47" s="309"/>
      <c r="AO47" s="309"/>
      <c r="AP47" s="309"/>
      <c r="AQ47" s="309"/>
      <c r="AR47" s="309"/>
    </row>
    <row r="48" spans="1:44" ht="24">
      <c r="A48" s="307"/>
      <c r="B48" s="242">
        <f t="shared" si="13"/>
        <v>7</v>
      </c>
      <c r="C48" s="310" t="s">
        <v>195</v>
      </c>
      <c r="D48" s="125" t="s">
        <v>174</v>
      </c>
      <c r="E48" s="346" t="str">
        <f t="shared" si="14"/>
        <v/>
      </c>
      <c r="F48" s="346" t="str">
        <f t="shared" si="15"/>
        <v/>
      </c>
      <c r="G48" s="288"/>
      <c r="H48" s="471"/>
      <c r="I48" s="471"/>
      <c r="J48" s="123"/>
      <c r="K48" s="346" t="str">
        <f t="shared" si="16"/>
        <v/>
      </c>
      <c r="L48" s="346" t="str">
        <f t="shared" si="17"/>
        <v/>
      </c>
      <c r="M48" s="288"/>
      <c r="N48" s="489"/>
      <c r="O48" s="490"/>
      <c r="P48" s="122"/>
      <c r="Q48" s="346" t="str">
        <f t="shared" si="18"/>
        <v/>
      </c>
      <c r="R48" s="346" t="str">
        <f t="shared" si="19"/>
        <v/>
      </c>
      <c r="S48" s="288"/>
      <c r="T48" s="122"/>
      <c r="U48" s="120"/>
      <c r="V48" s="308"/>
      <c r="W48" s="308"/>
      <c r="X48" s="308"/>
      <c r="Y48" s="308"/>
      <c r="Z48" s="308"/>
      <c r="AA48" s="308"/>
      <c r="AB48" s="308"/>
      <c r="AC48" s="308"/>
      <c r="AD48" s="308"/>
      <c r="AE48" s="308"/>
      <c r="AF48" s="308"/>
      <c r="AG48" s="308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</row>
    <row r="49" spans="1:44" ht="36">
      <c r="A49" s="307"/>
      <c r="B49" s="242">
        <f t="shared" si="13"/>
        <v>8</v>
      </c>
      <c r="C49" s="310" t="s">
        <v>195</v>
      </c>
      <c r="D49" s="125" t="s">
        <v>289</v>
      </c>
      <c r="E49" s="346" t="str">
        <f t="shared" si="14"/>
        <v/>
      </c>
      <c r="F49" s="346" t="str">
        <f t="shared" si="15"/>
        <v/>
      </c>
      <c r="G49" s="288"/>
      <c r="H49" s="471"/>
      <c r="I49" s="471"/>
      <c r="J49" s="123"/>
      <c r="K49" s="346" t="str">
        <f t="shared" si="16"/>
        <v/>
      </c>
      <c r="L49" s="346" t="str">
        <f t="shared" si="17"/>
        <v/>
      </c>
      <c r="M49" s="288"/>
      <c r="N49" s="489"/>
      <c r="O49" s="490"/>
      <c r="P49" s="122"/>
      <c r="Q49" s="346" t="str">
        <f t="shared" si="18"/>
        <v/>
      </c>
      <c r="R49" s="346" t="str">
        <f t="shared" si="19"/>
        <v/>
      </c>
      <c r="S49" s="288"/>
      <c r="T49" s="122"/>
      <c r="U49" s="120"/>
      <c r="V49" s="308"/>
      <c r="W49" s="308"/>
      <c r="X49" s="308"/>
      <c r="Y49" s="308"/>
      <c r="Z49" s="308"/>
      <c r="AA49" s="308"/>
      <c r="AB49" s="308"/>
      <c r="AC49" s="308"/>
      <c r="AD49" s="308"/>
      <c r="AE49" s="308"/>
      <c r="AF49" s="308"/>
      <c r="AG49" s="308"/>
      <c r="AH49" s="309"/>
      <c r="AI49" s="309"/>
      <c r="AJ49" s="309"/>
      <c r="AK49" s="309"/>
      <c r="AL49" s="309"/>
      <c r="AM49" s="309"/>
      <c r="AN49" s="309"/>
      <c r="AO49" s="309"/>
      <c r="AP49" s="309"/>
      <c r="AQ49" s="309"/>
      <c r="AR49" s="309"/>
    </row>
    <row r="50" spans="1:44" ht="24">
      <c r="A50" s="307"/>
      <c r="B50" s="242">
        <f t="shared" si="13"/>
        <v>9</v>
      </c>
      <c r="C50" s="310" t="s">
        <v>195</v>
      </c>
      <c r="D50" s="125" t="s">
        <v>293</v>
      </c>
      <c r="E50" s="346" t="str">
        <f t="shared" si="14"/>
        <v/>
      </c>
      <c r="F50" s="346" t="str">
        <f t="shared" si="15"/>
        <v/>
      </c>
      <c r="G50" s="288"/>
      <c r="H50" s="471"/>
      <c r="I50" s="471"/>
      <c r="J50" s="123"/>
      <c r="K50" s="346" t="str">
        <f t="shared" si="16"/>
        <v/>
      </c>
      <c r="L50" s="346" t="str">
        <f t="shared" si="17"/>
        <v/>
      </c>
      <c r="M50" s="288"/>
      <c r="N50" s="489"/>
      <c r="O50" s="490"/>
      <c r="P50" s="122"/>
      <c r="Q50" s="346" t="str">
        <f t="shared" si="18"/>
        <v/>
      </c>
      <c r="R50" s="346" t="str">
        <f t="shared" si="19"/>
        <v/>
      </c>
      <c r="S50" s="288"/>
      <c r="T50" s="122"/>
      <c r="U50" s="120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9"/>
      <c r="AI50" s="309"/>
      <c r="AJ50" s="309"/>
      <c r="AK50" s="309"/>
      <c r="AL50" s="309"/>
      <c r="AM50" s="309"/>
      <c r="AN50" s="309"/>
      <c r="AO50" s="309"/>
      <c r="AP50" s="309"/>
      <c r="AQ50" s="309"/>
      <c r="AR50" s="309"/>
    </row>
    <row r="51" spans="1:44" ht="36">
      <c r="A51" s="307"/>
      <c r="B51" s="242">
        <f t="shared" si="13"/>
        <v>10</v>
      </c>
      <c r="C51" s="310" t="s">
        <v>195</v>
      </c>
      <c r="D51" s="125" t="s">
        <v>294</v>
      </c>
      <c r="E51" s="346" t="str">
        <f t="shared" si="14"/>
        <v/>
      </c>
      <c r="F51" s="346" t="str">
        <f t="shared" si="15"/>
        <v/>
      </c>
      <c r="G51" s="288"/>
      <c r="H51" s="471"/>
      <c r="I51" s="471"/>
      <c r="J51" s="123"/>
      <c r="K51" s="346" t="str">
        <f t="shared" si="16"/>
        <v/>
      </c>
      <c r="L51" s="346" t="str">
        <f t="shared" si="17"/>
        <v/>
      </c>
      <c r="M51" s="288"/>
      <c r="N51" s="489"/>
      <c r="O51" s="490"/>
      <c r="P51" s="122"/>
      <c r="Q51" s="346" t="str">
        <f t="shared" si="18"/>
        <v/>
      </c>
      <c r="R51" s="346" t="str">
        <f t="shared" si="19"/>
        <v/>
      </c>
      <c r="S51" s="288"/>
      <c r="T51" s="122"/>
      <c r="U51" s="120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9"/>
      <c r="AI51" s="309"/>
      <c r="AJ51" s="309"/>
      <c r="AK51" s="309"/>
      <c r="AL51" s="309"/>
      <c r="AM51" s="309"/>
      <c r="AN51" s="309"/>
      <c r="AO51" s="309"/>
      <c r="AP51" s="309"/>
      <c r="AQ51" s="309"/>
      <c r="AR51" s="309"/>
    </row>
    <row r="52" spans="1:44" ht="48">
      <c r="A52" s="307"/>
      <c r="B52" s="242">
        <f t="shared" si="13"/>
        <v>11</v>
      </c>
      <c r="C52" s="310" t="s">
        <v>195</v>
      </c>
      <c r="D52" s="125" t="s">
        <v>295</v>
      </c>
      <c r="E52" s="346" t="str">
        <f t="shared" si="14"/>
        <v/>
      </c>
      <c r="F52" s="346" t="str">
        <f t="shared" si="15"/>
        <v/>
      </c>
      <c r="G52" s="288"/>
      <c r="H52" s="471"/>
      <c r="I52" s="471"/>
      <c r="J52" s="123"/>
      <c r="K52" s="346" t="str">
        <f t="shared" si="16"/>
        <v/>
      </c>
      <c r="L52" s="346" t="str">
        <f t="shared" si="17"/>
        <v/>
      </c>
      <c r="M52" s="288"/>
      <c r="N52" s="489"/>
      <c r="O52" s="490"/>
      <c r="P52" s="122"/>
      <c r="Q52" s="346" t="str">
        <f t="shared" si="18"/>
        <v/>
      </c>
      <c r="R52" s="346" t="str">
        <f t="shared" si="19"/>
        <v/>
      </c>
      <c r="S52" s="288"/>
      <c r="T52" s="122"/>
      <c r="U52" s="120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9"/>
      <c r="AI52" s="309"/>
      <c r="AJ52" s="309"/>
      <c r="AK52" s="309"/>
      <c r="AL52" s="309"/>
      <c r="AM52" s="309"/>
      <c r="AN52" s="309"/>
      <c r="AO52" s="309"/>
      <c r="AP52" s="309"/>
      <c r="AQ52" s="309"/>
      <c r="AR52" s="309"/>
    </row>
    <row r="53" spans="1:44" ht="24">
      <c r="A53" s="307"/>
      <c r="B53" s="242">
        <f t="shared" si="13"/>
        <v>12</v>
      </c>
      <c r="C53" s="310" t="s">
        <v>195</v>
      </c>
      <c r="D53" s="125" t="s">
        <v>296</v>
      </c>
      <c r="E53" s="346" t="str">
        <f t="shared" si="14"/>
        <v/>
      </c>
      <c r="F53" s="346" t="str">
        <f t="shared" si="15"/>
        <v/>
      </c>
      <c r="G53" s="288"/>
      <c r="H53" s="471"/>
      <c r="I53" s="471"/>
      <c r="J53" s="123"/>
      <c r="K53" s="346" t="str">
        <f t="shared" si="16"/>
        <v/>
      </c>
      <c r="L53" s="346" t="str">
        <f t="shared" si="17"/>
        <v/>
      </c>
      <c r="M53" s="288"/>
      <c r="N53" s="489"/>
      <c r="O53" s="490"/>
      <c r="P53" s="122"/>
      <c r="Q53" s="346" t="str">
        <f t="shared" si="18"/>
        <v/>
      </c>
      <c r="R53" s="346" t="str">
        <f t="shared" si="19"/>
        <v/>
      </c>
      <c r="S53" s="288"/>
      <c r="T53" s="122"/>
      <c r="U53" s="120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9"/>
      <c r="AI53" s="309"/>
      <c r="AJ53" s="309"/>
      <c r="AK53" s="309"/>
      <c r="AL53" s="309"/>
      <c r="AM53" s="309"/>
      <c r="AN53" s="309"/>
      <c r="AO53" s="309"/>
      <c r="AP53" s="309"/>
      <c r="AQ53" s="309"/>
      <c r="AR53" s="309"/>
    </row>
    <row r="54" spans="1:44" ht="13.5" thickBot="1">
      <c r="A54" s="313"/>
      <c r="B54" s="496" t="s">
        <v>210</v>
      </c>
      <c r="C54" s="485"/>
      <c r="D54" s="485"/>
      <c r="E54" s="370"/>
      <c r="F54" s="371"/>
      <c r="G54" s="243"/>
      <c r="H54" s="243"/>
      <c r="I54" s="243"/>
      <c r="J54" s="244"/>
      <c r="K54" s="379"/>
      <c r="L54" s="379"/>
      <c r="M54" s="243"/>
      <c r="N54" s="243"/>
      <c r="O54" s="243"/>
      <c r="P54" s="244"/>
      <c r="Q54" s="379"/>
      <c r="R54" s="379"/>
      <c r="S54" s="243"/>
      <c r="T54" s="244"/>
      <c r="U54" s="245"/>
      <c r="V54" s="314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</row>
    <row r="55" spans="1:44" ht="56.25" customHeight="1" thickBot="1">
      <c r="A55" s="315"/>
      <c r="B55" s="138"/>
      <c r="C55" s="470" t="s">
        <v>59</v>
      </c>
      <c r="D55" s="470"/>
      <c r="E55" s="470"/>
      <c r="F55" s="470"/>
      <c r="G55" s="470"/>
      <c r="H55" s="470"/>
      <c r="I55" s="470"/>
      <c r="J55" s="470"/>
      <c r="K55" s="367"/>
      <c r="L55" s="367"/>
      <c r="M55" s="140"/>
      <c r="N55" s="492"/>
      <c r="O55" s="492"/>
      <c r="P55" s="139"/>
      <c r="Q55" s="367"/>
      <c r="R55" s="367"/>
      <c r="S55" s="140"/>
      <c r="T55" s="139"/>
      <c r="U55" s="141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</row>
    <row r="56" spans="1:44" ht="24">
      <c r="A56" s="313"/>
      <c r="B56" s="143">
        <v>1</v>
      </c>
      <c r="C56" s="310" t="s">
        <v>196</v>
      </c>
      <c r="D56" s="311" t="s">
        <v>107</v>
      </c>
      <c r="E56" s="346" t="str">
        <f>IF(((C56="Auditoría de Gestión de la Configuración")*AND(G56="No")),"No","")</f>
        <v/>
      </c>
      <c r="F56" s="346" t="str">
        <f>IF(((C56="Auditoría de Gestión de la Configuración")*AND(G56="Si")),"Si","")</f>
        <v>Si</v>
      </c>
      <c r="G56" s="286" t="s">
        <v>188</v>
      </c>
      <c r="H56" s="497"/>
      <c r="I56" s="498"/>
      <c r="J56" s="136"/>
      <c r="K56" s="346" t="str">
        <f>IF(((C56="Auditoría de gestión de la configuración")*AND(M56="No")),"No","")</f>
        <v/>
      </c>
      <c r="L56" s="346" t="str">
        <f>IF(((C56="Auditoría de gestión de la configuración")*AND(M56="Si")),"Si","")</f>
        <v>Si</v>
      </c>
      <c r="M56" s="286" t="s">
        <v>188</v>
      </c>
      <c r="N56" s="497"/>
      <c r="O56" s="498"/>
      <c r="P56" s="133"/>
      <c r="Q56" s="346" t="str">
        <f>IF(((C56="Auditoría de gestión de la configuración")*AND(S56="No")),"No","")</f>
        <v/>
      </c>
      <c r="R56" s="346" t="str">
        <f>IF(((C56="Auditoría de gestión de la configuración")*AND(S56="Si")),"Si","")</f>
        <v>Si</v>
      </c>
      <c r="S56" s="286" t="s">
        <v>188</v>
      </c>
      <c r="T56" s="121"/>
      <c r="U56" s="121"/>
      <c r="V56" s="314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</row>
    <row r="57" spans="1:44" ht="24">
      <c r="A57" s="313"/>
      <c r="B57" s="142">
        <f>B56+1</f>
        <v>2</v>
      </c>
      <c r="C57" s="310" t="s">
        <v>196</v>
      </c>
      <c r="D57" s="312" t="s">
        <v>113</v>
      </c>
      <c r="E57" s="346" t="str">
        <f>IF(((C57="Auditoría de Gestión de la Configuración")*AND(G57="No")),"No","")</f>
        <v/>
      </c>
      <c r="F57" s="346" t="str">
        <f>IF(((C57="Auditoría de Gestión de la Configuración")*AND(G57="Si")),"Si","")</f>
        <v>Si</v>
      </c>
      <c r="G57" s="287" t="s">
        <v>188</v>
      </c>
      <c r="H57" s="489"/>
      <c r="I57" s="490"/>
      <c r="J57" s="128"/>
      <c r="K57" s="346" t="str">
        <f>IF(((C57="Auditoría de gestión de la configuración")*AND(M57="No")),"No","")</f>
        <v>No</v>
      </c>
      <c r="L57" s="346" t="str">
        <f>IF(((C57="Auditoría de gestión de la configuración")*AND(M57="Si")),"Si","")</f>
        <v/>
      </c>
      <c r="M57" s="287" t="s">
        <v>189</v>
      </c>
      <c r="N57" s="489"/>
      <c r="O57" s="490"/>
      <c r="P57" s="116"/>
      <c r="Q57" s="346" t="str">
        <f>IF(((C57="Auditoría de gestión de la configuración")*AND(S57="No")),"No","")</f>
        <v/>
      </c>
      <c r="R57" s="346" t="str">
        <f>IF(((C57="Auditoría de gestión de la configuración")*AND(S57="Si")),"Si","")</f>
        <v>Si</v>
      </c>
      <c r="S57" s="287" t="s">
        <v>188</v>
      </c>
      <c r="T57" s="121"/>
      <c r="U57" s="121"/>
      <c r="V57" s="314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</row>
    <row r="58" spans="1:44" ht="24">
      <c r="A58" s="313"/>
      <c r="B58" s="142">
        <f t="shared" ref="B58:B67" si="20">B57+1</f>
        <v>3</v>
      </c>
      <c r="C58" s="310" t="s">
        <v>195</v>
      </c>
      <c r="D58" s="312" t="s">
        <v>267</v>
      </c>
      <c r="E58" s="346" t="str">
        <f>IF(((C58="Auditoría de Calidad")*AND(G58="No")),"No","")</f>
        <v/>
      </c>
      <c r="F58" s="346" t="str">
        <f>IF(((C58="Auditoría de Calidad")*AND(G58="Si")),"Si","")</f>
        <v/>
      </c>
      <c r="G58" s="283"/>
      <c r="H58" s="499"/>
      <c r="I58" s="500"/>
      <c r="J58" s="130"/>
      <c r="K58" s="346" t="str">
        <f>IF(((C58="Auditoría de Calidad")*AND(M58="No")),"No","")</f>
        <v/>
      </c>
      <c r="L58" s="346" t="str">
        <f>IF(((C58="Auditoría de Calidad")*AND(M58="Si")),"Si","")</f>
        <v/>
      </c>
      <c r="M58" s="283"/>
      <c r="N58" s="499"/>
      <c r="O58" s="500"/>
      <c r="P58" s="119"/>
      <c r="Q58" s="346" t="str">
        <f>IF(((C58="Auditoría de Calidad")*AND(S58="No")),"No","")</f>
        <v/>
      </c>
      <c r="R58" s="346" t="str">
        <f>IF(((C58="Auditoría de Calidad")*AND(S58="Si")),"Si","")</f>
        <v/>
      </c>
      <c r="S58" s="283"/>
      <c r="T58" s="120"/>
      <c r="U58" s="117"/>
      <c r="V58" s="314"/>
      <c r="W58" s="313"/>
      <c r="X58" s="313"/>
      <c r="Y58" s="313"/>
      <c r="Z58" s="313"/>
      <c r="AA58" s="313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</row>
    <row r="59" spans="1:44" ht="24">
      <c r="A59" s="313"/>
      <c r="B59" s="142">
        <f t="shared" si="20"/>
        <v>4</v>
      </c>
      <c r="C59" s="310" t="s">
        <v>195</v>
      </c>
      <c r="D59" s="125" t="s">
        <v>274</v>
      </c>
      <c r="E59" s="346" t="str">
        <f t="shared" ref="E59:E67" si="21">IF(((C59="Auditoría de Calidad")*AND(G59="No")),"No","")</f>
        <v/>
      </c>
      <c r="F59" s="346" t="str">
        <f t="shared" ref="F59:F67" si="22">IF(((C59="Auditoría de Calidad")*AND(G59="Si")),"Si","")</f>
        <v/>
      </c>
      <c r="G59" s="283"/>
      <c r="H59" s="499"/>
      <c r="I59" s="500"/>
      <c r="J59" s="124"/>
      <c r="K59" s="346" t="str">
        <f t="shared" ref="K59:K67" si="23">IF(((C59="Auditoría de Calidad")*AND(M59="No")),"No","")</f>
        <v/>
      </c>
      <c r="L59" s="346" t="str">
        <f t="shared" ref="L59:L67" si="24">IF(((C59="Auditoría de Calidad")*AND(M59="Si")),"Si","")</f>
        <v/>
      </c>
      <c r="M59" s="283"/>
      <c r="N59" s="499"/>
      <c r="O59" s="500"/>
      <c r="P59" s="119"/>
      <c r="Q59" s="346" t="str">
        <f t="shared" ref="Q59:Q67" si="25">IF(((C59="Auditoría de Calidad")*AND(S59="No")),"No","")</f>
        <v/>
      </c>
      <c r="R59" s="346" t="str">
        <f t="shared" ref="R59:R67" si="26">IF(((C59="Auditoría de Calidad")*AND(S59="Si")),"Si","")</f>
        <v/>
      </c>
      <c r="S59" s="283"/>
      <c r="T59" s="120"/>
      <c r="U59" s="120"/>
      <c r="V59" s="314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</row>
    <row r="60" spans="1:44" ht="24">
      <c r="A60" s="313"/>
      <c r="B60" s="142">
        <f t="shared" si="20"/>
        <v>5</v>
      </c>
      <c r="C60" s="310" t="s">
        <v>195</v>
      </c>
      <c r="D60" s="125" t="s">
        <v>275</v>
      </c>
      <c r="E60" s="346" t="str">
        <f t="shared" si="21"/>
        <v/>
      </c>
      <c r="F60" s="346" t="str">
        <f t="shared" si="22"/>
        <v/>
      </c>
      <c r="G60" s="283"/>
      <c r="H60" s="499"/>
      <c r="I60" s="500"/>
      <c r="J60" s="124"/>
      <c r="K60" s="346" t="str">
        <f t="shared" si="23"/>
        <v/>
      </c>
      <c r="L60" s="346" t="str">
        <f t="shared" si="24"/>
        <v/>
      </c>
      <c r="M60" s="283"/>
      <c r="N60" s="499"/>
      <c r="O60" s="500"/>
      <c r="P60" s="119"/>
      <c r="Q60" s="346" t="str">
        <f t="shared" si="25"/>
        <v/>
      </c>
      <c r="R60" s="346" t="str">
        <f t="shared" si="26"/>
        <v/>
      </c>
      <c r="S60" s="283"/>
      <c r="T60" s="120"/>
      <c r="U60" s="120"/>
      <c r="V60" s="314"/>
      <c r="W60" s="313"/>
      <c r="X60" s="313"/>
      <c r="Y60" s="313"/>
      <c r="Z60" s="313"/>
      <c r="AA60" s="313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</row>
    <row r="61" spans="1:44" ht="24">
      <c r="A61" s="313"/>
      <c r="B61" s="142">
        <f t="shared" si="20"/>
        <v>6</v>
      </c>
      <c r="C61" s="310" t="s">
        <v>195</v>
      </c>
      <c r="D61" s="125" t="s">
        <v>276</v>
      </c>
      <c r="E61" s="346" t="str">
        <f t="shared" si="21"/>
        <v/>
      </c>
      <c r="F61" s="346" t="str">
        <f t="shared" si="22"/>
        <v/>
      </c>
      <c r="G61" s="283"/>
      <c r="H61" s="499"/>
      <c r="I61" s="500"/>
      <c r="J61" s="124"/>
      <c r="K61" s="346" t="str">
        <f t="shared" si="23"/>
        <v/>
      </c>
      <c r="L61" s="346" t="str">
        <f t="shared" si="24"/>
        <v/>
      </c>
      <c r="M61" s="283"/>
      <c r="N61" s="499"/>
      <c r="O61" s="500"/>
      <c r="P61" s="119"/>
      <c r="Q61" s="346" t="str">
        <f t="shared" si="25"/>
        <v/>
      </c>
      <c r="R61" s="346" t="str">
        <f t="shared" si="26"/>
        <v/>
      </c>
      <c r="S61" s="283"/>
      <c r="T61" s="120"/>
      <c r="U61" s="120"/>
      <c r="V61" s="314"/>
      <c r="W61" s="313"/>
      <c r="X61" s="313"/>
      <c r="Y61" s="313"/>
      <c r="Z61" s="313"/>
      <c r="AA61" s="313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</row>
    <row r="62" spans="1:44" ht="48">
      <c r="A62" s="313"/>
      <c r="B62" s="142">
        <f t="shared" si="20"/>
        <v>7</v>
      </c>
      <c r="C62" s="310" t="s">
        <v>195</v>
      </c>
      <c r="D62" s="125" t="s">
        <v>297</v>
      </c>
      <c r="E62" s="346" t="str">
        <f t="shared" si="21"/>
        <v/>
      </c>
      <c r="F62" s="346" t="str">
        <f t="shared" si="22"/>
        <v/>
      </c>
      <c r="G62" s="283"/>
      <c r="H62" s="118"/>
      <c r="I62" s="119"/>
      <c r="J62" s="124"/>
      <c r="K62" s="346" t="str">
        <f t="shared" si="23"/>
        <v/>
      </c>
      <c r="L62" s="346" t="str">
        <f t="shared" si="24"/>
        <v/>
      </c>
      <c r="M62" s="283"/>
      <c r="N62" s="118"/>
      <c r="O62" s="119"/>
      <c r="P62" s="119"/>
      <c r="Q62" s="346" t="str">
        <f t="shared" si="25"/>
        <v/>
      </c>
      <c r="R62" s="346" t="str">
        <f t="shared" si="26"/>
        <v/>
      </c>
      <c r="S62" s="283"/>
      <c r="T62" s="120"/>
      <c r="U62" s="120"/>
      <c r="V62" s="314"/>
      <c r="W62" s="313"/>
      <c r="X62" s="313"/>
      <c r="Y62" s="313"/>
      <c r="Z62" s="313"/>
      <c r="AA62" s="313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</row>
    <row r="63" spans="1:44" ht="36">
      <c r="A63" s="313"/>
      <c r="B63" s="142">
        <f t="shared" si="20"/>
        <v>8</v>
      </c>
      <c r="C63" s="310" t="s">
        <v>195</v>
      </c>
      <c r="D63" s="125" t="s">
        <v>298</v>
      </c>
      <c r="E63" s="346" t="str">
        <f t="shared" si="21"/>
        <v/>
      </c>
      <c r="F63" s="346" t="str">
        <f t="shared" si="22"/>
        <v/>
      </c>
      <c r="G63" s="283"/>
      <c r="H63" s="118"/>
      <c r="I63" s="119"/>
      <c r="J63" s="124"/>
      <c r="K63" s="346" t="str">
        <f t="shared" si="23"/>
        <v/>
      </c>
      <c r="L63" s="346" t="str">
        <f t="shared" si="24"/>
        <v/>
      </c>
      <c r="M63" s="283"/>
      <c r="N63" s="118"/>
      <c r="O63" s="119"/>
      <c r="P63" s="119"/>
      <c r="Q63" s="346" t="str">
        <f t="shared" si="25"/>
        <v/>
      </c>
      <c r="R63" s="346" t="str">
        <f t="shared" si="26"/>
        <v/>
      </c>
      <c r="S63" s="283"/>
      <c r="T63" s="120"/>
      <c r="U63" s="120"/>
      <c r="V63" s="314"/>
      <c r="W63" s="313"/>
      <c r="X63" s="313"/>
      <c r="Y63" s="313"/>
      <c r="Z63" s="313"/>
      <c r="AA63" s="313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</row>
    <row r="64" spans="1:44" ht="24">
      <c r="A64" s="313"/>
      <c r="B64" s="142">
        <f t="shared" si="20"/>
        <v>9</v>
      </c>
      <c r="C64" s="310" t="s">
        <v>195</v>
      </c>
      <c r="D64" s="125" t="s">
        <v>299</v>
      </c>
      <c r="E64" s="346" t="str">
        <f t="shared" si="21"/>
        <v/>
      </c>
      <c r="F64" s="346" t="str">
        <f t="shared" si="22"/>
        <v/>
      </c>
      <c r="G64" s="283"/>
      <c r="H64" s="118"/>
      <c r="I64" s="119"/>
      <c r="J64" s="124"/>
      <c r="K64" s="346" t="str">
        <f t="shared" si="23"/>
        <v/>
      </c>
      <c r="L64" s="346" t="str">
        <f t="shared" si="24"/>
        <v/>
      </c>
      <c r="M64" s="283"/>
      <c r="N64" s="118"/>
      <c r="O64" s="119"/>
      <c r="P64" s="119"/>
      <c r="Q64" s="346" t="str">
        <f t="shared" si="25"/>
        <v/>
      </c>
      <c r="R64" s="346" t="str">
        <f t="shared" si="26"/>
        <v/>
      </c>
      <c r="S64" s="283"/>
      <c r="T64" s="120"/>
      <c r="U64" s="120"/>
      <c r="V64" s="314"/>
      <c r="W64" s="313"/>
      <c r="X64" s="313"/>
      <c r="Y64" s="313"/>
      <c r="Z64" s="313"/>
      <c r="AA64" s="313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</row>
    <row r="65" spans="1:44" ht="48">
      <c r="B65" s="142">
        <f t="shared" si="20"/>
        <v>10</v>
      </c>
      <c r="C65" s="310" t="s">
        <v>195</v>
      </c>
      <c r="D65" s="125" t="s">
        <v>300</v>
      </c>
      <c r="E65" s="346" t="str">
        <f t="shared" si="21"/>
        <v/>
      </c>
      <c r="F65" s="346" t="str">
        <f t="shared" si="22"/>
        <v/>
      </c>
      <c r="G65" s="283"/>
      <c r="H65" s="499"/>
      <c r="I65" s="500"/>
      <c r="J65" s="124"/>
      <c r="K65" s="346" t="str">
        <f t="shared" si="23"/>
        <v/>
      </c>
      <c r="L65" s="346" t="str">
        <f t="shared" si="24"/>
        <v/>
      </c>
      <c r="M65" s="283"/>
      <c r="N65" s="499"/>
      <c r="O65" s="500"/>
      <c r="P65" s="119"/>
      <c r="Q65" s="346" t="str">
        <f t="shared" si="25"/>
        <v/>
      </c>
      <c r="R65" s="346" t="str">
        <f t="shared" si="26"/>
        <v/>
      </c>
      <c r="S65" s="283"/>
      <c r="T65" s="120"/>
      <c r="U65" s="120"/>
      <c r="X65" s="305"/>
      <c r="Y65" s="306"/>
      <c r="Z65" s="306"/>
      <c r="AA65" s="306"/>
    </row>
    <row r="66" spans="1:44" ht="48">
      <c r="A66" s="316"/>
      <c r="B66" s="142">
        <f t="shared" si="20"/>
        <v>11</v>
      </c>
      <c r="C66" s="310" t="s">
        <v>195</v>
      </c>
      <c r="D66" s="125" t="s">
        <v>301</v>
      </c>
      <c r="E66" s="346" t="str">
        <f t="shared" si="21"/>
        <v/>
      </c>
      <c r="F66" s="346" t="str">
        <f t="shared" si="22"/>
        <v/>
      </c>
      <c r="G66" s="283"/>
      <c r="H66" s="499"/>
      <c r="I66" s="500"/>
      <c r="J66" s="124"/>
      <c r="K66" s="346" t="str">
        <f t="shared" si="23"/>
        <v/>
      </c>
      <c r="L66" s="346" t="str">
        <f t="shared" si="24"/>
        <v/>
      </c>
      <c r="M66" s="283"/>
      <c r="N66" s="499"/>
      <c r="O66" s="500"/>
      <c r="P66" s="119"/>
      <c r="Q66" s="346" t="str">
        <f t="shared" si="25"/>
        <v/>
      </c>
      <c r="R66" s="346" t="str">
        <f t="shared" si="26"/>
        <v/>
      </c>
      <c r="S66" s="283"/>
      <c r="T66" s="120"/>
      <c r="U66" s="120"/>
      <c r="W66" s="15"/>
      <c r="X66" s="15"/>
      <c r="Y66" s="317"/>
      <c r="Z66" s="317"/>
      <c r="AA66" s="317"/>
      <c r="AB66" s="317"/>
      <c r="AC66" s="317"/>
      <c r="AD66" s="317"/>
      <c r="AE66" s="317"/>
      <c r="AF66" s="317"/>
      <c r="AG66" s="317"/>
      <c r="AH66" s="317"/>
      <c r="AI66" s="317"/>
      <c r="AJ66" s="317"/>
      <c r="AK66" s="317"/>
      <c r="AL66" s="317"/>
      <c r="AM66" s="317"/>
      <c r="AN66" s="317"/>
      <c r="AO66" s="317"/>
      <c r="AP66" s="317"/>
      <c r="AQ66" s="317"/>
      <c r="AR66" s="317"/>
    </row>
    <row r="67" spans="1:44" ht="24">
      <c r="A67" s="316"/>
      <c r="B67" s="142">
        <f t="shared" si="20"/>
        <v>12</v>
      </c>
      <c r="C67" s="310" t="s">
        <v>195</v>
      </c>
      <c r="D67" s="125" t="s">
        <v>302</v>
      </c>
      <c r="E67" s="346" t="str">
        <f t="shared" si="21"/>
        <v/>
      </c>
      <c r="F67" s="346" t="str">
        <f t="shared" si="22"/>
        <v/>
      </c>
      <c r="G67" s="283"/>
      <c r="H67" s="499"/>
      <c r="I67" s="500"/>
      <c r="J67" s="124"/>
      <c r="K67" s="346" t="str">
        <f t="shared" si="23"/>
        <v/>
      </c>
      <c r="L67" s="346" t="str">
        <f t="shared" si="24"/>
        <v/>
      </c>
      <c r="M67" s="283"/>
      <c r="N67" s="499"/>
      <c r="O67" s="500"/>
      <c r="P67" s="119"/>
      <c r="Q67" s="346" t="str">
        <f t="shared" si="25"/>
        <v/>
      </c>
      <c r="R67" s="346" t="str">
        <f t="shared" si="26"/>
        <v/>
      </c>
      <c r="S67" s="283"/>
      <c r="T67" s="120"/>
      <c r="U67" s="120"/>
      <c r="W67" s="15"/>
      <c r="X67" s="15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</row>
  </sheetData>
  <mergeCells count="120"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53"/>
  <sheetViews>
    <sheetView zoomScale="85" zoomScaleNormal="85" workbookViewId="0">
      <pane ySplit="13" topLeftCell="A20" activePane="bottomLeft" state="frozen"/>
      <selection pane="bottomLeft" activeCell="B54" sqref="B54:T54"/>
    </sheetView>
  </sheetViews>
  <sheetFormatPr baseColWidth="10" defaultRowHeight="12.75"/>
  <cols>
    <col min="1" max="1" width="2.28515625" style="301" customWidth="1"/>
    <col min="2" max="2" width="3.7109375" style="302" customWidth="1"/>
    <col min="3" max="3" width="20.140625" style="302" customWidth="1"/>
    <col min="4" max="4" width="40.5703125" style="302" customWidth="1"/>
    <col min="5" max="5" width="6.85546875" style="302" hidden="1" customWidth="1"/>
    <col min="6" max="6" width="6.42578125" style="302" hidden="1" customWidth="1"/>
    <col min="7" max="7" width="11.42578125" style="301"/>
    <col min="8" max="8" width="8.7109375" style="301" customWidth="1"/>
    <col min="9" max="10" width="15.7109375" style="301" customWidth="1"/>
    <col min="11" max="11" width="6.28515625" style="315" hidden="1" customWidth="1"/>
    <col min="12" max="12" width="6.5703125" style="315" hidden="1" customWidth="1"/>
    <col min="13" max="13" width="8.7109375" style="319" customWidth="1"/>
    <col min="14" max="14" width="13.5703125" style="301" customWidth="1"/>
    <col min="15" max="15" width="14.5703125" style="301" customWidth="1"/>
    <col min="16" max="17" width="5.85546875" style="315" customWidth="1"/>
    <col min="18" max="18" width="12.7109375" style="319" customWidth="1"/>
    <col min="19" max="19" width="20.140625" style="301" bestFit="1" customWidth="1"/>
    <col min="20" max="20" width="13.5703125" style="301" customWidth="1"/>
    <col min="21" max="21" width="13.42578125" style="301" customWidth="1"/>
    <col min="22" max="22" width="6.7109375" style="301" customWidth="1"/>
    <col min="23" max="23" width="7.7109375" style="301" customWidth="1"/>
    <col min="24" max="24" width="5.7109375" style="301" customWidth="1"/>
    <col min="25" max="25" width="9.5703125" style="301" customWidth="1"/>
    <col min="26" max="26" width="12.7109375" style="305" customWidth="1"/>
    <col min="27" max="40" width="11.42578125" style="306"/>
    <col min="41" max="16384" width="11.42578125" style="297"/>
  </cols>
  <sheetData>
    <row r="1" spans="1:40">
      <c r="M1" s="301"/>
    </row>
    <row r="2" spans="1:40" ht="15.75">
      <c r="A2" s="295"/>
      <c r="B2" s="458" t="s">
        <v>346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296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</row>
    <row r="3" spans="1:40">
      <c r="A3" s="298"/>
      <c r="B3" s="298"/>
      <c r="C3" s="298"/>
      <c r="D3" s="298"/>
      <c r="E3" s="374"/>
      <c r="F3" s="374"/>
      <c r="G3" s="298"/>
      <c r="H3" s="298"/>
      <c r="I3" s="298"/>
      <c r="J3" s="298"/>
      <c r="K3" s="374"/>
      <c r="L3" s="374"/>
      <c r="M3" s="298"/>
      <c r="N3" s="298"/>
      <c r="O3" s="298"/>
      <c r="P3" s="374"/>
      <c r="Q3" s="374"/>
      <c r="R3" s="320"/>
      <c r="S3" s="298"/>
      <c r="T3" s="296"/>
      <c r="U3" s="296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</row>
    <row r="4" spans="1:40">
      <c r="A4" s="295"/>
      <c r="B4" s="295"/>
      <c r="C4" s="104" t="s">
        <v>315</v>
      </c>
      <c r="D4" s="299" t="s">
        <v>322</v>
      </c>
      <c r="E4" s="374"/>
      <c r="F4" s="374"/>
      <c r="G4" s="298"/>
      <c r="H4" s="298"/>
      <c r="I4" s="298"/>
      <c r="J4" s="104" t="s">
        <v>68</v>
      </c>
      <c r="K4" s="377"/>
      <c r="L4" s="377"/>
      <c r="M4" s="298"/>
      <c r="N4" s="104" t="s">
        <v>116</v>
      </c>
      <c r="O4" s="474" t="s">
        <v>330</v>
      </c>
      <c r="P4" s="474"/>
      <c r="Q4" s="474"/>
      <c r="R4" s="474"/>
      <c r="S4" s="104" t="s">
        <v>66</v>
      </c>
      <c r="T4" s="385">
        <v>43733</v>
      </c>
      <c r="U4" s="296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</row>
    <row r="5" spans="1:40">
      <c r="A5" s="295"/>
      <c r="B5" s="295"/>
      <c r="C5" s="475" t="s">
        <v>323</v>
      </c>
      <c r="D5" s="486" t="s">
        <v>330</v>
      </c>
      <c r="E5" s="376"/>
      <c r="F5" s="376"/>
      <c r="G5" s="300"/>
      <c r="H5" s="300"/>
      <c r="I5" s="298"/>
      <c r="J5" s="298"/>
      <c r="K5" s="378"/>
      <c r="L5" s="378"/>
      <c r="M5" s="298"/>
      <c r="N5" s="298"/>
      <c r="O5" s="298"/>
      <c r="P5" s="374"/>
      <c r="Q5" s="374"/>
      <c r="R5" s="320"/>
      <c r="S5" s="298"/>
      <c r="T5" s="296"/>
      <c r="U5" s="296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</row>
    <row r="6" spans="1:40">
      <c r="A6" s="295"/>
      <c r="B6" s="295"/>
      <c r="C6" s="476"/>
      <c r="D6" s="487"/>
      <c r="E6" s="376"/>
      <c r="F6" s="376"/>
      <c r="G6" s="300"/>
      <c r="H6" s="300"/>
      <c r="I6" s="298"/>
      <c r="J6" s="104" t="s">
        <v>69</v>
      </c>
      <c r="K6" s="377"/>
      <c r="L6" s="377"/>
      <c r="M6" s="298"/>
      <c r="N6" s="104" t="s">
        <v>116</v>
      </c>
      <c r="O6" s="474" t="s">
        <v>332</v>
      </c>
      <c r="P6" s="474"/>
      <c r="Q6" s="474"/>
      <c r="R6" s="474"/>
      <c r="S6" s="104" t="s">
        <v>66</v>
      </c>
      <c r="T6" s="385">
        <v>43740</v>
      </c>
      <c r="U6" s="296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</row>
    <row r="7" spans="1:40">
      <c r="A7" s="295"/>
      <c r="B7" s="295"/>
      <c r="C7" s="104" t="s">
        <v>2</v>
      </c>
      <c r="D7" s="299" t="s">
        <v>331</v>
      </c>
      <c r="E7" s="376"/>
      <c r="F7" s="376"/>
      <c r="G7" s="300"/>
      <c r="H7" s="300"/>
      <c r="I7" s="298"/>
      <c r="J7" s="298"/>
      <c r="K7" s="378"/>
      <c r="L7" s="378"/>
      <c r="M7" s="298"/>
      <c r="N7" s="298"/>
      <c r="O7" s="298"/>
      <c r="P7" s="374"/>
      <c r="Q7" s="374"/>
      <c r="R7" s="320"/>
      <c r="S7" s="298"/>
      <c r="T7" s="296"/>
      <c r="U7" s="296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</row>
    <row r="8" spans="1:40">
      <c r="A8" s="295"/>
      <c r="B8" s="295"/>
      <c r="C8" s="104" t="s">
        <v>324</v>
      </c>
      <c r="D8" s="299" t="s">
        <v>332</v>
      </c>
      <c r="E8" s="376"/>
      <c r="F8" s="376"/>
      <c r="G8" s="300"/>
      <c r="H8" s="300"/>
      <c r="I8" s="298"/>
      <c r="J8" s="104" t="s">
        <v>70</v>
      </c>
      <c r="K8" s="377"/>
      <c r="L8" s="377"/>
      <c r="M8" s="298"/>
      <c r="N8" s="104" t="s">
        <v>116</v>
      </c>
      <c r="O8" s="474" t="s">
        <v>73</v>
      </c>
      <c r="P8" s="474"/>
      <c r="Q8" s="474"/>
      <c r="R8" s="474"/>
      <c r="S8" s="104" t="s">
        <v>66</v>
      </c>
      <c r="T8" s="113" t="s">
        <v>67</v>
      </c>
      <c r="U8" s="296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</row>
    <row r="9" spans="1:40">
      <c r="M9" s="301"/>
    </row>
    <row r="10" spans="1:40">
      <c r="C10" s="488"/>
      <c r="D10" s="488"/>
      <c r="E10" s="488"/>
      <c r="G10" s="303">
        <f>IF((COUNTIF(F16:F44,"Si")=0)*AND(COUNTIF(E16:E44,"No")=0),0,((COUNTIF(F16:F44,"Si")))/((COUNTIF(F16:F44,"Si")+COUNTIF(E16:E44,"No"))))</f>
        <v>0.8</v>
      </c>
      <c r="H10" s="304"/>
      <c r="I10" s="295"/>
      <c r="M10" s="303">
        <f>IF((COUNTIF(L16:L44,"Si")=0)*AND(COUNTIF(K16:K44,"No")=0),0,((COUNTIF(L16:L44,"Si")))/((COUNTIF(L16:L44,"Si")+COUNTIF(K16:K44,"No"))))</f>
        <v>0</v>
      </c>
      <c r="N10" s="295"/>
      <c r="R10" s="303">
        <f>IF((COUNTIF(Q16:Q44,"Si")=0)*AND(COUNTIF(P16:P44,"No")=0),0,((COUNTIF(Q16:Q44,"Si")))/((COUNTIF(Q16:Q44,"Si")+COUNTIF(P16:P44,"No"))))</f>
        <v>0</v>
      </c>
      <c r="S10" s="304"/>
      <c r="T10" s="295"/>
    </row>
    <row r="11" spans="1:40" ht="13.5" hidden="1" thickBot="1">
      <c r="C11" s="480"/>
      <c r="D11" s="480"/>
      <c r="E11" s="481"/>
      <c r="G11" s="460" t="s">
        <v>118</v>
      </c>
      <c r="H11" s="444"/>
      <c r="I11" s="439"/>
      <c r="M11" s="460" t="s">
        <v>118</v>
      </c>
      <c r="N11" s="439"/>
      <c r="R11" s="460" t="s">
        <v>118</v>
      </c>
      <c r="S11" s="444"/>
      <c r="T11" s="439"/>
    </row>
    <row r="12" spans="1:40">
      <c r="B12" s="445" t="s">
        <v>108</v>
      </c>
      <c r="C12" s="453" t="s">
        <v>92</v>
      </c>
      <c r="D12" s="445" t="s">
        <v>110</v>
      </c>
      <c r="E12" s="321"/>
      <c r="F12" s="321"/>
      <c r="G12" s="436" t="s">
        <v>171</v>
      </c>
      <c r="H12" s="436" t="s">
        <v>170</v>
      </c>
      <c r="I12" s="436"/>
      <c r="J12" s="434" t="s">
        <v>159</v>
      </c>
      <c r="K12" s="365"/>
      <c r="L12" s="365"/>
      <c r="M12" s="436" t="s">
        <v>172</v>
      </c>
      <c r="N12" s="436" t="s">
        <v>170</v>
      </c>
      <c r="O12" s="434" t="s">
        <v>159</v>
      </c>
      <c r="P12" s="365"/>
      <c r="Q12" s="365"/>
      <c r="R12" s="436" t="s">
        <v>173</v>
      </c>
      <c r="S12" s="434" t="s">
        <v>170</v>
      </c>
      <c r="T12" s="434" t="s">
        <v>159</v>
      </c>
    </row>
    <row r="13" spans="1:40" ht="13.5" thickBot="1">
      <c r="A13" s="307"/>
      <c r="B13" s="446"/>
      <c r="C13" s="454"/>
      <c r="D13" s="482"/>
      <c r="E13" s="380"/>
      <c r="F13" s="381"/>
      <c r="G13" s="469"/>
      <c r="H13" s="437"/>
      <c r="I13" s="437"/>
      <c r="J13" s="435"/>
      <c r="K13" s="324"/>
      <c r="L13" s="324"/>
      <c r="M13" s="437"/>
      <c r="N13" s="437"/>
      <c r="O13" s="435"/>
      <c r="P13" s="324"/>
      <c r="Q13" s="324"/>
      <c r="R13" s="437"/>
      <c r="S13" s="435"/>
      <c r="T13" s="435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9"/>
      <c r="AH13" s="309"/>
      <c r="AI13" s="309"/>
      <c r="AJ13" s="309"/>
      <c r="AK13" s="309"/>
      <c r="AL13" s="309"/>
      <c r="AM13" s="309"/>
      <c r="AN13" s="309"/>
    </row>
    <row r="14" spans="1:40" ht="13.5" thickBot="1">
      <c r="A14" s="307"/>
      <c r="B14" s="483" t="s">
        <v>325</v>
      </c>
      <c r="C14" s="484"/>
      <c r="D14" s="485"/>
      <c r="E14" s="370"/>
      <c r="F14" s="371"/>
      <c r="G14" s="243"/>
      <c r="H14" s="144"/>
      <c r="I14" s="144"/>
      <c r="J14" s="137"/>
      <c r="K14" s="366"/>
      <c r="L14" s="366"/>
      <c r="M14" s="144"/>
      <c r="N14" s="144"/>
      <c r="O14" s="137"/>
      <c r="P14" s="366"/>
      <c r="Q14" s="366"/>
      <c r="R14" s="144"/>
      <c r="S14" s="137"/>
      <c r="T14" s="145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9"/>
      <c r="AH14" s="309"/>
      <c r="AI14" s="309"/>
      <c r="AJ14" s="309"/>
      <c r="AK14" s="309"/>
      <c r="AL14" s="309"/>
      <c r="AM14" s="309"/>
      <c r="AN14" s="309"/>
    </row>
    <row r="15" spans="1:40" ht="52.5" customHeight="1" thickBot="1">
      <c r="A15" s="307"/>
      <c r="B15" s="138"/>
      <c r="C15" s="470" t="s">
        <v>326</v>
      </c>
      <c r="D15" s="470"/>
      <c r="E15" s="470"/>
      <c r="F15" s="470"/>
      <c r="G15" s="470"/>
      <c r="H15" s="470"/>
      <c r="I15" s="470"/>
      <c r="J15" s="470"/>
      <c r="K15" s="367"/>
      <c r="L15" s="367"/>
      <c r="M15" s="140"/>
      <c r="N15" s="140"/>
      <c r="O15" s="139"/>
      <c r="P15" s="367"/>
      <c r="Q15" s="367"/>
      <c r="R15" s="140"/>
      <c r="S15" s="139"/>
      <c r="T15" s="141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9"/>
      <c r="AH15" s="309"/>
      <c r="AI15" s="309"/>
      <c r="AJ15" s="309"/>
      <c r="AK15" s="309"/>
      <c r="AL15" s="309"/>
      <c r="AM15" s="309"/>
      <c r="AN15" s="309"/>
    </row>
    <row r="16" spans="1:40" ht="36">
      <c r="A16" s="307"/>
      <c r="B16" s="241">
        <v>1</v>
      </c>
      <c r="C16" s="310" t="s">
        <v>195</v>
      </c>
      <c r="D16" s="311" t="s">
        <v>309</v>
      </c>
      <c r="E16" s="286" t="str">
        <f>IF(((C16="Auditoría de gestión de la configuración")*AND(G16="No")),"No","")</f>
        <v/>
      </c>
      <c r="F16" s="286" t="str">
        <f>IF(((C16="Auditoría de gestión de la configuración")*AND(G16="Si")),"Si","")</f>
        <v/>
      </c>
      <c r="G16" s="286" t="s">
        <v>188</v>
      </c>
      <c r="H16" s="472"/>
      <c r="I16" s="473"/>
      <c r="J16" s="136"/>
      <c r="K16" s="286" t="str">
        <f>IF(((C16="Auditoría de gestión de la configuración")*AND(M16="No")),"No","")</f>
        <v/>
      </c>
      <c r="L16" s="286" t="str">
        <f>IF(((C16="Auditoría de gestión de la configuración")*AND(M16="Si")),"Si","")</f>
        <v/>
      </c>
      <c r="M16" s="286"/>
      <c r="N16" s="251"/>
      <c r="O16" s="136"/>
      <c r="P16" s="286" t="str">
        <f>IF(((C16="Auditoría de gestión de la configuración")*AND(R16="No")),"No","")</f>
        <v/>
      </c>
      <c r="Q16" s="286" t="str">
        <f>IF(((C16="Auditoría de gestión de la configuración")*AND(R16="Si")),"Si","")</f>
        <v/>
      </c>
      <c r="R16" s="286"/>
      <c r="S16" s="136"/>
      <c r="T16" s="136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9"/>
      <c r="AH16" s="309"/>
      <c r="AI16" s="309"/>
      <c r="AJ16" s="309"/>
      <c r="AK16" s="309"/>
      <c r="AL16" s="309"/>
      <c r="AM16" s="309"/>
      <c r="AN16" s="309"/>
    </row>
    <row r="17" spans="1:40" ht="24">
      <c r="A17" s="307"/>
      <c r="B17" s="241">
        <f>1+B16</f>
        <v>2</v>
      </c>
      <c r="C17" s="310" t="s">
        <v>195</v>
      </c>
      <c r="D17" s="311" t="s">
        <v>327</v>
      </c>
      <c r="E17" s="286" t="str">
        <f>IF(((C17="Auditoría de Calidad")*AND(G17="No")),"No","")</f>
        <v/>
      </c>
      <c r="F17" s="286" t="str">
        <f>IF(((C17="Auditoría de Calidad")*AND(G17="Si")),"Si","")</f>
        <v>Si</v>
      </c>
      <c r="G17" s="286" t="s">
        <v>188</v>
      </c>
      <c r="H17" s="472"/>
      <c r="I17" s="473"/>
      <c r="J17" s="136"/>
      <c r="K17" s="286" t="str">
        <f>IF(((C17="Auditoría de Calidad")*AND(M17="No")),"No","")</f>
        <v/>
      </c>
      <c r="L17" s="286" t="str">
        <f>IF(((C17="Auditoría de Calidad")*AND(M17="Si")),"Si","")</f>
        <v/>
      </c>
      <c r="M17" s="286"/>
      <c r="N17" s="250"/>
      <c r="O17" s="136"/>
      <c r="P17" s="286" t="str">
        <f>IF(((C17="Auditoría de Calidad")*AND(R17="No")),"No","")</f>
        <v/>
      </c>
      <c r="Q17" s="286" t="str">
        <f>IF(((C17="Auditoría de Calidad")*AND(R17="Si")),"Si","")</f>
        <v/>
      </c>
      <c r="R17" s="286"/>
      <c r="S17" s="136"/>
      <c r="T17" s="136"/>
      <c r="U17" s="30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9"/>
      <c r="AH17" s="309"/>
      <c r="AI17" s="309"/>
      <c r="AJ17" s="309"/>
      <c r="AK17" s="309"/>
      <c r="AL17" s="309"/>
      <c r="AM17" s="309"/>
      <c r="AN17" s="309"/>
    </row>
    <row r="18" spans="1:40" ht="24">
      <c r="A18" s="307"/>
      <c r="B18" s="241">
        <f t="shared" ref="B18:B30" si="0">1+B17</f>
        <v>3</v>
      </c>
      <c r="C18" s="310" t="s">
        <v>195</v>
      </c>
      <c r="D18" s="311" t="s">
        <v>328</v>
      </c>
      <c r="E18" s="286" t="str">
        <f t="shared" ref="E18:E30" si="1">IF(((C18="Auditoría de Calidad")*AND(G18="No")),"No","")</f>
        <v>No</v>
      </c>
      <c r="F18" s="286" t="str">
        <f t="shared" ref="F18:F30" si="2">IF(((C18="Auditoría de Calidad")*AND(G18="Si")),"Si","")</f>
        <v/>
      </c>
      <c r="G18" s="286" t="s">
        <v>189</v>
      </c>
      <c r="H18" s="472" t="s">
        <v>329</v>
      </c>
      <c r="I18" s="473"/>
      <c r="J18" s="136"/>
      <c r="K18" s="286" t="str">
        <f t="shared" ref="K18:K30" si="3">IF(((C18="Auditoría de Calidad")*AND(M18="No")),"No","")</f>
        <v/>
      </c>
      <c r="L18" s="286" t="str">
        <f t="shared" ref="L18:L30" si="4">IF(((C18="Auditoría de Calidad")*AND(M18="Si")),"Si","")</f>
        <v/>
      </c>
      <c r="M18" s="286"/>
      <c r="N18" s="250"/>
      <c r="O18" s="136"/>
      <c r="P18" s="286" t="str">
        <f t="shared" ref="P18:P30" si="5">IF(((C18="Auditoría de Calidad")*AND(R18="No")),"No","")</f>
        <v/>
      </c>
      <c r="Q18" s="286" t="str">
        <f t="shared" ref="Q18:Q30" si="6">IF(((C18="Auditoría de Calidad")*AND(R18="Si")),"Si","")</f>
        <v/>
      </c>
      <c r="R18" s="286"/>
      <c r="S18" s="136"/>
      <c r="T18" s="136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9"/>
      <c r="AH18" s="309"/>
      <c r="AI18" s="309"/>
      <c r="AJ18" s="309"/>
      <c r="AK18" s="309"/>
      <c r="AL18" s="309"/>
      <c r="AM18" s="309"/>
      <c r="AN18" s="309"/>
    </row>
    <row r="19" spans="1:40" ht="48">
      <c r="A19" s="307"/>
      <c r="B19" s="241">
        <f t="shared" si="0"/>
        <v>4</v>
      </c>
      <c r="C19" s="310" t="s">
        <v>195</v>
      </c>
      <c r="D19" s="311" t="s">
        <v>335</v>
      </c>
      <c r="E19" s="286" t="str">
        <f t="shared" si="1"/>
        <v/>
      </c>
      <c r="F19" s="286" t="str">
        <f t="shared" si="2"/>
        <v>Si</v>
      </c>
      <c r="G19" s="286" t="s">
        <v>188</v>
      </c>
      <c r="H19" s="472"/>
      <c r="I19" s="473"/>
      <c r="J19" s="136"/>
      <c r="K19" s="286" t="str">
        <f t="shared" si="3"/>
        <v/>
      </c>
      <c r="L19" s="286" t="str">
        <f t="shared" si="4"/>
        <v/>
      </c>
      <c r="M19" s="286"/>
      <c r="N19" s="250"/>
      <c r="O19" s="136"/>
      <c r="P19" s="286" t="str">
        <f t="shared" si="5"/>
        <v/>
      </c>
      <c r="Q19" s="286" t="str">
        <f t="shared" si="6"/>
        <v/>
      </c>
      <c r="R19" s="286"/>
      <c r="S19" s="136"/>
      <c r="T19" s="136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9"/>
      <c r="AH19" s="309"/>
      <c r="AI19" s="309"/>
      <c r="AJ19" s="309"/>
      <c r="AK19" s="309"/>
      <c r="AL19" s="309"/>
      <c r="AM19" s="309"/>
      <c r="AN19" s="309"/>
    </row>
    <row r="20" spans="1:40" ht="60">
      <c r="A20" s="307"/>
      <c r="B20" s="241">
        <f t="shared" si="0"/>
        <v>5</v>
      </c>
      <c r="C20" s="310" t="s">
        <v>195</v>
      </c>
      <c r="D20" s="311" t="s">
        <v>334</v>
      </c>
      <c r="E20" s="286" t="str">
        <f t="shared" si="1"/>
        <v/>
      </c>
      <c r="F20" s="286" t="str">
        <f t="shared" si="2"/>
        <v>Si</v>
      </c>
      <c r="G20" s="286" t="s">
        <v>188</v>
      </c>
      <c r="H20" s="472"/>
      <c r="I20" s="473"/>
      <c r="J20" s="136"/>
      <c r="K20" s="286" t="str">
        <f t="shared" si="3"/>
        <v/>
      </c>
      <c r="L20" s="286" t="str">
        <f t="shared" si="4"/>
        <v/>
      </c>
      <c r="M20" s="286"/>
      <c r="N20" s="250"/>
      <c r="O20" s="136"/>
      <c r="P20" s="286" t="str">
        <f t="shared" si="5"/>
        <v/>
      </c>
      <c r="Q20" s="286" t="str">
        <f t="shared" si="6"/>
        <v/>
      </c>
      <c r="R20" s="286"/>
      <c r="S20" s="136"/>
      <c r="T20" s="136"/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9"/>
      <c r="AH20" s="309"/>
      <c r="AI20" s="309"/>
      <c r="AJ20" s="309"/>
      <c r="AK20" s="309"/>
      <c r="AL20" s="309"/>
      <c r="AM20" s="309"/>
      <c r="AN20" s="309"/>
    </row>
    <row r="21" spans="1:40" ht="24">
      <c r="A21" s="307"/>
      <c r="B21" s="241">
        <f t="shared" si="0"/>
        <v>6</v>
      </c>
      <c r="C21" s="310" t="s">
        <v>195</v>
      </c>
      <c r="D21" s="311" t="s">
        <v>303</v>
      </c>
      <c r="E21" s="286" t="str">
        <f t="shared" si="1"/>
        <v/>
      </c>
      <c r="F21" s="286" t="str">
        <f t="shared" si="2"/>
        <v/>
      </c>
      <c r="G21" s="286" t="s">
        <v>339</v>
      </c>
      <c r="H21" s="472"/>
      <c r="I21" s="473"/>
      <c r="J21" s="136"/>
      <c r="K21" s="286" t="str">
        <f t="shared" si="3"/>
        <v/>
      </c>
      <c r="L21" s="286" t="str">
        <f t="shared" si="4"/>
        <v/>
      </c>
      <c r="M21" s="286"/>
      <c r="N21" s="250"/>
      <c r="O21" s="136"/>
      <c r="P21" s="286" t="str">
        <f t="shared" si="5"/>
        <v/>
      </c>
      <c r="Q21" s="286" t="str">
        <f t="shared" si="6"/>
        <v/>
      </c>
      <c r="R21" s="286"/>
      <c r="S21" s="136"/>
      <c r="T21" s="136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9"/>
      <c r="AH21" s="309"/>
      <c r="AI21" s="309"/>
      <c r="AJ21" s="309"/>
      <c r="AK21" s="309"/>
      <c r="AL21" s="309"/>
      <c r="AM21" s="309"/>
      <c r="AN21" s="309"/>
    </row>
    <row r="22" spans="1:40" ht="36">
      <c r="A22" s="307"/>
      <c r="B22" s="241">
        <f t="shared" si="0"/>
        <v>7</v>
      </c>
      <c r="C22" s="310" t="s">
        <v>195</v>
      </c>
      <c r="D22" s="311" t="s">
        <v>234</v>
      </c>
      <c r="E22" s="286" t="str">
        <f t="shared" si="1"/>
        <v/>
      </c>
      <c r="F22" s="286" t="str">
        <f t="shared" si="2"/>
        <v>Si</v>
      </c>
      <c r="G22" s="286" t="s">
        <v>188</v>
      </c>
      <c r="H22" s="472"/>
      <c r="I22" s="473"/>
      <c r="J22" s="136"/>
      <c r="K22" s="286" t="str">
        <f t="shared" si="3"/>
        <v/>
      </c>
      <c r="L22" s="286" t="str">
        <f t="shared" si="4"/>
        <v/>
      </c>
      <c r="M22" s="286"/>
      <c r="N22" s="250"/>
      <c r="O22" s="136"/>
      <c r="P22" s="286" t="str">
        <f t="shared" si="5"/>
        <v/>
      </c>
      <c r="Q22" s="286" t="str">
        <f t="shared" si="6"/>
        <v/>
      </c>
      <c r="R22" s="286"/>
      <c r="S22" s="136"/>
      <c r="T22" s="136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9"/>
      <c r="AH22" s="309"/>
      <c r="AI22" s="309"/>
      <c r="AJ22" s="309"/>
      <c r="AK22" s="309"/>
      <c r="AL22" s="309"/>
      <c r="AM22" s="309"/>
      <c r="AN22" s="309"/>
    </row>
    <row r="23" spans="1:40">
      <c r="A23" s="307"/>
      <c r="B23" s="241">
        <f t="shared" si="0"/>
        <v>8</v>
      </c>
      <c r="C23" s="310" t="s">
        <v>195</v>
      </c>
      <c r="D23" s="311" t="s">
        <v>235</v>
      </c>
      <c r="E23" s="286" t="str">
        <f t="shared" si="1"/>
        <v/>
      </c>
      <c r="F23" s="286" t="str">
        <f t="shared" si="2"/>
        <v>Si</v>
      </c>
      <c r="G23" s="286" t="s">
        <v>188</v>
      </c>
      <c r="H23" s="472"/>
      <c r="I23" s="473"/>
      <c r="J23" s="136"/>
      <c r="K23" s="286" t="str">
        <f t="shared" si="3"/>
        <v/>
      </c>
      <c r="L23" s="286" t="str">
        <f t="shared" si="4"/>
        <v/>
      </c>
      <c r="M23" s="286"/>
      <c r="N23" s="250"/>
      <c r="O23" s="136"/>
      <c r="P23" s="286" t="str">
        <f t="shared" si="5"/>
        <v/>
      </c>
      <c r="Q23" s="286" t="str">
        <f t="shared" si="6"/>
        <v/>
      </c>
      <c r="R23" s="286"/>
      <c r="S23" s="136"/>
      <c r="T23" s="136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9"/>
      <c r="AH23" s="309"/>
      <c r="AI23" s="309"/>
      <c r="AJ23" s="309"/>
      <c r="AK23" s="309"/>
      <c r="AL23" s="309"/>
      <c r="AM23" s="309"/>
      <c r="AN23" s="309"/>
    </row>
    <row r="24" spans="1:40" ht="24">
      <c r="A24" s="307"/>
      <c r="B24" s="241">
        <f t="shared" si="0"/>
        <v>9</v>
      </c>
      <c r="C24" s="310" t="s">
        <v>195</v>
      </c>
      <c r="D24" s="311" t="s">
        <v>304</v>
      </c>
      <c r="E24" s="286" t="str">
        <f t="shared" si="1"/>
        <v/>
      </c>
      <c r="F24" s="286" t="str">
        <f t="shared" si="2"/>
        <v>Si</v>
      </c>
      <c r="G24" s="286" t="s">
        <v>188</v>
      </c>
      <c r="H24" s="472"/>
      <c r="I24" s="473"/>
      <c r="J24" s="136"/>
      <c r="K24" s="286" t="str">
        <f t="shared" si="3"/>
        <v/>
      </c>
      <c r="L24" s="286" t="str">
        <f t="shared" si="4"/>
        <v/>
      </c>
      <c r="M24" s="286"/>
      <c r="N24" s="250"/>
      <c r="O24" s="136"/>
      <c r="P24" s="286" t="str">
        <f t="shared" si="5"/>
        <v/>
      </c>
      <c r="Q24" s="286" t="str">
        <f t="shared" si="6"/>
        <v/>
      </c>
      <c r="R24" s="286"/>
      <c r="S24" s="136"/>
      <c r="T24" s="136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9"/>
      <c r="AH24" s="309"/>
      <c r="AI24" s="309"/>
      <c r="AJ24" s="309"/>
      <c r="AK24" s="309"/>
      <c r="AL24" s="309"/>
      <c r="AM24" s="309"/>
      <c r="AN24" s="309"/>
    </row>
    <row r="25" spans="1:40" ht="24">
      <c r="A25" s="307"/>
      <c r="B25" s="241">
        <f t="shared" si="0"/>
        <v>10</v>
      </c>
      <c r="C25" s="310" t="s">
        <v>195</v>
      </c>
      <c r="D25" s="311" t="s">
        <v>305</v>
      </c>
      <c r="E25" s="286" t="str">
        <f t="shared" si="1"/>
        <v/>
      </c>
      <c r="F25" s="286" t="str">
        <f t="shared" si="2"/>
        <v>Si</v>
      </c>
      <c r="G25" s="286" t="s">
        <v>188</v>
      </c>
      <c r="H25" s="472"/>
      <c r="I25" s="473"/>
      <c r="J25" s="136"/>
      <c r="K25" s="286" t="str">
        <f t="shared" si="3"/>
        <v/>
      </c>
      <c r="L25" s="286" t="str">
        <f t="shared" si="4"/>
        <v/>
      </c>
      <c r="M25" s="286"/>
      <c r="N25" s="250"/>
      <c r="O25" s="136"/>
      <c r="P25" s="286" t="str">
        <f t="shared" si="5"/>
        <v/>
      </c>
      <c r="Q25" s="286" t="str">
        <f t="shared" si="6"/>
        <v/>
      </c>
      <c r="R25" s="286"/>
      <c r="S25" s="136"/>
      <c r="T25" s="136"/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9"/>
      <c r="AH25" s="309"/>
      <c r="AI25" s="309"/>
      <c r="AJ25" s="309"/>
      <c r="AK25" s="309"/>
      <c r="AL25" s="309"/>
      <c r="AM25" s="309"/>
      <c r="AN25" s="309"/>
    </row>
    <row r="26" spans="1:40" ht="24">
      <c r="A26" s="307"/>
      <c r="B26" s="241">
        <f t="shared" si="0"/>
        <v>11</v>
      </c>
      <c r="C26" s="310" t="s">
        <v>195</v>
      </c>
      <c r="D26" s="311" t="s">
        <v>306</v>
      </c>
      <c r="E26" s="286" t="str">
        <f t="shared" si="1"/>
        <v/>
      </c>
      <c r="F26" s="286" t="str">
        <f t="shared" si="2"/>
        <v>Si</v>
      </c>
      <c r="G26" s="286" t="s">
        <v>188</v>
      </c>
      <c r="H26" s="472"/>
      <c r="I26" s="473"/>
      <c r="J26" s="136"/>
      <c r="K26" s="286" t="str">
        <f t="shared" si="3"/>
        <v/>
      </c>
      <c r="L26" s="286" t="str">
        <f t="shared" si="4"/>
        <v/>
      </c>
      <c r="M26" s="286"/>
      <c r="N26" s="250"/>
      <c r="O26" s="136"/>
      <c r="P26" s="286" t="str">
        <f t="shared" si="5"/>
        <v/>
      </c>
      <c r="Q26" s="286" t="str">
        <f t="shared" si="6"/>
        <v/>
      </c>
      <c r="R26" s="286"/>
      <c r="S26" s="136"/>
      <c r="T26" s="136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9"/>
      <c r="AH26" s="309"/>
      <c r="AI26" s="309"/>
      <c r="AJ26" s="309"/>
      <c r="AK26" s="309"/>
      <c r="AL26" s="309"/>
      <c r="AM26" s="309"/>
      <c r="AN26" s="309"/>
    </row>
    <row r="27" spans="1:40" ht="24">
      <c r="A27" s="307"/>
      <c r="B27" s="241">
        <f t="shared" si="0"/>
        <v>12</v>
      </c>
      <c r="C27" s="310" t="s">
        <v>195</v>
      </c>
      <c r="D27" s="126" t="s">
        <v>307</v>
      </c>
      <c r="E27" s="286" t="str">
        <f t="shared" si="1"/>
        <v/>
      </c>
      <c r="F27" s="286" t="str">
        <f t="shared" si="2"/>
        <v>Si</v>
      </c>
      <c r="G27" s="286" t="s">
        <v>188</v>
      </c>
      <c r="H27" s="472"/>
      <c r="I27" s="473"/>
      <c r="J27" s="136"/>
      <c r="K27" s="286" t="str">
        <f t="shared" si="3"/>
        <v/>
      </c>
      <c r="L27" s="286" t="str">
        <f t="shared" si="4"/>
        <v/>
      </c>
      <c r="M27" s="286"/>
      <c r="N27" s="250"/>
      <c r="O27" s="136"/>
      <c r="P27" s="286" t="str">
        <f t="shared" si="5"/>
        <v/>
      </c>
      <c r="Q27" s="286" t="str">
        <f t="shared" si="6"/>
        <v/>
      </c>
      <c r="R27" s="286"/>
      <c r="S27" s="136"/>
      <c r="T27" s="136"/>
      <c r="U27" s="308"/>
      <c r="V27" s="308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9"/>
      <c r="AH27" s="309"/>
      <c r="AI27" s="309"/>
      <c r="AJ27" s="309"/>
      <c r="AK27" s="309"/>
      <c r="AL27" s="309"/>
      <c r="AM27" s="309"/>
      <c r="AN27" s="309"/>
    </row>
    <row r="28" spans="1:40">
      <c r="A28" s="307"/>
      <c r="B28" s="241">
        <f t="shared" si="0"/>
        <v>13</v>
      </c>
      <c r="C28" s="310" t="s">
        <v>195</v>
      </c>
      <c r="D28" s="311" t="s">
        <v>308</v>
      </c>
      <c r="E28" s="286" t="str">
        <f t="shared" si="1"/>
        <v/>
      </c>
      <c r="F28" s="286" t="str">
        <f t="shared" si="2"/>
        <v>Si</v>
      </c>
      <c r="G28" s="286" t="s">
        <v>188</v>
      </c>
      <c r="H28" s="472"/>
      <c r="I28" s="473"/>
      <c r="J28" s="136"/>
      <c r="K28" s="286" t="str">
        <f t="shared" si="3"/>
        <v/>
      </c>
      <c r="L28" s="286" t="str">
        <f t="shared" si="4"/>
        <v/>
      </c>
      <c r="M28" s="286"/>
      <c r="N28" s="250"/>
      <c r="O28" s="136"/>
      <c r="P28" s="286" t="str">
        <f t="shared" si="5"/>
        <v/>
      </c>
      <c r="Q28" s="286" t="str">
        <f t="shared" si="6"/>
        <v/>
      </c>
      <c r="R28" s="286"/>
      <c r="S28" s="136"/>
      <c r="T28" s="136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9"/>
      <c r="AH28" s="309"/>
      <c r="AI28" s="309"/>
      <c r="AJ28" s="309"/>
      <c r="AK28" s="309"/>
      <c r="AL28" s="309"/>
      <c r="AM28" s="309"/>
      <c r="AN28" s="309"/>
    </row>
    <row r="29" spans="1:40" ht="24">
      <c r="A29" s="307"/>
      <c r="B29" s="241">
        <f t="shared" si="0"/>
        <v>14</v>
      </c>
      <c r="C29" s="310" t="s">
        <v>195</v>
      </c>
      <c r="D29" s="311" t="s">
        <v>310</v>
      </c>
      <c r="E29" s="286" t="str">
        <f t="shared" si="1"/>
        <v/>
      </c>
      <c r="F29" s="286" t="str">
        <f t="shared" si="2"/>
        <v>Si</v>
      </c>
      <c r="G29" s="286" t="s">
        <v>188</v>
      </c>
      <c r="H29" s="472"/>
      <c r="I29" s="473"/>
      <c r="J29" s="136"/>
      <c r="K29" s="286" t="str">
        <f t="shared" si="3"/>
        <v/>
      </c>
      <c r="L29" s="286" t="str">
        <f t="shared" si="4"/>
        <v/>
      </c>
      <c r="M29" s="286"/>
      <c r="N29" s="250"/>
      <c r="O29" s="136"/>
      <c r="P29" s="286" t="str">
        <f t="shared" si="5"/>
        <v/>
      </c>
      <c r="Q29" s="286" t="str">
        <f t="shared" si="6"/>
        <v/>
      </c>
      <c r="R29" s="286"/>
      <c r="S29" s="136"/>
      <c r="T29" s="136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9"/>
      <c r="AH29" s="309"/>
      <c r="AI29" s="309"/>
      <c r="AJ29" s="309"/>
      <c r="AK29" s="309"/>
      <c r="AL29" s="309"/>
      <c r="AM29" s="309"/>
      <c r="AN29" s="309"/>
    </row>
    <row r="30" spans="1:40" ht="24.75" thickBot="1">
      <c r="A30" s="307"/>
      <c r="B30" s="241">
        <f t="shared" si="0"/>
        <v>15</v>
      </c>
      <c r="C30" s="310" t="s">
        <v>195</v>
      </c>
      <c r="D30" s="311" t="s">
        <v>236</v>
      </c>
      <c r="E30" s="373" t="str">
        <f t="shared" si="1"/>
        <v/>
      </c>
      <c r="F30" s="373" t="str">
        <f t="shared" si="2"/>
        <v>Si</v>
      </c>
      <c r="G30" s="286" t="s">
        <v>188</v>
      </c>
      <c r="H30" s="472"/>
      <c r="I30" s="473"/>
      <c r="J30" s="136"/>
      <c r="K30" s="286" t="str">
        <f t="shared" si="3"/>
        <v/>
      </c>
      <c r="L30" s="286" t="str">
        <f t="shared" si="4"/>
        <v/>
      </c>
      <c r="M30" s="286"/>
      <c r="N30" s="131"/>
      <c r="O30" s="136"/>
      <c r="P30" s="286" t="str">
        <f t="shared" si="5"/>
        <v/>
      </c>
      <c r="Q30" s="286" t="str">
        <f t="shared" si="6"/>
        <v/>
      </c>
      <c r="R30" s="286"/>
      <c r="S30" s="136"/>
      <c r="T30" s="136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9"/>
      <c r="AH30" s="309"/>
      <c r="AI30" s="309"/>
      <c r="AJ30" s="309"/>
      <c r="AK30" s="309"/>
      <c r="AL30" s="309"/>
      <c r="AM30" s="309"/>
      <c r="AN30" s="309"/>
    </row>
    <row r="31" spans="1:40" ht="13.5" customHeight="1" thickBot="1">
      <c r="A31" s="307"/>
      <c r="B31" s="483" t="s">
        <v>210</v>
      </c>
      <c r="C31" s="484"/>
      <c r="D31" s="484"/>
      <c r="E31" s="370"/>
      <c r="F31" s="371"/>
      <c r="G31" s="144"/>
      <c r="H31" s="144"/>
      <c r="I31" s="144"/>
      <c r="J31" s="137"/>
      <c r="K31" s="366"/>
      <c r="L31" s="366"/>
      <c r="M31" s="144"/>
      <c r="N31" s="144"/>
      <c r="O31" s="137"/>
      <c r="P31" s="366"/>
      <c r="Q31" s="366"/>
      <c r="R31" s="144"/>
      <c r="S31" s="137"/>
      <c r="T31" s="145"/>
      <c r="U31" s="308"/>
      <c r="V31" s="308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9"/>
      <c r="AH31" s="309"/>
      <c r="AI31" s="309"/>
      <c r="AJ31" s="309"/>
      <c r="AK31" s="309"/>
      <c r="AL31" s="309"/>
      <c r="AM31" s="309"/>
      <c r="AN31" s="309"/>
    </row>
    <row r="32" spans="1:40" ht="56.25" customHeight="1" thickBot="1">
      <c r="A32" s="315"/>
      <c r="B32" s="138"/>
      <c r="C32" s="470" t="s">
        <v>320</v>
      </c>
      <c r="D32" s="470"/>
      <c r="E32" s="501"/>
      <c r="F32" s="501"/>
      <c r="G32" s="470"/>
      <c r="H32" s="470"/>
      <c r="I32" s="470"/>
      <c r="J32" s="470"/>
      <c r="K32" s="367"/>
      <c r="L32" s="367"/>
      <c r="M32" s="140"/>
      <c r="N32" s="149"/>
      <c r="O32" s="139"/>
      <c r="P32" s="367"/>
      <c r="Q32" s="367"/>
      <c r="R32" s="140"/>
      <c r="S32" s="139"/>
      <c r="T32" s="146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</row>
    <row r="33" spans="1:40" ht="36">
      <c r="A33" s="313"/>
      <c r="B33" s="143">
        <v>1</v>
      </c>
      <c r="C33" s="310" t="s">
        <v>196</v>
      </c>
      <c r="D33" s="311" t="s">
        <v>309</v>
      </c>
      <c r="E33" s="286" t="str">
        <f>IF(((C33="Auditoría de gestión de la configuración")*AND(G33="No")),"No","")</f>
        <v/>
      </c>
      <c r="F33" s="286" t="str">
        <f>IF(((C33="Auditoría de gestión de la configuración")*AND(G33="Si")),"Si","")</f>
        <v>Si</v>
      </c>
      <c r="G33" s="286" t="s">
        <v>188</v>
      </c>
      <c r="H33" s="471"/>
      <c r="I33" s="471"/>
      <c r="J33" s="136"/>
      <c r="K33" s="286" t="str">
        <f>IF(((C33="Auditoría de gestión de la configuración")*AND(M33="No")),"No","")</f>
        <v/>
      </c>
      <c r="L33" s="286" t="str">
        <f>IF(((C33="Auditoría de gestión de la configuración")*AND(M33="Si")),"Si","")</f>
        <v/>
      </c>
      <c r="M33" s="286"/>
      <c r="N33" s="123"/>
      <c r="O33" s="133"/>
      <c r="P33" s="286" t="str">
        <f>IF(((C33="Auditoría de gestión de la configuración")*AND(R33="No")),"No","")</f>
        <v/>
      </c>
      <c r="Q33" s="286" t="str">
        <f>IF(((C33="Auditoría de gestión de la configuración")*AND(R33="Si")),"Si","")</f>
        <v/>
      </c>
      <c r="R33" s="286"/>
      <c r="S33" s="121"/>
      <c r="T33" s="121"/>
      <c r="U33" s="314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313"/>
      <c r="AJ33" s="313"/>
      <c r="AK33" s="313"/>
      <c r="AL33" s="313"/>
      <c r="AM33" s="313"/>
      <c r="AN33" s="313"/>
    </row>
    <row r="34" spans="1:40" ht="24">
      <c r="A34" s="313"/>
      <c r="B34" s="142">
        <f>B33+1</f>
        <v>2</v>
      </c>
      <c r="C34" s="310" t="s">
        <v>196</v>
      </c>
      <c r="D34" s="312" t="s">
        <v>237</v>
      </c>
      <c r="E34" s="286" t="str">
        <f>IF(((C34="Auditoría de gestión de la configuración")*AND(G34="No")),"No","")</f>
        <v/>
      </c>
      <c r="F34" s="286" t="str">
        <f>IF(((C34="Auditoría de gestión de la configuración")*AND(G34="Si")),"Si","")</f>
        <v>Si</v>
      </c>
      <c r="G34" s="286" t="s">
        <v>188</v>
      </c>
      <c r="H34" s="471"/>
      <c r="I34" s="471"/>
      <c r="J34" s="128"/>
      <c r="K34" s="286" t="str">
        <f>IF(((C34="Auditoría de gestión de la configuración")*AND(M34="No")),"No","")</f>
        <v/>
      </c>
      <c r="L34" s="286" t="str">
        <f>IF(((C34="Auditoría de gestión de la configuración")*AND(M34="Si")),"Si","")</f>
        <v/>
      </c>
      <c r="M34" s="287"/>
      <c r="N34" s="123"/>
      <c r="O34" s="116"/>
      <c r="P34" s="286" t="str">
        <f>IF(((C34="Auditoría de gestión de la configuración")*AND(R34="No")),"No","")</f>
        <v/>
      </c>
      <c r="Q34" s="286" t="str">
        <f>IF(((C34="Auditoría de gestión de la configuración")*AND(R34="Si")),"Si","")</f>
        <v/>
      </c>
      <c r="R34" s="287"/>
      <c r="S34" s="121"/>
      <c r="T34" s="121"/>
      <c r="U34" s="314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</row>
    <row r="35" spans="1:40" ht="24">
      <c r="A35" s="313"/>
      <c r="B35" s="142">
        <f t="shared" ref="B35:B53" si="7">B34+1</f>
        <v>3</v>
      </c>
      <c r="C35" s="310" t="s">
        <v>195</v>
      </c>
      <c r="D35" s="125" t="s">
        <v>277</v>
      </c>
      <c r="E35" s="286" t="str">
        <f>IF(((C35="Auditoría de Calidad")*AND(G35="No")),"No","")</f>
        <v>No</v>
      </c>
      <c r="F35" s="286" t="str">
        <f>IF(((C35="Auditoría de Calidad")*AND(G35="Si")),"Si","")</f>
        <v/>
      </c>
      <c r="G35" s="286" t="s">
        <v>189</v>
      </c>
      <c r="H35" s="491"/>
      <c r="I35" s="491"/>
      <c r="J35" s="124"/>
      <c r="K35" s="286" t="str">
        <f>IF(((C35="Auditoría de Calidad")*AND(M35="No")),"No","")</f>
        <v/>
      </c>
      <c r="L35" s="286" t="str">
        <f>IF(((C35="Auditoría de Calidad")*AND(M35="Si")),"Si","")</f>
        <v/>
      </c>
      <c r="M35" s="283"/>
      <c r="N35" s="119"/>
      <c r="O35" s="119"/>
      <c r="P35" s="286" t="str">
        <f>IF(((C35="Auditoría de Calidad")*AND(R35="No")),"No","")</f>
        <v/>
      </c>
      <c r="Q35" s="286" t="str">
        <f>IF(((C35="Auditoría de Calidad")*AND(R35="Si")),"Si","")</f>
        <v/>
      </c>
      <c r="R35" s="283"/>
      <c r="S35" s="120"/>
      <c r="T35" s="120"/>
      <c r="U35" s="314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</row>
    <row r="36" spans="1:40" ht="24">
      <c r="A36" s="313"/>
      <c r="B36" s="142">
        <f t="shared" si="7"/>
        <v>4</v>
      </c>
      <c r="C36" s="310" t="s">
        <v>195</v>
      </c>
      <c r="D36" s="125" t="s">
        <v>278</v>
      </c>
      <c r="E36" s="286" t="str">
        <f t="shared" ref="E36:E44" si="8">IF(((C36="Auditoría de Calidad")*AND(G36="No")),"No","")</f>
        <v/>
      </c>
      <c r="F36" s="286" t="str">
        <f t="shared" ref="F36:F44" si="9">IF(((C36="Auditoría de Calidad")*AND(G36="Si")),"Si","")</f>
        <v>Si</v>
      </c>
      <c r="G36" s="286" t="s">
        <v>188</v>
      </c>
      <c r="H36" s="491"/>
      <c r="I36" s="491"/>
      <c r="J36" s="124"/>
      <c r="K36" s="286" t="str">
        <f t="shared" ref="K36:K44" si="10">IF(((C36="Auditoría de Calidad")*AND(M36="No")),"No","")</f>
        <v/>
      </c>
      <c r="L36" s="286" t="str">
        <f t="shared" ref="L36:L44" si="11">IF(((C36="Auditoría de Calidad")*AND(M36="Si")),"Si","")</f>
        <v/>
      </c>
      <c r="M36" s="283"/>
      <c r="N36" s="119"/>
      <c r="O36" s="119"/>
      <c r="P36" s="286" t="str">
        <f t="shared" ref="P36:P44" si="12">IF(((C36="Auditoría de Calidad")*AND(R36="No")),"No","")</f>
        <v/>
      </c>
      <c r="Q36" s="286" t="str">
        <f t="shared" ref="Q36:Q44" si="13">IF(((C36="Auditoría de Calidad")*AND(R36="Si")),"Si","")</f>
        <v/>
      </c>
      <c r="R36" s="283"/>
      <c r="S36" s="120"/>
      <c r="T36" s="120"/>
      <c r="U36" s="314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</row>
    <row r="37" spans="1:40" ht="24">
      <c r="A37" s="313"/>
      <c r="B37" s="142">
        <f t="shared" si="7"/>
        <v>5</v>
      </c>
      <c r="C37" s="310" t="s">
        <v>195</v>
      </c>
      <c r="D37" s="125" t="s">
        <v>280</v>
      </c>
      <c r="E37" s="286" t="str">
        <f t="shared" si="8"/>
        <v/>
      </c>
      <c r="F37" s="286" t="str">
        <f t="shared" si="9"/>
        <v>Si</v>
      </c>
      <c r="G37" s="286" t="s">
        <v>188</v>
      </c>
      <c r="H37" s="491"/>
      <c r="I37" s="491"/>
      <c r="J37" s="124"/>
      <c r="K37" s="286" t="str">
        <f t="shared" si="10"/>
        <v/>
      </c>
      <c r="L37" s="286" t="str">
        <f t="shared" si="11"/>
        <v/>
      </c>
      <c r="M37" s="283"/>
      <c r="N37" s="119"/>
      <c r="O37" s="119"/>
      <c r="P37" s="286" t="str">
        <f t="shared" si="12"/>
        <v/>
      </c>
      <c r="Q37" s="286" t="str">
        <f t="shared" si="13"/>
        <v/>
      </c>
      <c r="R37" s="283"/>
      <c r="S37" s="120"/>
      <c r="T37" s="120"/>
      <c r="U37" s="314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</row>
    <row r="38" spans="1:40">
      <c r="A38" s="313"/>
      <c r="B38" s="142">
        <f t="shared" si="7"/>
        <v>6</v>
      </c>
      <c r="C38" s="310" t="s">
        <v>195</v>
      </c>
      <c r="D38" s="125" t="s">
        <v>281</v>
      </c>
      <c r="E38" s="286" t="str">
        <f t="shared" si="8"/>
        <v/>
      </c>
      <c r="F38" s="286" t="str">
        <f t="shared" si="9"/>
        <v>Si</v>
      </c>
      <c r="G38" s="286" t="s">
        <v>188</v>
      </c>
      <c r="H38" s="491"/>
      <c r="I38" s="491"/>
      <c r="J38" s="124"/>
      <c r="K38" s="286" t="str">
        <f t="shared" si="10"/>
        <v/>
      </c>
      <c r="L38" s="286" t="str">
        <f t="shared" si="11"/>
        <v/>
      </c>
      <c r="M38" s="283"/>
      <c r="N38" s="119"/>
      <c r="O38" s="119"/>
      <c r="P38" s="286" t="str">
        <f t="shared" si="12"/>
        <v/>
      </c>
      <c r="Q38" s="286" t="str">
        <f t="shared" si="13"/>
        <v/>
      </c>
      <c r="R38" s="283"/>
      <c r="S38" s="120"/>
      <c r="T38" s="120"/>
      <c r="U38" s="314"/>
      <c r="V38" s="313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</row>
    <row r="39" spans="1:40" ht="24">
      <c r="A39" s="313"/>
      <c r="B39" s="142">
        <f t="shared" si="7"/>
        <v>7</v>
      </c>
      <c r="C39" s="310" t="s">
        <v>195</v>
      </c>
      <c r="D39" s="125" t="s">
        <v>282</v>
      </c>
      <c r="E39" s="286" t="str">
        <f t="shared" si="8"/>
        <v>No</v>
      </c>
      <c r="F39" s="286" t="str">
        <f t="shared" si="9"/>
        <v/>
      </c>
      <c r="G39" s="286" t="s">
        <v>189</v>
      </c>
      <c r="H39" s="491" t="s">
        <v>336</v>
      </c>
      <c r="I39" s="491"/>
      <c r="J39" s="124"/>
      <c r="K39" s="286" t="str">
        <f t="shared" si="10"/>
        <v/>
      </c>
      <c r="L39" s="286" t="str">
        <f t="shared" si="11"/>
        <v/>
      </c>
      <c r="M39" s="283"/>
      <c r="N39" s="119"/>
      <c r="O39" s="119"/>
      <c r="P39" s="286" t="str">
        <f t="shared" si="12"/>
        <v/>
      </c>
      <c r="Q39" s="286" t="str">
        <f t="shared" si="13"/>
        <v/>
      </c>
      <c r="R39" s="283"/>
      <c r="S39" s="120"/>
      <c r="T39" s="120"/>
      <c r="U39" s="314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</row>
    <row r="40" spans="1:40" ht="36">
      <c r="A40" s="313"/>
      <c r="B40" s="142">
        <f t="shared" si="7"/>
        <v>8</v>
      </c>
      <c r="C40" s="310" t="s">
        <v>195</v>
      </c>
      <c r="D40" s="125" t="s">
        <v>337</v>
      </c>
      <c r="E40" s="286" t="str">
        <f t="shared" si="8"/>
        <v>No</v>
      </c>
      <c r="F40" s="286" t="str">
        <f t="shared" si="9"/>
        <v/>
      </c>
      <c r="G40" s="286" t="s">
        <v>189</v>
      </c>
      <c r="H40" s="491" t="s">
        <v>340</v>
      </c>
      <c r="I40" s="491"/>
      <c r="J40" s="124"/>
      <c r="K40" s="286" t="str">
        <f t="shared" si="10"/>
        <v/>
      </c>
      <c r="L40" s="286" t="str">
        <f t="shared" si="11"/>
        <v/>
      </c>
      <c r="M40" s="283"/>
      <c r="N40" s="119"/>
      <c r="O40" s="119"/>
      <c r="P40" s="286" t="str">
        <f t="shared" si="12"/>
        <v/>
      </c>
      <c r="Q40" s="286" t="str">
        <f t="shared" si="13"/>
        <v/>
      </c>
      <c r="R40" s="283"/>
      <c r="S40" s="120"/>
      <c r="T40" s="120"/>
      <c r="U40" s="314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</row>
    <row r="41" spans="1:40">
      <c r="A41" s="313"/>
      <c r="B41" s="142">
        <f t="shared" si="7"/>
        <v>9</v>
      </c>
      <c r="C41" s="310" t="s">
        <v>195</v>
      </c>
      <c r="D41" s="125" t="s">
        <v>283</v>
      </c>
      <c r="E41" s="286" t="str">
        <f t="shared" si="8"/>
        <v>No</v>
      </c>
      <c r="F41" s="286" t="str">
        <f t="shared" si="9"/>
        <v/>
      </c>
      <c r="G41" s="286" t="s">
        <v>189</v>
      </c>
      <c r="H41" s="491" t="s">
        <v>341</v>
      </c>
      <c r="I41" s="491"/>
      <c r="J41" s="124"/>
      <c r="K41" s="286" t="str">
        <f t="shared" si="10"/>
        <v/>
      </c>
      <c r="L41" s="286" t="str">
        <f t="shared" si="11"/>
        <v/>
      </c>
      <c r="M41" s="283"/>
      <c r="N41" s="119"/>
      <c r="O41" s="119"/>
      <c r="P41" s="286" t="str">
        <f t="shared" si="12"/>
        <v/>
      </c>
      <c r="Q41" s="286" t="str">
        <f t="shared" si="13"/>
        <v/>
      </c>
      <c r="R41" s="283"/>
      <c r="S41" s="120"/>
      <c r="T41" s="120"/>
      <c r="U41" s="314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</row>
    <row r="42" spans="1:40" ht="24">
      <c r="A42" s="313"/>
      <c r="B42" s="142">
        <f t="shared" si="7"/>
        <v>10</v>
      </c>
      <c r="C42" s="310" t="s">
        <v>195</v>
      </c>
      <c r="D42" s="125" t="s">
        <v>284</v>
      </c>
      <c r="E42" s="286" t="str">
        <f t="shared" si="8"/>
        <v/>
      </c>
      <c r="F42" s="286" t="str">
        <f t="shared" si="9"/>
        <v>Si</v>
      </c>
      <c r="G42" s="286" t="s">
        <v>188</v>
      </c>
      <c r="H42" s="491"/>
      <c r="I42" s="491"/>
      <c r="J42" s="124"/>
      <c r="K42" s="286" t="str">
        <f t="shared" si="10"/>
        <v/>
      </c>
      <c r="L42" s="286" t="str">
        <f t="shared" si="11"/>
        <v/>
      </c>
      <c r="M42" s="283"/>
      <c r="N42" s="119"/>
      <c r="O42" s="119"/>
      <c r="P42" s="286" t="str">
        <f t="shared" si="12"/>
        <v/>
      </c>
      <c r="Q42" s="286" t="str">
        <f t="shared" si="13"/>
        <v/>
      </c>
      <c r="R42" s="283"/>
      <c r="S42" s="120"/>
      <c r="T42" s="120"/>
      <c r="U42" s="314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</row>
    <row r="43" spans="1:40" ht="24">
      <c r="A43" s="313"/>
      <c r="B43" s="142">
        <f t="shared" si="7"/>
        <v>11</v>
      </c>
      <c r="C43" s="310" t="s">
        <v>195</v>
      </c>
      <c r="D43" s="125" t="s">
        <v>285</v>
      </c>
      <c r="E43" s="286" t="str">
        <f t="shared" si="8"/>
        <v/>
      </c>
      <c r="F43" s="286" t="str">
        <f t="shared" si="9"/>
        <v>Si</v>
      </c>
      <c r="G43" s="286" t="s">
        <v>188</v>
      </c>
      <c r="H43" s="491"/>
      <c r="I43" s="491"/>
      <c r="J43" s="124"/>
      <c r="K43" s="286" t="str">
        <f t="shared" si="10"/>
        <v/>
      </c>
      <c r="L43" s="286" t="str">
        <f t="shared" si="11"/>
        <v/>
      </c>
      <c r="M43" s="283"/>
      <c r="N43" s="119"/>
      <c r="O43" s="119"/>
      <c r="P43" s="286" t="str">
        <f t="shared" si="12"/>
        <v/>
      </c>
      <c r="Q43" s="286" t="str">
        <f t="shared" si="13"/>
        <v/>
      </c>
      <c r="R43" s="283"/>
      <c r="S43" s="120"/>
      <c r="T43" s="120"/>
      <c r="U43" s="314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3"/>
      <c r="AM43" s="313"/>
      <c r="AN43" s="313"/>
    </row>
    <row r="44" spans="1:40">
      <c r="A44" s="313"/>
      <c r="B44" s="142">
        <f t="shared" si="7"/>
        <v>12</v>
      </c>
      <c r="C44" s="310" t="s">
        <v>195</v>
      </c>
      <c r="D44" s="129" t="s">
        <v>279</v>
      </c>
      <c r="E44" s="286" t="str">
        <f t="shared" si="8"/>
        <v/>
      </c>
      <c r="F44" s="286" t="str">
        <f t="shared" si="9"/>
        <v>Si</v>
      </c>
      <c r="G44" s="286" t="s">
        <v>188</v>
      </c>
      <c r="H44" s="491"/>
      <c r="I44" s="491"/>
      <c r="J44" s="124"/>
      <c r="K44" s="286" t="str">
        <f t="shared" si="10"/>
        <v/>
      </c>
      <c r="L44" s="286" t="str">
        <f t="shared" si="11"/>
        <v/>
      </c>
      <c r="M44" s="283"/>
      <c r="N44" s="119"/>
      <c r="O44" s="119"/>
      <c r="P44" s="286" t="str">
        <f t="shared" si="12"/>
        <v/>
      </c>
      <c r="Q44" s="286" t="str">
        <f t="shared" si="13"/>
        <v/>
      </c>
      <c r="R44" s="283"/>
      <c r="S44" s="120"/>
      <c r="T44" s="120"/>
      <c r="U44" s="314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</row>
    <row r="45" spans="1:40">
      <c r="B45" s="142">
        <f t="shared" si="7"/>
        <v>13</v>
      </c>
      <c r="C45" s="310" t="s">
        <v>195</v>
      </c>
      <c r="D45" s="129" t="s">
        <v>342</v>
      </c>
      <c r="G45" s="286" t="s">
        <v>188</v>
      </c>
      <c r="H45" s="491"/>
      <c r="I45" s="491"/>
      <c r="J45" s="384"/>
      <c r="M45" s="283"/>
      <c r="N45" s="383"/>
      <c r="O45" s="383"/>
      <c r="P45" s="286" t="str">
        <f t="shared" ref="P45:P53" si="14">IF(((C45="Auditoría de Calidad")*AND(R45="No")),"No","")</f>
        <v/>
      </c>
      <c r="Q45" s="286" t="str">
        <f t="shared" ref="Q45:Q53" si="15">IF(((C45="Auditoría de Calidad")*AND(R45="Si")),"Si","")</f>
        <v/>
      </c>
      <c r="R45" s="283"/>
      <c r="S45" s="120"/>
      <c r="T45" s="120"/>
    </row>
    <row r="46" spans="1:40" ht="24">
      <c r="B46" s="142">
        <f t="shared" si="7"/>
        <v>14</v>
      </c>
      <c r="C46" s="310" t="s">
        <v>195</v>
      </c>
      <c r="D46" s="129" t="s">
        <v>343</v>
      </c>
      <c r="G46" s="286" t="s">
        <v>188</v>
      </c>
      <c r="H46" s="491"/>
      <c r="I46" s="491"/>
      <c r="J46" s="384"/>
      <c r="M46" s="283"/>
      <c r="N46" s="383"/>
      <c r="O46" s="383"/>
      <c r="P46" s="286" t="str">
        <f t="shared" si="14"/>
        <v/>
      </c>
      <c r="Q46" s="286" t="str">
        <f t="shared" si="15"/>
        <v/>
      </c>
      <c r="R46" s="283"/>
      <c r="S46" s="120"/>
      <c r="T46" s="120"/>
    </row>
    <row r="47" spans="1:40">
      <c r="B47" s="142">
        <f t="shared" si="7"/>
        <v>15</v>
      </c>
      <c r="C47" s="310" t="s">
        <v>195</v>
      </c>
      <c r="D47" s="129" t="s">
        <v>344</v>
      </c>
      <c r="G47" s="286" t="s">
        <v>188</v>
      </c>
      <c r="H47" s="491"/>
      <c r="I47" s="491"/>
      <c r="J47" s="384"/>
      <c r="M47" s="283"/>
      <c r="N47" s="383"/>
      <c r="O47" s="383"/>
      <c r="P47" s="286" t="str">
        <f t="shared" si="14"/>
        <v/>
      </c>
      <c r="Q47" s="286" t="str">
        <f t="shared" si="15"/>
        <v/>
      </c>
      <c r="R47" s="283"/>
      <c r="S47" s="120"/>
      <c r="T47" s="120"/>
    </row>
    <row r="48" spans="1:40" ht="24">
      <c r="B48" s="142">
        <f t="shared" si="7"/>
        <v>16</v>
      </c>
      <c r="C48" s="310" t="s">
        <v>195</v>
      </c>
      <c r="D48" s="129" t="s">
        <v>345</v>
      </c>
      <c r="G48" s="286" t="s">
        <v>188</v>
      </c>
      <c r="H48" s="491"/>
      <c r="I48" s="491"/>
      <c r="J48" s="384"/>
      <c r="M48" s="283"/>
      <c r="N48" s="383"/>
      <c r="O48" s="383"/>
      <c r="P48" s="286" t="str">
        <f t="shared" si="14"/>
        <v/>
      </c>
      <c r="Q48" s="286" t="str">
        <f t="shared" si="15"/>
        <v/>
      </c>
      <c r="R48" s="283"/>
      <c r="S48" s="120"/>
      <c r="T48" s="120"/>
    </row>
    <row r="49" spans="2:20">
      <c r="B49" s="142">
        <f t="shared" si="7"/>
        <v>17</v>
      </c>
      <c r="C49" s="310" t="s">
        <v>195</v>
      </c>
      <c r="D49" s="129" t="s">
        <v>347</v>
      </c>
      <c r="G49" s="286" t="s">
        <v>188</v>
      </c>
      <c r="H49" s="491"/>
      <c r="I49" s="491"/>
      <c r="J49" s="384"/>
      <c r="M49" s="283"/>
      <c r="N49" s="383"/>
      <c r="O49" s="383"/>
      <c r="P49" s="286" t="str">
        <f t="shared" si="14"/>
        <v/>
      </c>
      <c r="Q49" s="286" t="str">
        <f t="shared" si="15"/>
        <v/>
      </c>
      <c r="R49" s="283"/>
      <c r="S49" s="120"/>
      <c r="T49" s="120"/>
    </row>
    <row r="50" spans="2:20" ht="9.75" customHeight="1">
      <c r="B50" s="142">
        <f t="shared" si="7"/>
        <v>18</v>
      </c>
      <c r="C50" s="310" t="s">
        <v>195</v>
      </c>
      <c r="D50" s="129" t="s">
        <v>348</v>
      </c>
      <c r="G50" s="286" t="s">
        <v>188</v>
      </c>
      <c r="H50" s="491"/>
      <c r="I50" s="491"/>
      <c r="J50" s="384"/>
      <c r="M50" s="283"/>
      <c r="N50" s="383"/>
      <c r="O50" s="383"/>
      <c r="P50" s="286" t="str">
        <f t="shared" si="14"/>
        <v/>
      </c>
      <c r="Q50" s="286" t="str">
        <f t="shared" si="15"/>
        <v/>
      </c>
      <c r="R50" s="283"/>
      <c r="S50" s="120"/>
      <c r="T50" s="120"/>
    </row>
    <row r="51" spans="2:20">
      <c r="B51" s="142">
        <f t="shared" si="7"/>
        <v>19</v>
      </c>
      <c r="C51" s="310" t="s">
        <v>195</v>
      </c>
      <c r="D51" s="129" t="s">
        <v>349</v>
      </c>
      <c r="G51" s="286" t="s">
        <v>188</v>
      </c>
      <c r="H51" s="491"/>
      <c r="I51" s="491"/>
      <c r="J51" s="384"/>
      <c r="M51" s="283"/>
      <c r="N51" s="383"/>
      <c r="O51" s="383"/>
      <c r="P51" s="286" t="str">
        <f t="shared" si="14"/>
        <v/>
      </c>
      <c r="Q51" s="286" t="str">
        <f t="shared" si="15"/>
        <v/>
      </c>
      <c r="R51" s="283"/>
      <c r="S51" s="120"/>
      <c r="T51" s="120"/>
    </row>
    <row r="52" spans="2:20">
      <c r="B52" s="142">
        <f t="shared" si="7"/>
        <v>20</v>
      </c>
      <c r="C52" s="310" t="s">
        <v>195</v>
      </c>
      <c r="D52" s="129" t="s">
        <v>350</v>
      </c>
      <c r="G52" s="286" t="s">
        <v>188</v>
      </c>
      <c r="H52" s="491"/>
      <c r="I52" s="491"/>
      <c r="J52" s="384"/>
      <c r="M52" s="283"/>
      <c r="N52" s="383"/>
      <c r="O52" s="383"/>
      <c r="P52" s="286" t="str">
        <f t="shared" si="14"/>
        <v/>
      </c>
      <c r="Q52" s="286" t="str">
        <f t="shared" si="15"/>
        <v/>
      </c>
      <c r="R52" s="283"/>
      <c r="S52" s="120"/>
      <c r="T52" s="120"/>
    </row>
    <row r="53" spans="2:20">
      <c r="B53" s="142">
        <f t="shared" si="7"/>
        <v>21</v>
      </c>
      <c r="C53" s="310" t="s">
        <v>195</v>
      </c>
      <c r="D53" s="129" t="s">
        <v>351</v>
      </c>
      <c r="G53" s="286" t="s">
        <v>188</v>
      </c>
      <c r="H53" s="491"/>
      <c r="I53" s="491"/>
      <c r="J53" s="384"/>
      <c r="M53" s="283"/>
      <c r="N53" s="383"/>
      <c r="O53" s="383"/>
      <c r="P53" s="286" t="str">
        <f t="shared" si="14"/>
        <v/>
      </c>
      <c r="Q53" s="286" t="str">
        <f t="shared" si="15"/>
        <v/>
      </c>
      <c r="R53" s="283"/>
      <c r="S53" s="120"/>
      <c r="T53" s="120"/>
    </row>
  </sheetData>
  <mergeCells count="63">
    <mergeCell ref="H50:I50"/>
    <mergeCell ref="H51:I51"/>
    <mergeCell ref="H52:I52"/>
    <mergeCell ref="H53:I53"/>
    <mergeCell ref="H45:I45"/>
    <mergeCell ref="H46:I46"/>
    <mergeCell ref="H47:I47"/>
    <mergeCell ref="H48:I48"/>
    <mergeCell ref="H49:I49"/>
    <mergeCell ref="H35:I35"/>
    <mergeCell ref="H36:I36"/>
    <mergeCell ref="H37:I37"/>
    <mergeCell ref="H42:I42"/>
    <mergeCell ref="H43:I43"/>
    <mergeCell ref="H44:I44"/>
    <mergeCell ref="H38:I38"/>
    <mergeCell ref="H39:I39"/>
    <mergeCell ref="H40:I40"/>
    <mergeCell ref="H41:I41"/>
    <mergeCell ref="H34:I34"/>
    <mergeCell ref="H23:I23"/>
    <mergeCell ref="H24:I24"/>
    <mergeCell ref="H25:I25"/>
    <mergeCell ref="H26:I26"/>
    <mergeCell ref="H27:I27"/>
    <mergeCell ref="H28:I28"/>
    <mergeCell ref="H29:I29"/>
    <mergeCell ref="C32:J32"/>
    <mergeCell ref="H33:I33"/>
    <mergeCell ref="B31:D31"/>
    <mergeCell ref="H30:I30"/>
    <mergeCell ref="O12:O13"/>
    <mergeCell ref="H19:I19"/>
    <mergeCell ref="H20:I20"/>
    <mergeCell ref="H21:I21"/>
    <mergeCell ref="J12:J13"/>
    <mergeCell ref="H22:I22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3:C53 C16:C30">
      <formula1>Tipos</formula1>
    </dataValidation>
    <dataValidation type="list" allowBlank="1" showInputMessage="1" showErrorMessage="1" sqref="G33:G53 G16:G30 M16:M30 R16:R30 R33:R53 M33:M53">
      <formula1>"Si,No,No Aplica"</formula1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301" customWidth="1"/>
    <col min="2" max="2" width="3.7109375" style="302" customWidth="1"/>
    <col min="3" max="3" width="20.140625" style="302" customWidth="1"/>
    <col min="4" max="4" width="40.5703125" style="302" customWidth="1"/>
    <col min="5" max="5" width="6.85546875" style="302" hidden="1" customWidth="1"/>
    <col min="6" max="6" width="6.42578125" style="302" hidden="1" customWidth="1"/>
    <col min="7" max="7" width="11.42578125" style="301"/>
    <col min="8" max="8" width="8.7109375" style="301" customWidth="1"/>
    <col min="9" max="10" width="15.7109375" style="301" customWidth="1"/>
    <col min="11" max="11" width="5" style="315" hidden="1" customWidth="1"/>
    <col min="12" max="12" width="5.140625" style="315" hidden="1" customWidth="1"/>
    <col min="13" max="13" width="8.7109375" style="319" customWidth="1"/>
    <col min="14" max="14" width="13.5703125" style="301" customWidth="1"/>
    <col min="15" max="15" width="14.5703125" style="301" customWidth="1"/>
    <col min="16" max="16" width="5.28515625" style="315" hidden="1" customWidth="1"/>
    <col min="17" max="17" width="5.42578125" style="315" hidden="1" customWidth="1"/>
    <col min="18" max="18" width="12.7109375" style="319" customWidth="1"/>
    <col min="19" max="19" width="20.140625" style="301" bestFit="1" customWidth="1"/>
    <col min="20" max="20" width="13.5703125" style="301" customWidth="1"/>
    <col min="21" max="21" width="13.42578125" style="301" customWidth="1"/>
    <col min="22" max="22" width="6.7109375" style="301" customWidth="1"/>
    <col min="23" max="23" width="7.7109375" style="301" customWidth="1"/>
    <col min="24" max="24" width="5.7109375" style="301" customWidth="1"/>
    <col min="25" max="25" width="9.5703125" style="301" customWidth="1"/>
    <col min="26" max="26" width="12.7109375" style="305" customWidth="1"/>
    <col min="27" max="37" width="11.42578125" style="306"/>
    <col min="38" max="16384" width="11.42578125" style="297"/>
  </cols>
  <sheetData>
    <row r="1" spans="1:37">
      <c r="M1" s="301"/>
    </row>
    <row r="2" spans="1:37" ht="15.75">
      <c r="A2" s="295"/>
      <c r="B2" s="458" t="s">
        <v>61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296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</row>
    <row r="3" spans="1:37">
      <c r="A3" s="298"/>
      <c r="B3" s="298"/>
      <c r="C3" s="298"/>
      <c r="D3" s="298"/>
      <c r="E3" s="374"/>
      <c r="F3" s="374"/>
      <c r="G3" s="298"/>
      <c r="H3" s="298"/>
      <c r="I3" s="298"/>
      <c r="J3" s="298"/>
      <c r="K3" s="374"/>
      <c r="L3" s="374"/>
      <c r="M3" s="298"/>
      <c r="N3" s="298"/>
      <c r="O3" s="298"/>
      <c r="P3" s="374"/>
      <c r="Q3" s="374"/>
      <c r="R3" s="320"/>
      <c r="S3" s="298"/>
      <c r="T3" s="296"/>
      <c r="U3" s="296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</row>
    <row r="4" spans="1:37">
      <c r="A4" s="295"/>
      <c r="B4" s="295"/>
      <c r="C4" s="104" t="s">
        <v>291</v>
      </c>
      <c r="D4" s="299" t="str">
        <f>Inicio!D4</f>
        <v>EVOLUTIVO FRONT END</v>
      </c>
      <c r="E4" s="374"/>
      <c r="F4" s="374"/>
      <c r="G4" s="298"/>
      <c r="H4" s="298"/>
      <c r="I4" s="298"/>
      <c r="J4" s="104" t="s">
        <v>68</v>
      </c>
      <c r="K4" s="377"/>
      <c r="L4" s="377"/>
      <c r="M4" s="298"/>
      <c r="N4" s="104" t="s">
        <v>116</v>
      </c>
      <c r="O4" s="474" t="s">
        <v>73</v>
      </c>
      <c r="P4" s="474"/>
      <c r="Q4" s="474"/>
      <c r="R4" s="474"/>
      <c r="S4" s="104" t="s">
        <v>66</v>
      </c>
      <c r="T4" s="113" t="s">
        <v>67</v>
      </c>
      <c r="U4" s="296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</row>
    <row r="5" spans="1:37">
      <c r="A5" s="295"/>
      <c r="B5" s="295"/>
      <c r="C5" s="475" t="s">
        <v>204</v>
      </c>
      <c r="D5" s="486">
        <f>Inicio!D5</f>
        <v>0</v>
      </c>
      <c r="E5" s="376"/>
      <c r="F5" s="376"/>
      <c r="G5" s="300"/>
      <c r="H5" s="300"/>
      <c r="I5" s="298"/>
      <c r="J5" s="298"/>
      <c r="K5" s="378"/>
      <c r="L5" s="378"/>
      <c r="M5" s="298"/>
      <c r="N5" s="298"/>
      <c r="O5" s="298"/>
      <c r="P5" s="374"/>
      <c r="Q5" s="374"/>
      <c r="R5" s="320"/>
      <c r="S5" s="298"/>
      <c r="T5" s="296"/>
      <c r="U5" s="296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</row>
    <row r="6" spans="1:37">
      <c r="A6" s="295"/>
      <c r="B6" s="295"/>
      <c r="C6" s="476"/>
      <c r="D6" s="487"/>
      <c r="E6" s="376"/>
      <c r="F6" s="376"/>
      <c r="G6" s="300"/>
      <c r="H6" s="300"/>
      <c r="I6" s="298"/>
      <c r="J6" s="104" t="s">
        <v>69</v>
      </c>
      <c r="K6" s="377"/>
      <c r="L6" s="377"/>
      <c r="M6" s="298"/>
      <c r="N6" s="104" t="s">
        <v>116</v>
      </c>
      <c r="O6" s="474" t="s">
        <v>73</v>
      </c>
      <c r="P6" s="474"/>
      <c r="Q6" s="474"/>
      <c r="R6" s="474"/>
      <c r="S6" s="104" t="s">
        <v>66</v>
      </c>
      <c r="T6" s="113" t="s">
        <v>67</v>
      </c>
      <c r="U6" s="296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</row>
    <row r="7" spans="1:37">
      <c r="A7" s="295"/>
      <c r="B7" s="295"/>
      <c r="C7" s="104" t="s">
        <v>2</v>
      </c>
      <c r="D7" s="299">
        <f>Inicio!D7</f>
        <v>0</v>
      </c>
      <c r="E7" s="376"/>
      <c r="F7" s="376"/>
      <c r="G7" s="300"/>
      <c r="H7" s="300"/>
      <c r="I7" s="298"/>
      <c r="J7" s="298"/>
      <c r="K7" s="378"/>
      <c r="L7" s="378"/>
      <c r="M7" s="298"/>
      <c r="N7" s="298"/>
      <c r="O7" s="298"/>
      <c r="P7" s="374"/>
      <c r="Q7" s="374"/>
      <c r="R7" s="320"/>
      <c r="S7" s="298"/>
      <c r="T7" s="296"/>
      <c r="U7" s="296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</row>
    <row r="8" spans="1:37">
      <c r="A8" s="295"/>
      <c r="B8" s="295"/>
      <c r="C8" s="104" t="s">
        <v>205</v>
      </c>
      <c r="D8" s="299">
        <f>Inicio!D8</f>
        <v>0</v>
      </c>
      <c r="E8" s="376"/>
      <c r="F8" s="376"/>
      <c r="G8" s="300"/>
      <c r="H8" s="300"/>
      <c r="I8" s="298"/>
      <c r="J8" s="104" t="s">
        <v>70</v>
      </c>
      <c r="K8" s="377"/>
      <c r="L8" s="377"/>
      <c r="M8" s="298"/>
      <c r="N8" s="104" t="s">
        <v>116</v>
      </c>
      <c r="O8" s="474" t="s">
        <v>73</v>
      </c>
      <c r="P8" s="474"/>
      <c r="Q8" s="474"/>
      <c r="R8" s="474"/>
      <c r="S8" s="104" t="s">
        <v>66</v>
      </c>
      <c r="T8" s="113" t="s">
        <v>67</v>
      </c>
      <c r="U8" s="296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</row>
    <row r="9" spans="1:37">
      <c r="M9" s="301"/>
    </row>
    <row r="10" spans="1:37">
      <c r="C10" s="488"/>
      <c r="D10" s="488"/>
      <c r="E10" s="488"/>
      <c r="G10" s="303">
        <f>IF((COUNTIF(F16:F62,"Si")=0)*AND(COUNTIF(E16:E62,"No")=0),0,((COUNTIF(F16:F62,"Si")))/((COUNTIF(F16:F62,"Si")+COUNTIF(E16:E62,"No"))))</f>
        <v>1</v>
      </c>
      <c r="H10" s="304"/>
      <c r="I10" s="295"/>
      <c r="M10" s="303">
        <f>IF((COUNTIF(L16:L62,"Si")=0)*AND(COUNTIF(K16:K62,"No")=0),0,((COUNTIF(L16:L62,"Si")))/((COUNTIF(L16:L62,"Si")+COUNTIF(K16:K62,"No"))))</f>
        <v>0.75</v>
      </c>
      <c r="N10" s="295"/>
      <c r="R10" s="303">
        <f>IF((COUNTIF(Q16:Q62,"Si")=0)*AND(COUNTIF(P16:P62,"No")=0),0,((COUNTIF(Q16:Q62,"Si")))/((COUNTIF(Q16:Q62,"Si")+COUNTIF(P16:P62,"No"))))</f>
        <v>0.75</v>
      </c>
      <c r="S10" s="304"/>
      <c r="T10" s="295"/>
    </row>
    <row r="11" spans="1:37" ht="13.5" hidden="1" thickBot="1">
      <c r="C11" s="480"/>
      <c r="D11" s="480"/>
      <c r="E11" s="481"/>
      <c r="G11" s="460" t="s">
        <v>118</v>
      </c>
      <c r="H11" s="444"/>
      <c r="I11" s="439"/>
      <c r="M11" s="460" t="s">
        <v>118</v>
      </c>
      <c r="N11" s="439"/>
      <c r="R11" s="460" t="s">
        <v>118</v>
      </c>
      <c r="S11" s="444"/>
      <c r="T11" s="439"/>
    </row>
    <row r="12" spans="1:37">
      <c r="B12" s="445" t="s">
        <v>108</v>
      </c>
      <c r="C12" s="453" t="s">
        <v>92</v>
      </c>
      <c r="D12" s="445" t="s">
        <v>110</v>
      </c>
      <c r="E12" s="321"/>
      <c r="F12" s="321"/>
      <c r="G12" s="436" t="s">
        <v>171</v>
      </c>
      <c r="H12" s="436" t="s">
        <v>170</v>
      </c>
      <c r="I12" s="436"/>
      <c r="J12" s="434" t="s">
        <v>159</v>
      </c>
      <c r="K12" s="365"/>
      <c r="L12" s="365"/>
      <c r="M12" s="436" t="s">
        <v>172</v>
      </c>
      <c r="N12" s="436" t="s">
        <v>170</v>
      </c>
      <c r="O12" s="434" t="s">
        <v>159</v>
      </c>
      <c r="P12" s="365"/>
      <c r="Q12" s="365"/>
      <c r="R12" s="436" t="s">
        <v>173</v>
      </c>
      <c r="S12" s="434" t="s">
        <v>170</v>
      </c>
      <c r="T12" s="434" t="s">
        <v>159</v>
      </c>
    </row>
    <row r="13" spans="1:37" ht="13.5" thickBot="1">
      <c r="A13" s="307"/>
      <c r="B13" s="446"/>
      <c r="C13" s="454"/>
      <c r="D13" s="482"/>
      <c r="E13" s="380"/>
      <c r="F13" s="381"/>
      <c r="G13" s="469"/>
      <c r="H13" s="437"/>
      <c r="I13" s="437"/>
      <c r="J13" s="435"/>
      <c r="K13" s="324"/>
      <c r="L13" s="324"/>
      <c r="M13" s="437"/>
      <c r="N13" s="437"/>
      <c r="O13" s="435"/>
      <c r="P13" s="324"/>
      <c r="Q13" s="324"/>
      <c r="R13" s="437"/>
      <c r="S13" s="435"/>
      <c r="T13" s="435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9"/>
      <c r="AH13" s="309"/>
      <c r="AI13" s="309"/>
      <c r="AJ13" s="309"/>
      <c r="AK13" s="309"/>
    </row>
    <row r="14" spans="1:37" ht="13.5" thickBot="1">
      <c r="A14" s="307"/>
      <c r="B14" s="483" t="s">
        <v>211</v>
      </c>
      <c r="C14" s="484"/>
      <c r="D14" s="485"/>
      <c r="E14" s="370"/>
      <c r="F14" s="371"/>
      <c r="G14" s="243"/>
      <c r="H14" s="144"/>
      <c r="I14" s="144"/>
      <c r="J14" s="137"/>
      <c r="K14" s="366"/>
      <c r="L14" s="366"/>
      <c r="M14" s="144"/>
      <c r="N14" s="144"/>
      <c r="O14" s="137"/>
      <c r="P14" s="366"/>
      <c r="Q14" s="366"/>
      <c r="R14" s="144"/>
      <c r="S14" s="137"/>
      <c r="T14" s="145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9"/>
      <c r="AH14" s="309"/>
      <c r="AI14" s="309"/>
      <c r="AJ14" s="309"/>
      <c r="AK14" s="309"/>
    </row>
    <row r="15" spans="1:37" ht="53.25" customHeight="1" thickBot="1">
      <c r="A15" s="307"/>
      <c r="B15" s="138"/>
      <c r="C15" s="470" t="s">
        <v>215</v>
      </c>
      <c r="D15" s="470"/>
      <c r="E15" s="470"/>
      <c r="F15" s="470"/>
      <c r="G15" s="470"/>
      <c r="H15" s="470"/>
      <c r="I15" s="470"/>
      <c r="J15" s="470"/>
      <c r="K15" s="367"/>
      <c r="L15" s="367"/>
      <c r="M15" s="140"/>
      <c r="N15" s="140"/>
      <c r="O15" s="139"/>
      <c r="P15" s="367"/>
      <c r="Q15" s="367"/>
      <c r="R15" s="140"/>
      <c r="S15" s="139"/>
      <c r="T15" s="141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9"/>
      <c r="AH15" s="309"/>
      <c r="AI15" s="309"/>
      <c r="AJ15" s="309"/>
      <c r="AK15" s="309"/>
    </row>
    <row r="16" spans="1:37" ht="36">
      <c r="A16" s="307"/>
      <c r="B16" s="241">
        <v>1</v>
      </c>
      <c r="C16" s="310" t="s">
        <v>196</v>
      </c>
      <c r="D16" s="311" t="s">
        <v>309</v>
      </c>
      <c r="E16" s="286" t="str">
        <f>IF(((C16="Auditoría de gestión de la configuración")*AND(G16="No")),"No","")</f>
        <v/>
      </c>
      <c r="F16" s="286" t="str">
        <f>IF(((C16="Auditoría de gestión de la configuración")*AND(G16="Si")),"Si","")</f>
        <v>Si</v>
      </c>
      <c r="G16" s="286" t="s">
        <v>188</v>
      </c>
      <c r="H16" s="472"/>
      <c r="I16" s="473"/>
      <c r="J16" s="136"/>
      <c r="K16" s="286" t="str">
        <f>IF(((C16="Auditoría de gestión de la configuración")*AND(M16="No")),"No","")</f>
        <v/>
      </c>
      <c r="L16" s="286" t="str">
        <f>IF(((C16="Auditoría de gestión de la configuración")*AND(M16="Si")),"Si","")</f>
        <v>Si</v>
      </c>
      <c r="M16" s="286" t="s">
        <v>188</v>
      </c>
      <c r="N16" s="251"/>
      <c r="O16" s="136"/>
      <c r="P16" s="286" t="str">
        <f>IF(((C16="Auditoría de gestión de la configuración")*AND(R16="No")),"No","")</f>
        <v/>
      </c>
      <c r="Q16" s="286" t="str">
        <f>IF(((C16="Auditoría de gestión de la configuración")*AND(R16="Si")),"Si","")</f>
        <v>Si</v>
      </c>
      <c r="R16" s="286" t="s">
        <v>188</v>
      </c>
      <c r="S16" s="136"/>
      <c r="T16" s="136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9"/>
      <c r="AH16" s="309"/>
      <c r="AI16" s="309"/>
      <c r="AJ16" s="309"/>
      <c r="AK16" s="309"/>
    </row>
    <row r="17" spans="1:37" ht="48">
      <c r="A17" s="307"/>
      <c r="B17" s="241">
        <f>1+B16</f>
        <v>2</v>
      </c>
      <c r="C17" s="310" t="s">
        <v>195</v>
      </c>
      <c r="D17" s="311" t="s">
        <v>311</v>
      </c>
      <c r="E17" s="286" t="str">
        <f>IF(((C17="Auditoría de Calidad")*AND(G17="No")),"No","")</f>
        <v/>
      </c>
      <c r="F17" s="286" t="str">
        <f>IF(((C17="Auditoría de Calidad")*AND(G17="Si")),"Si","")</f>
        <v/>
      </c>
      <c r="G17" s="286"/>
      <c r="H17" s="472"/>
      <c r="I17" s="473"/>
      <c r="J17" s="136"/>
      <c r="K17" s="286" t="str">
        <f>IF(((C17="Auditoría de Calidad")*AND(M17="No")),"No","")</f>
        <v/>
      </c>
      <c r="L17" s="286" t="str">
        <f>IF(((C17="Auditoría de Calidad")*AND(M17="Si")),"Si","")</f>
        <v/>
      </c>
      <c r="M17" s="286"/>
      <c r="N17" s="250"/>
      <c r="O17" s="136"/>
      <c r="P17" s="286" t="str">
        <f>IF(((C17="Auditoría de Calidad")*AND(R17="No")),"No","")</f>
        <v/>
      </c>
      <c r="Q17" s="286" t="str">
        <f>IF(((C17="Auditoría de Calidad")*AND(R17="Si")),"Si","")</f>
        <v/>
      </c>
      <c r="R17" s="286"/>
      <c r="S17" s="136"/>
      <c r="T17" s="136"/>
      <c r="U17" s="30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9"/>
      <c r="AH17" s="309"/>
      <c r="AI17" s="309"/>
      <c r="AJ17" s="309"/>
      <c r="AK17" s="309"/>
    </row>
    <row r="18" spans="1:37" ht="48">
      <c r="A18" s="307"/>
      <c r="B18" s="241">
        <f t="shared" ref="B18:B30" si="0">1+B17</f>
        <v>3</v>
      </c>
      <c r="C18" s="310" t="s">
        <v>195</v>
      </c>
      <c r="D18" s="311" t="s">
        <v>312</v>
      </c>
      <c r="E18" s="286" t="str">
        <f t="shared" ref="E18:E30" si="1">IF(((C18="Auditoría de Calidad")*AND(G18="No")),"No","")</f>
        <v/>
      </c>
      <c r="F18" s="286" t="str">
        <f t="shared" ref="F18:F30" si="2">IF(((C18="Auditoría de Calidad")*AND(G18="Si")),"Si","")</f>
        <v/>
      </c>
      <c r="G18" s="286"/>
      <c r="H18" s="472"/>
      <c r="I18" s="473"/>
      <c r="J18" s="136"/>
      <c r="K18" s="286" t="str">
        <f t="shared" ref="K18:K30" si="3">IF(((C18="Auditoría de Calidad")*AND(M18="No")),"No","")</f>
        <v/>
      </c>
      <c r="L18" s="286" t="str">
        <f t="shared" ref="L18:L30" si="4">IF(((C18="Auditoría de Calidad")*AND(M18="Si")),"Si","")</f>
        <v/>
      </c>
      <c r="M18" s="286"/>
      <c r="N18" s="250"/>
      <c r="O18" s="136"/>
      <c r="P18" s="286" t="str">
        <f t="shared" ref="P18:P30" si="5">IF(((C18="Auditoría de Calidad")*AND(R18="No")),"No","")</f>
        <v/>
      </c>
      <c r="Q18" s="286" t="str">
        <f t="shared" ref="Q18:Q30" si="6">IF(((C18="Auditoría de Calidad")*AND(R18="Si")),"Si","")</f>
        <v/>
      </c>
      <c r="R18" s="286"/>
      <c r="S18" s="136"/>
      <c r="T18" s="136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9"/>
      <c r="AH18" s="309"/>
      <c r="AI18" s="309"/>
      <c r="AJ18" s="309"/>
      <c r="AK18" s="309"/>
    </row>
    <row r="19" spans="1:37" ht="48">
      <c r="A19" s="307"/>
      <c r="B19" s="241">
        <f t="shared" si="0"/>
        <v>4</v>
      </c>
      <c r="C19" s="310" t="s">
        <v>195</v>
      </c>
      <c r="D19" s="311" t="s">
        <v>0</v>
      </c>
      <c r="E19" s="286" t="str">
        <f t="shared" si="1"/>
        <v/>
      </c>
      <c r="F19" s="286" t="str">
        <f t="shared" si="2"/>
        <v/>
      </c>
      <c r="G19" s="286"/>
      <c r="H19" s="472"/>
      <c r="I19" s="473"/>
      <c r="J19" s="136"/>
      <c r="K19" s="286" t="str">
        <f t="shared" si="3"/>
        <v/>
      </c>
      <c r="L19" s="286" t="str">
        <f t="shared" si="4"/>
        <v/>
      </c>
      <c r="M19" s="286"/>
      <c r="N19" s="250"/>
      <c r="O19" s="136"/>
      <c r="P19" s="286" t="str">
        <f t="shared" si="5"/>
        <v/>
      </c>
      <c r="Q19" s="286" t="str">
        <f t="shared" si="6"/>
        <v/>
      </c>
      <c r="R19" s="286"/>
      <c r="S19" s="136"/>
      <c r="T19" s="136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9"/>
      <c r="AH19" s="309"/>
      <c r="AI19" s="309"/>
      <c r="AJ19" s="309"/>
      <c r="AK19" s="309"/>
    </row>
    <row r="20" spans="1:37" ht="60">
      <c r="A20" s="307"/>
      <c r="B20" s="241">
        <f t="shared" si="0"/>
        <v>5</v>
      </c>
      <c r="C20" s="310" t="s">
        <v>195</v>
      </c>
      <c r="D20" s="311" t="s">
        <v>1</v>
      </c>
      <c r="E20" s="286" t="str">
        <f t="shared" si="1"/>
        <v/>
      </c>
      <c r="F20" s="286" t="str">
        <f t="shared" si="2"/>
        <v/>
      </c>
      <c r="G20" s="286"/>
      <c r="H20" s="472"/>
      <c r="I20" s="473"/>
      <c r="J20" s="136"/>
      <c r="K20" s="286" t="str">
        <f t="shared" si="3"/>
        <v/>
      </c>
      <c r="L20" s="286" t="str">
        <f t="shared" si="4"/>
        <v/>
      </c>
      <c r="M20" s="286"/>
      <c r="N20" s="250"/>
      <c r="O20" s="136"/>
      <c r="P20" s="286" t="str">
        <f t="shared" si="5"/>
        <v/>
      </c>
      <c r="Q20" s="286" t="str">
        <f t="shared" si="6"/>
        <v/>
      </c>
      <c r="R20" s="286"/>
      <c r="S20" s="136"/>
      <c r="T20" s="136"/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9"/>
      <c r="AH20" s="309"/>
      <c r="AI20" s="309"/>
      <c r="AJ20" s="309"/>
      <c r="AK20" s="309"/>
    </row>
    <row r="21" spans="1:37" ht="24">
      <c r="A21" s="307"/>
      <c r="B21" s="241">
        <f t="shared" si="0"/>
        <v>6</v>
      </c>
      <c r="C21" s="310" t="s">
        <v>195</v>
      </c>
      <c r="D21" s="311" t="s">
        <v>303</v>
      </c>
      <c r="E21" s="286" t="str">
        <f t="shared" si="1"/>
        <v/>
      </c>
      <c r="F21" s="286" t="str">
        <f t="shared" si="2"/>
        <v/>
      </c>
      <c r="G21" s="286"/>
      <c r="H21" s="472"/>
      <c r="I21" s="473"/>
      <c r="J21" s="136"/>
      <c r="K21" s="286" t="str">
        <f t="shared" si="3"/>
        <v/>
      </c>
      <c r="L21" s="286" t="str">
        <f t="shared" si="4"/>
        <v/>
      </c>
      <c r="M21" s="286"/>
      <c r="N21" s="250"/>
      <c r="O21" s="136"/>
      <c r="P21" s="286" t="str">
        <f t="shared" si="5"/>
        <v/>
      </c>
      <c r="Q21" s="286" t="str">
        <f t="shared" si="6"/>
        <v/>
      </c>
      <c r="R21" s="286"/>
      <c r="S21" s="136"/>
      <c r="T21" s="136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9"/>
      <c r="AH21" s="309"/>
      <c r="AI21" s="309"/>
      <c r="AJ21" s="309"/>
      <c r="AK21" s="309"/>
    </row>
    <row r="22" spans="1:37" ht="36">
      <c r="A22" s="307"/>
      <c r="B22" s="241">
        <f t="shared" si="0"/>
        <v>7</v>
      </c>
      <c r="C22" s="310" t="s">
        <v>195</v>
      </c>
      <c r="D22" s="311" t="s">
        <v>234</v>
      </c>
      <c r="E22" s="286" t="str">
        <f t="shared" si="1"/>
        <v/>
      </c>
      <c r="F22" s="286" t="str">
        <f t="shared" si="2"/>
        <v/>
      </c>
      <c r="G22" s="286"/>
      <c r="H22" s="472"/>
      <c r="I22" s="473"/>
      <c r="J22" s="136"/>
      <c r="K22" s="286" t="str">
        <f t="shared" si="3"/>
        <v/>
      </c>
      <c r="L22" s="286" t="str">
        <f t="shared" si="4"/>
        <v/>
      </c>
      <c r="M22" s="286"/>
      <c r="N22" s="250"/>
      <c r="O22" s="136"/>
      <c r="P22" s="286" t="str">
        <f t="shared" si="5"/>
        <v/>
      </c>
      <c r="Q22" s="286" t="str">
        <f t="shared" si="6"/>
        <v/>
      </c>
      <c r="R22" s="286"/>
      <c r="S22" s="136"/>
      <c r="T22" s="136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9"/>
      <c r="AH22" s="309"/>
      <c r="AI22" s="309"/>
      <c r="AJ22" s="309"/>
      <c r="AK22" s="309"/>
    </row>
    <row r="23" spans="1:37">
      <c r="A23" s="307"/>
      <c r="B23" s="241">
        <f t="shared" si="0"/>
        <v>8</v>
      </c>
      <c r="C23" s="310" t="s">
        <v>195</v>
      </c>
      <c r="D23" s="311" t="s">
        <v>235</v>
      </c>
      <c r="E23" s="286" t="str">
        <f t="shared" si="1"/>
        <v/>
      </c>
      <c r="F23" s="286" t="str">
        <f t="shared" si="2"/>
        <v/>
      </c>
      <c r="G23" s="286"/>
      <c r="H23" s="472"/>
      <c r="I23" s="473"/>
      <c r="J23" s="136"/>
      <c r="K23" s="286" t="str">
        <f t="shared" si="3"/>
        <v/>
      </c>
      <c r="L23" s="286" t="str">
        <f t="shared" si="4"/>
        <v/>
      </c>
      <c r="M23" s="286"/>
      <c r="N23" s="250"/>
      <c r="O23" s="136"/>
      <c r="P23" s="286" t="str">
        <f t="shared" si="5"/>
        <v/>
      </c>
      <c r="Q23" s="286" t="str">
        <f t="shared" si="6"/>
        <v/>
      </c>
      <c r="R23" s="286"/>
      <c r="S23" s="136"/>
      <c r="T23" s="136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9"/>
      <c r="AH23" s="309"/>
      <c r="AI23" s="309"/>
      <c r="AJ23" s="309"/>
      <c r="AK23" s="309"/>
    </row>
    <row r="24" spans="1:37" ht="24">
      <c r="A24" s="307"/>
      <c r="B24" s="241">
        <f t="shared" si="0"/>
        <v>9</v>
      </c>
      <c r="C24" s="310" t="s">
        <v>195</v>
      </c>
      <c r="D24" s="311" t="s">
        <v>304</v>
      </c>
      <c r="E24" s="286" t="str">
        <f t="shared" si="1"/>
        <v/>
      </c>
      <c r="F24" s="286" t="str">
        <f t="shared" si="2"/>
        <v/>
      </c>
      <c r="G24" s="286"/>
      <c r="H24" s="472"/>
      <c r="I24" s="473"/>
      <c r="J24" s="136"/>
      <c r="K24" s="286" t="str">
        <f t="shared" si="3"/>
        <v/>
      </c>
      <c r="L24" s="286" t="str">
        <f t="shared" si="4"/>
        <v/>
      </c>
      <c r="M24" s="286"/>
      <c r="N24" s="250"/>
      <c r="O24" s="136"/>
      <c r="P24" s="286" t="str">
        <f t="shared" si="5"/>
        <v/>
      </c>
      <c r="Q24" s="286" t="str">
        <f t="shared" si="6"/>
        <v/>
      </c>
      <c r="R24" s="286"/>
      <c r="S24" s="136"/>
      <c r="T24" s="136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9"/>
      <c r="AH24" s="309"/>
      <c r="AI24" s="309"/>
      <c r="AJ24" s="309"/>
      <c r="AK24" s="309"/>
    </row>
    <row r="25" spans="1:37" ht="24">
      <c r="A25" s="307"/>
      <c r="B25" s="241">
        <f t="shared" si="0"/>
        <v>10</v>
      </c>
      <c r="C25" s="310" t="s">
        <v>195</v>
      </c>
      <c r="D25" s="311" t="s">
        <v>305</v>
      </c>
      <c r="E25" s="286" t="str">
        <f t="shared" si="1"/>
        <v/>
      </c>
      <c r="F25" s="286" t="str">
        <f t="shared" si="2"/>
        <v/>
      </c>
      <c r="G25" s="286"/>
      <c r="H25" s="472"/>
      <c r="I25" s="473"/>
      <c r="J25" s="136"/>
      <c r="K25" s="286" t="str">
        <f t="shared" si="3"/>
        <v/>
      </c>
      <c r="L25" s="286" t="str">
        <f t="shared" si="4"/>
        <v/>
      </c>
      <c r="M25" s="286"/>
      <c r="N25" s="250"/>
      <c r="O25" s="136"/>
      <c r="P25" s="286" t="str">
        <f t="shared" si="5"/>
        <v/>
      </c>
      <c r="Q25" s="286" t="str">
        <f t="shared" si="6"/>
        <v/>
      </c>
      <c r="R25" s="286"/>
      <c r="S25" s="136"/>
      <c r="T25" s="136"/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9"/>
      <c r="AH25" s="309"/>
      <c r="AI25" s="309"/>
      <c r="AJ25" s="309"/>
      <c r="AK25" s="309"/>
    </row>
    <row r="26" spans="1:37" ht="24">
      <c r="A26" s="307"/>
      <c r="B26" s="241">
        <f t="shared" si="0"/>
        <v>11</v>
      </c>
      <c r="C26" s="310" t="s">
        <v>195</v>
      </c>
      <c r="D26" s="311" t="s">
        <v>306</v>
      </c>
      <c r="E26" s="286" t="str">
        <f t="shared" si="1"/>
        <v/>
      </c>
      <c r="F26" s="286" t="str">
        <f t="shared" si="2"/>
        <v/>
      </c>
      <c r="G26" s="286"/>
      <c r="H26" s="472"/>
      <c r="I26" s="473"/>
      <c r="J26" s="136"/>
      <c r="K26" s="286" t="str">
        <f t="shared" si="3"/>
        <v/>
      </c>
      <c r="L26" s="286" t="str">
        <f t="shared" si="4"/>
        <v/>
      </c>
      <c r="M26" s="286"/>
      <c r="N26" s="250"/>
      <c r="O26" s="136"/>
      <c r="P26" s="286" t="str">
        <f t="shared" si="5"/>
        <v/>
      </c>
      <c r="Q26" s="286" t="str">
        <f t="shared" si="6"/>
        <v/>
      </c>
      <c r="R26" s="286"/>
      <c r="S26" s="136"/>
      <c r="T26" s="136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9"/>
      <c r="AH26" s="309"/>
      <c r="AI26" s="309"/>
      <c r="AJ26" s="309"/>
      <c r="AK26" s="309"/>
    </row>
    <row r="27" spans="1:37" ht="24">
      <c r="A27" s="307"/>
      <c r="B27" s="241">
        <f t="shared" si="0"/>
        <v>12</v>
      </c>
      <c r="C27" s="310" t="s">
        <v>195</v>
      </c>
      <c r="D27" s="126" t="s">
        <v>307</v>
      </c>
      <c r="E27" s="286" t="str">
        <f t="shared" si="1"/>
        <v/>
      </c>
      <c r="F27" s="286" t="str">
        <f t="shared" si="2"/>
        <v/>
      </c>
      <c r="G27" s="286"/>
      <c r="H27" s="472"/>
      <c r="I27" s="473"/>
      <c r="J27" s="136"/>
      <c r="K27" s="286" t="str">
        <f t="shared" si="3"/>
        <v/>
      </c>
      <c r="L27" s="286" t="str">
        <f t="shared" si="4"/>
        <v/>
      </c>
      <c r="M27" s="286"/>
      <c r="N27" s="250"/>
      <c r="O27" s="136"/>
      <c r="P27" s="286" t="str">
        <f t="shared" si="5"/>
        <v/>
      </c>
      <c r="Q27" s="286" t="str">
        <f t="shared" si="6"/>
        <v/>
      </c>
      <c r="R27" s="286"/>
      <c r="S27" s="136"/>
      <c r="T27" s="136"/>
      <c r="U27" s="308"/>
      <c r="V27" s="308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9"/>
      <c r="AH27" s="309"/>
      <c r="AI27" s="309"/>
      <c r="AJ27" s="309"/>
      <c r="AK27" s="309"/>
    </row>
    <row r="28" spans="1:37">
      <c r="A28" s="307"/>
      <c r="B28" s="241">
        <f t="shared" si="0"/>
        <v>13</v>
      </c>
      <c r="C28" s="310" t="s">
        <v>195</v>
      </c>
      <c r="D28" s="311" t="s">
        <v>308</v>
      </c>
      <c r="E28" s="286" t="str">
        <f t="shared" si="1"/>
        <v/>
      </c>
      <c r="F28" s="286" t="str">
        <f t="shared" si="2"/>
        <v/>
      </c>
      <c r="G28" s="286"/>
      <c r="H28" s="472"/>
      <c r="I28" s="473"/>
      <c r="J28" s="136"/>
      <c r="K28" s="286" t="str">
        <f t="shared" si="3"/>
        <v/>
      </c>
      <c r="L28" s="286" t="str">
        <f t="shared" si="4"/>
        <v/>
      </c>
      <c r="M28" s="286"/>
      <c r="N28" s="250"/>
      <c r="O28" s="136"/>
      <c r="P28" s="286" t="str">
        <f t="shared" si="5"/>
        <v/>
      </c>
      <c r="Q28" s="286" t="str">
        <f t="shared" si="6"/>
        <v/>
      </c>
      <c r="R28" s="286"/>
      <c r="S28" s="136"/>
      <c r="T28" s="136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9"/>
      <c r="AH28" s="309"/>
      <c r="AI28" s="309"/>
      <c r="AJ28" s="309"/>
      <c r="AK28" s="309"/>
    </row>
    <row r="29" spans="1:37" ht="24">
      <c r="A29" s="307"/>
      <c r="B29" s="241">
        <f t="shared" si="0"/>
        <v>14</v>
      </c>
      <c r="C29" s="310" t="s">
        <v>195</v>
      </c>
      <c r="D29" s="311" t="s">
        <v>310</v>
      </c>
      <c r="E29" s="286" t="str">
        <f t="shared" si="1"/>
        <v/>
      </c>
      <c r="F29" s="286" t="str">
        <f t="shared" si="2"/>
        <v/>
      </c>
      <c r="G29" s="286"/>
      <c r="H29" s="472"/>
      <c r="I29" s="473"/>
      <c r="J29" s="136"/>
      <c r="K29" s="286" t="str">
        <f t="shared" si="3"/>
        <v/>
      </c>
      <c r="L29" s="286" t="str">
        <f t="shared" si="4"/>
        <v/>
      </c>
      <c r="M29" s="286"/>
      <c r="N29" s="250"/>
      <c r="O29" s="136"/>
      <c r="P29" s="286" t="str">
        <f t="shared" si="5"/>
        <v/>
      </c>
      <c r="Q29" s="286" t="str">
        <f t="shared" si="6"/>
        <v/>
      </c>
      <c r="R29" s="286"/>
      <c r="S29" s="136"/>
      <c r="T29" s="136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9"/>
      <c r="AH29" s="309"/>
      <c r="AI29" s="309"/>
      <c r="AJ29" s="309"/>
      <c r="AK29" s="309"/>
    </row>
    <row r="30" spans="1:37" ht="24.75" thickBot="1">
      <c r="A30" s="307"/>
      <c r="B30" s="241">
        <f t="shared" si="0"/>
        <v>15</v>
      </c>
      <c r="C30" s="310" t="s">
        <v>195</v>
      </c>
      <c r="D30" s="311" t="s">
        <v>236</v>
      </c>
      <c r="E30" s="286" t="str">
        <f t="shared" si="1"/>
        <v/>
      </c>
      <c r="F30" s="286" t="str">
        <f t="shared" si="2"/>
        <v/>
      </c>
      <c r="G30" s="286"/>
      <c r="H30" s="472"/>
      <c r="I30" s="473"/>
      <c r="J30" s="136"/>
      <c r="K30" s="286" t="str">
        <f t="shared" si="3"/>
        <v/>
      </c>
      <c r="L30" s="286" t="str">
        <f t="shared" si="4"/>
        <v/>
      </c>
      <c r="M30" s="286"/>
      <c r="N30" s="131"/>
      <c r="O30" s="136"/>
      <c r="P30" s="286" t="str">
        <f t="shared" si="5"/>
        <v/>
      </c>
      <c r="Q30" s="286" t="str">
        <f t="shared" si="6"/>
        <v/>
      </c>
      <c r="R30" s="286"/>
      <c r="S30" s="136"/>
      <c r="T30" s="136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9"/>
      <c r="AH30" s="309"/>
      <c r="AI30" s="309"/>
      <c r="AJ30" s="309"/>
      <c r="AK30" s="309"/>
    </row>
    <row r="31" spans="1:37" ht="55.5" customHeight="1" thickBot="1">
      <c r="A31" s="307"/>
      <c r="B31" s="138"/>
      <c r="C31" s="470" t="s">
        <v>212</v>
      </c>
      <c r="D31" s="470"/>
      <c r="E31" s="470"/>
      <c r="F31" s="470"/>
      <c r="G31" s="470"/>
      <c r="H31" s="470"/>
      <c r="I31" s="470"/>
      <c r="J31" s="470"/>
      <c r="K31" s="367"/>
      <c r="L31" s="367"/>
      <c r="M31" s="140"/>
      <c r="N31" s="140"/>
      <c r="O31" s="139"/>
      <c r="P31" s="367"/>
      <c r="Q31" s="367"/>
      <c r="R31" s="140"/>
      <c r="S31" s="139"/>
      <c r="T31" s="141"/>
      <c r="U31" s="308"/>
      <c r="V31" s="308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9"/>
      <c r="AH31" s="309"/>
      <c r="AI31" s="309"/>
      <c r="AJ31" s="309"/>
      <c r="AK31" s="309"/>
    </row>
    <row r="32" spans="1:37" ht="36">
      <c r="A32" s="307"/>
      <c r="B32" s="241">
        <v>1</v>
      </c>
      <c r="C32" s="310" t="s">
        <v>196</v>
      </c>
      <c r="D32" s="311" t="s">
        <v>309</v>
      </c>
      <c r="E32" s="286" t="str">
        <f>IF(((C32="Auditoría de gestión de la configuración")*AND(G32="No")),"No","")</f>
        <v/>
      </c>
      <c r="F32" s="286" t="str">
        <f>IF(((C32="Auditoría de gestión de la configuración")*AND(G32="Si")),"Si","")</f>
        <v>Si</v>
      </c>
      <c r="G32" s="286" t="s">
        <v>188</v>
      </c>
      <c r="H32" s="472"/>
      <c r="I32" s="473"/>
      <c r="J32" s="136"/>
      <c r="K32" s="286" t="str">
        <f>IF(((C32="Auditoría de gestión de la configuración")*AND(M32="No")),"No","")</f>
        <v/>
      </c>
      <c r="L32" s="286" t="str">
        <f>IF(((C32="Auditoría de gestión de la configuración")*AND(M32="Si")),"Si","")</f>
        <v>Si</v>
      </c>
      <c r="M32" s="286" t="s">
        <v>188</v>
      </c>
      <c r="N32" s="251"/>
      <c r="O32" s="136"/>
      <c r="P32" s="286" t="str">
        <f>IF(((C32="Auditoría de gestión de la configuración")*AND(R32="No")),"No","")</f>
        <v/>
      </c>
      <c r="Q32" s="286" t="str">
        <f>IF(((C32="Auditoría de gestión de la configuración")*AND(R32="Si")),"Si","")</f>
        <v>Si</v>
      </c>
      <c r="R32" s="286" t="s">
        <v>188</v>
      </c>
      <c r="S32" s="136"/>
      <c r="T32" s="136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9"/>
      <c r="AH32" s="309"/>
      <c r="AI32" s="309"/>
      <c r="AJ32" s="309"/>
      <c r="AK32" s="309"/>
    </row>
    <row r="33" spans="1:40" ht="48">
      <c r="A33" s="307"/>
      <c r="B33" s="241">
        <f>1+B32</f>
        <v>2</v>
      </c>
      <c r="C33" s="310" t="s">
        <v>195</v>
      </c>
      <c r="D33" s="311" t="s">
        <v>311</v>
      </c>
      <c r="E33" s="286" t="str">
        <f>IF(((C33="Auditoría de Calidad")*AND(G33="No")),"No","")</f>
        <v/>
      </c>
      <c r="F33" s="286" t="str">
        <f>IF(((C33="Auditoría de Calidad")*AND(G33="Si")),"Si","")</f>
        <v/>
      </c>
      <c r="G33" s="286"/>
      <c r="H33" s="472"/>
      <c r="I33" s="473"/>
      <c r="J33" s="136"/>
      <c r="K33" s="286" t="str">
        <f>IF(((C33="Auditoría de Calidad")*AND(M33="No")),"No","")</f>
        <v/>
      </c>
      <c r="L33" s="286" t="str">
        <f>IF(((C33="Auditoría de Calidad")*AND(M33="Si")),"Si","")</f>
        <v/>
      </c>
      <c r="M33" s="286"/>
      <c r="N33" s="250"/>
      <c r="O33" s="136"/>
      <c r="P33" s="286" t="str">
        <f>IF(((C33="Auditoría de Calidad")*AND(R33="No")),"No","")</f>
        <v/>
      </c>
      <c r="Q33" s="286" t="str">
        <f>IF(((C33="Auditoría de Calidad")*AND(R33="Si")),"Si","")</f>
        <v/>
      </c>
      <c r="R33" s="286"/>
      <c r="S33" s="136"/>
      <c r="T33" s="136"/>
      <c r="U33" s="308"/>
      <c r="V33" s="308"/>
      <c r="W33" s="308"/>
      <c r="X33" s="308"/>
      <c r="Y33" s="308"/>
      <c r="Z33" s="308"/>
      <c r="AA33" s="308"/>
      <c r="AB33" s="308"/>
      <c r="AC33" s="308"/>
      <c r="AD33" s="308"/>
      <c r="AE33" s="308"/>
      <c r="AF33" s="308"/>
      <c r="AG33" s="309"/>
      <c r="AH33" s="309"/>
      <c r="AI33" s="309"/>
      <c r="AJ33" s="309"/>
      <c r="AK33" s="309"/>
    </row>
    <row r="34" spans="1:40" ht="36">
      <c r="A34" s="307"/>
      <c r="B34" s="241">
        <f>1+B33</f>
        <v>3</v>
      </c>
      <c r="C34" s="310" t="s">
        <v>195</v>
      </c>
      <c r="D34" s="311" t="s">
        <v>190</v>
      </c>
      <c r="E34" s="286" t="str">
        <f t="shared" ref="E34:E46" si="7">IF(((C34="Auditoría de Calidad")*AND(G34="No")),"No","")</f>
        <v/>
      </c>
      <c r="F34" s="286" t="str">
        <f t="shared" ref="F34:F46" si="8">IF(((C34="Auditoría de Calidad")*AND(G34="Si")),"Si","")</f>
        <v/>
      </c>
      <c r="G34" s="286"/>
      <c r="H34" s="472"/>
      <c r="I34" s="473"/>
      <c r="J34" s="291"/>
      <c r="K34" s="286" t="str">
        <f t="shared" ref="K34:K46" si="9">IF(((C34="Auditoría de Calidad")*AND(M34="No")),"No","")</f>
        <v/>
      </c>
      <c r="L34" s="286" t="str">
        <f t="shared" ref="L34:L46" si="10">IF(((C34="Auditoría de Calidad")*AND(M34="Si")),"Si","")</f>
        <v/>
      </c>
      <c r="M34" s="286"/>
      <c r="N34" s="250"/>
      <c r="O34" s="136"/>
      <c r="P34" s="286" t="str">
        <f t="shared" ref="P34:P46" si="11">IF(((C34="Auditoría de Calidad")*AND(R34="No")),"No","")</f>
        <v/>
      </c>
      <c r="Q34" s="286" t="str">
        <f t="shared" ref="Q34:Q46" si="12">IF(((C34="Auditoría de Calidad")*AND(R34="Si")),"Si","")</f>
        <v/>
      </c>
      <c r="R34" s="286"/>
      <c r="S34" s="136"/>
      <c r="T34" s="136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9"/>
      <c r="AH34" s="309"/>
      <c r="AI34" s="309"/>
      <c r="AJ34" s="309"/>
      <c r="AK34" s="309"/>
    </row>
    <row r="35" spans="1:40" ht="48">
      <c r="A35" s="307"/>
      <c r="B35" s="241">
        <f>1+B34</f>
        <v>4</v>
      </c>
      <c r="C35" s="310" t="s">
        <v>195</v>
      </c>
      <c r="D35" s="311" t="s">
        <v>191</v>
      </c>
      <c r="E35" s="286" t="str">
        <f t="shared" si="7"/>
        <v/>
      </c>
      <c r="F35" s="286" t="str">
        <f t="shared" si="8"/>
        <v/>
      </c>
      <c r="G35" s="286"/>
      <c r="H35" s="472"/>
      <c r="I35" s="473"/>
      <c r="J35" s="291"/>
      <c r="K35" s="286" t="str">
        <f t="shared" si="9"/>
        <v/>
      </c>
      <c r="L35" s="286" t="str">
        <f t="shared" si="10"/>
        <v/>
      </c>
      <c r="M35" s="286"/>
      <c r="N35" s="322"/>
      <c r="O35" s="136"/>
      <c r="P35" s="286" t="str">
        <f t="shared" si="11"/>
        <v/>
      </c>
      <c r="Q35" s="286" t="str">
        <f t="shared" si="12"/>
        <v/>
      </c>
      <c r="R35" s="286"/>
      <c r="S35" s="136"/>
      <c r="T35" s="136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308"/>
      <c r="AF35" s="308"/>
      <c r="AG35" s="309"/>
      <c r="AH35" s="309"/>
      <c r="AI35" s="309"/>
      <c r="AJ35" s="309"/>
      <c r="AK35" s="309"/>
    </row>
    <row r="36" spans="1:40" ht="48">
      <c r="A36" s="307"/>
      <c r="B36" s="241">
        <f>1+B35</f>
        <v>5</v>
      </c>
      <c r="C36" s="310" t="s">
        <v>195</v>
      </c>
      <c r="D36" s="311" t="s">
        <v>0</v>
      </c>
      <c r="E36" s="286" t="str">
        <f t="shared" si="7"/>
        <v/>
      </c>
      <c r="F36" s="286" t="str">
        <f t="shared" si="8"/>
        <v/>
      </c>
      <c r="G36" s="286"/>
      <c r="H36" s="472"/>
      <c r="I36" s="473"/>
      <c r="J36" s="136"/>
      <c r="K36" s="286" t="str">
        <f t="shared" si="9"/>
        <v/>
      </c>
      <c r="L36" s="286" t="str">
        <f t="shared" si="10"/>
        <v/>
      </c>
      <c r="M36" s="286"/>
      <c r="N36" s="250"/>
      <c r="O36" s="136"/>
      <c r="P36" s="286" t="str">
        <f t="shared" si="11"/>
        <v/>
      </c>
      <c r="Q36" s="286" t="str">
        <f t="shared" si="12"/>
        <v/>
      </c>
      <c r="R36" s="286"/>
      <c r="S36" s="136"/>
      <c r="T36" s="136"/>
      <c r="U36" s="308"/>
      <c r="V36" s="308"/>
      <c r="W36" s="308"/>
      <c r="X36" s="308"/>
      <c r="Y36" s="308"/>
      <c r="Z36" s="308"/>
      <c r="AA36" s="308"/>
      <c r="AB36" s="308"/>
      <c r="AC36" s="308"/>
      <c r="AD36" s="308"/>
      <c r="AE36" s="308"/>
      <c r="AF36" s="308"/>
      <c r="AG36" s="309"/>
      <c r="AH36" s="309"/>
      <c r="AI36" s="309"/>
      <c r="AJ36" s="309"/>
      <c r="AK36" s="309"/>
    </row>
    <row r="37" spans="1:40" ht="60">
      <c r="A37" s="307"/>
      <c r="B37" s="241">
        <f t="shared" ref="B37:B46" si="13">1+B36</f>
        <v>6</v>
      </c>
      <c r="C37" s="310" t="s">
        <v>195</v>
      </c>
      <c r="D37" s="311" t="s">
        <v>1</v>
      </c>
      <c r="E37" s="286" t="str">
        <f t="shared" si="7"/>
        <v/>
      </c>
      <c r="F37" s="286" t="str">
        <f t="shared" si="8"/>
        <v/>
      </c>
      <c r="G37" s="286"/>
      <c r="H37" s="472"/>
      <c r="I37" s="473"/>
      <c r="J37" s="136"/>
      <c r="K37" s="286" t="str">
        <f t="shared" si="9"/>
        <v/>
      </c>
      <c r="L37" s="286" t="str">
        <f t="shared" si="10"/>
        <v/>
      </c>
      <c r="M37" s="286"/>
      <c r="N37" s="250"/>
      <c r="O37" s="136"/>
      <c r="P37" s="286" t="str">
        <f t="shared" si="11"/>
        <v/>
      </c>
      <c r="Q37" s="286" t="str">
        <f t="shared" si="12"/>
        <v/>
      </c>
      <c r="R37" s="286"/>
      <c r="S37" s="136"/>
      <c r="T37" s="136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9"/>
      <c r="AH37" s="309"/>
      <c r="AI37" s="309"/>
      <c r="AJ37" s="309"/>
      <c r="AK37" s="309"/>
    </row>
    <row r="38" spans="1:40" ht="24">
      <c r="A38" s="307"/>
      <c r="B38" s="241">
        <f t="shared" si="13"/>
        <v>7</v>
      </c>
      <c r="C38" s="310" t="s">
        <v>195</v>
      </c>
      <c r="D38" s="311" t="s">
        <v>303</v>
      </c>
      <c r="E38" s="286" t="str">
        <f t="shared" si="7"/>
        <v/>
      </c>
      <c r="F38" s="286" t="str">
        <f t="shared" si="8"/>
        <v/>
      </c>
      <c r="G38" s="286"/>
      <c r="H38" s="472"/>
      <c r="I38" s="473"/>
      <c r="J38" s="136"/>
      <c r="K38" s="286" t="str">
        <f t="shared" si="9"/>
        <v/>
      </c>
      <c r="L38" s="286" t="str">
        <f t="shared" si="10"/>
        <v/>
      </c>
      <c r="M38" s="286"/>
      <c r="N38" s="250"/>
      <c r="O38" s="136"/>
      <c r="P38" s="286" t="str">
        <f t="shared" si="11"/>
        <v/>
      </c>
      <c r="Q38" s="286" t="str">
        <f t="shared" si="12"/>
        <v/>
      </c>
      <c r="R38" s="286"/>
      <c r="S38" s="136"/>
      <c r="T38" s="136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  <c r="AG38" s="309"/>
      <c r="AH38" s="309"/>
      <c r="AI38" s="309"/>
      <c r="AJ38" s="309"/>
      <c r="AK38" s="309"/>
    </row>
    <row r="39" spans="1:40" ht="36">
      <c r="A39" s="307"/>
      <c r="B39" s="241">
        <f t="shared" si="13"/>
        <v>8</v>
      </c>
      <c r="C39" s="310" t="s">
        <v>195</v>
      </c>
      <c r="D39" s="311" t="s">
        <v>234</v>
      </c>
      <c r="E39" s="286" t="str">
        <f t="shared" si="7"/>
        <v/>
      </c>
      <c r="F39" s="286" t="str">
        <f t="shared" si="8"/>
        <v/>
      </c>
      <c r="G39" s="286"/>
      <c r="H39" s="472"/>
      <c r="I39" s="473"/>
      <c r="J39" s="136"/>
      <c r="K39" s="286" t="str">
        <f t="shared" si="9"/>
        <v/>
      </c>
      <c r="L39" s="286" t="str">
        <f t="shared" si="10"/>
        <v/>
      </c>
      <c r="M39" s="286"/>
      <c r="N39" s="250"/>
      <c r="O39" s="136"/>
      <c r="P39" s="286" t="str">
        <f t="shared" si="11"/>
        <v/>
      </c>
      <c r="Q39" s="286" t="str">
        <f t="shared" si="12"/>
        <v/>
      </c>
      <c r="R39" s="286"/>
      <c r="S39" s="136"/>
      <c r="T39" s="136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08"/>
      <c r="AF39" s="308"/>
      <c r="AG39" s="309"/>
      <c r="AH39" s="309"/>
      <c r="AI39" s="309"/>
      <c r="AJ39" s="309"/>
      <c r="AK39" s="309"/>
    </row>
    <row r="40" spans="1:40">
      <c r="A40" s="307"/>
      <c r="B40" s="241">
        <f t="shared" si="13"/>
        <v>9</v>
      </c>
      <c r="C40" s="310" t="s">
        <v>195</v>
      </c>
      <c r="D40" s="311" t="s">
        <v>235</v>
      </c>
      <c r="E40" s="286" t="str">
        <f t="shared" si="7"/>
        <v/>
      </c>
      <c r="F40" s="286" t="str">
        <f t="shared" si="8"/>
        <v/>
      </c>
      <c r="G40" s="286"/>
      <c r="H40" s="472"/>
      <c r="I40" s="473"/>
      <c r="J40" s="136"/>
      <c r="K40" s="286" t="str">
        <f t="shared" si="9"/>
        <v/>
      </c>
      <c r="L40" s="286" t="str">
        <f t="shared" si="10"/>
        <v/>
      </c>
      <c r="M40" s="286"/>
      <c r="N40" s="250"/>
      <c r="O40" s="136"/>
      <c r="P40" s="286" t="str">
        <f t="shared" si="11"/>
        <v/>
      </c>
      <c r="Q40" s="286" t="str">
        <f t="shared" si="12"/>
        <v/>
      </c>
      <c r="R40" s="286"/>
      <c r="S40" s="136"/>
      <c r="T40" s="136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F40" s="308"/>
      <c r="AG40" s="309"/>
      <c r="AH40" s="309"/>
      <c r="AI40" s="309"/>
      <c r="AJ40" s="309"/>
      <c r="AK40" s="309"/>
    </row>
    <row r="41" spans="1:40" ht="24">
      <c r="A41" s="307"/>
      <c r="B41" s="241">
        <f t="shared" si="13"/>
        <v>10</v>
      </c>
      <c r="C41" s="310" t="s">
        <v>195</v>
      </c>
      <c r="D41" s="311" t="s">
        <v>304</v>
      </c>
      <c r="E41" s="286" t="str">
        <f t="shared" si="7"/>
        <v/>
      </c>
      <c r="F41" s="286" t="str">
        <f t="shared" si="8"/>
        <v/>
      </c>
      <c r="G41" s="286"/>
      <c r="H41" s="472"/>
      <c r="I41" s="473"/>
      <c r="J41" s="136"/>
      <c r="K41" s="286" t="str">
        <f t="shared" si="9"/>
        <v/>
      </c>
      <c r="L41" s="286" t="str">
        <f t="shared" si="10"/>
        <v/>
      </c>
      <c r="M41" s="286"/>
      <c r="N41" s="250"/>
      <c r="O41" s="136"/>
      <c r="P41" s="286" t="str">
        <f t="shared" si="11"/>
        <v/>
      </c>
      <c r="Q41" s="286" t="str">
        <f t="shared" si="12"/>
        <v/>
      </c>
      <c r="R41" s="286"/>
      <c r="S41" s="136"/>
      <c r="T41" s="136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9"/>
      <c r="AH41" s="309"/>
      <c r="AI41" s="309"/>
      <c r="AJ41" s="309"/>
      <c r="AK41" s="309"/>
    </row>
    <row r="42" spans="1:40" ht="24">
      <c r="A42" s="307"/>
      <c r="B42" s="241">
        <f t="shared" si="13"/>
        <v>11</v>
      </c>
      <c r="C42" s="310" t="s">
        <v>195</v>
      </c>
      <c r="D42" s="311" t="s">
        <v>305</v>
      </c>
      <c r="E42" s="286" t="str">
        <f t="shared" si="7"/>
        <v/>
      </c>
      <c r="F42" s="286" t="str">
        <f t="shared" si="8"/>
        <v/>
      </c>
      <c r="G42" s="286"/>
      <c r="H42" s="472"/>
      <c r="I42" s="473"/>
      <c r="J42" s="136"/>
      <c r="K42" s="286" t="str">
        <f t="shared" si="9"/>
        <v/>
      </c>
      <c r="L42" s="286" t="str">
        <f t="shared" si="10"/>
        <v/>
      </c>
      <c r="M42" s="286"/>
      <c r="N42" s="250"/>
      <c r="O42" s="136"/>
      <c r="P42" s="286" t="str">
        <f t="shared" si="11"/>
        <v/>
      </c>
      <c r="Q42" s="286" t="str">
        <f t="shared" si="12"/>
        <v/>
      </c>
      <c r="R42" s="286"/>
      <c r="S42" s="136"/>
      <c r="T42" s="136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9"/>
      <c r="AH42" s="309"/>
      <c r="AI42" s="309"/>
      <c r="AJ42" s="309"/>
      <c r="AK42" s="309"/>
    </row>
    <row r="43" spans="1:40" ht="24">
      <c r="A43" s="307"/>
      <c r="B43" s="241">
        <f t="shared" si="13"/>
        <v>12</v>
      </c>
      <c r="C43" s="310" t="s">
        <v>195</v>
      </c>
      <c r="D43" s="311" t="s">
        <v>306</v>
      </c>
      <c r="E43" s="286" t="str">
        <f t="shared" si="7"/>
        <v/>
      </c>
      <c r="F43" s="286" t="str">
        <f t="shared" si="8"/>
        <v/>
      </c>
      <c r="G43" s="286"/>
      <c r="H43" s="472"/>
      <c r="I43" s="473"/>
      <c r="J43" s="136"/>
      <c r="K43" s="286" t="str">
        <f t="shared" si="9"/>
        <v/>
      </c>
      <c r="L43" s="286" t="str">
        <f t="shared" si="10"/>
        <v/>
      </c>
      <c r="M43" s="286"/>
      <c r="N43" s="250"/>
      <c r="O43" s="136"/>
      <c r="P43" s="286" t="str">
        <f t="shared" si="11"/>
        <v/>
      </c>
      <c r="Q43" s="286" t="str">
        <f t="shared" si="12"/>
        <v/>
      </c>
      <c r="R43" s="286"/>
      <c r="S43" s="136"/>
      <c r="T43" s="136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9"/>
      <c r="AH43" s="309"/>
      <c r="AI43" s="309"/>
      <c r="AJ43" s="309"/>
      <c r="AK43" s="309"/>
    </row>
    <row r="44" spans="1:40" ht="24">
      <c r="A44" s="307"/>
      <c r="B44" s="241">
        <f t="shared" si="13"/>
        <v>13</v>
      </c>
      <c r="C44" s="310" t="s">
        <v>195</v>
      </c>
      <c r="D44" s="311" t="s">
        <v>307</v>
      </c>
      <c r="E44" s="286" t="str">
        <f t="shared" si="7"/>
        <v/>
      </c>
      <c r="F44" s="286" t="str">
        <f t="shared" si="8"/>
        <v/>
      </c>
      <c r="G44" s="286"/>
      <c r="H44" s="472"/>
      <c r="I44" s="473"/>
      <c r="J44" s="136"/>
      <c r="K44" s="286" t="str">
        <f t="shared" si="9"/>
        <v/>
      </c>
      <c r="L44" s="286" t="str">
        <f t="shared" si="10"/>
        <v/>
      </c>
      <c r="M44" s="286"/>
      <c r="N44" s="250"/>
      <c r="O44" s="136"/>
      <c r="P44" s="286" t="str">
        <f t="shared" si="11"/>
        <v/>
      </c>
      <c r="Q44" s="286" t="str">
        <f t="shared" si="12"/>
        <v/>
      </c>
      <c r="R44" s="286"/>
      <c r="S44" s="136"/>
      <c r="T44" s="136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9"/>
      <c r="AH44" s="309"/>
      <c r="AI44" s="309"/>
      <c r="AJ44" s="309"/>
      <c r="AK44" s="309"/>
    </row>
    <row r="45" spans="1:40">
      <c r="A45" s="307"/>
      <c r="B45" s="241">
        <f t="shared" si="13"/>
        <v>14</v>
      </c>
      <c r="C45" s="310" t="s">
        <v>195</v>
      </c>
      <c r="D45" s="311" t="s">
        <v>308</v>
      </c>
      <c r="E45" s="286" t="str">
        <f t="shared" si="7"/>
        <v/>
      </c>
      <c r="F45" s="286" t="str">
        <f t="shared" si="8"/>
        <v/>
      </c>
      <c r="G45" s="286"/>
      <c r="H45" s="472"/>
      <c r="I45" s="473"/>
      <c r="J45" s="136"/>
      <c r="K45" s="286" t="str">
        <f t="shared" si="9"/>
        <v/>
      </c>
      <c r="L45" s="286" t="str">
        <f t="shared" si="10"/>
        <v/>
      </c>
      <c r="M45" s="286"/>
      <c r="N45" s="250"/>
      <c r="O45" s="136"/>
      <c r="P45" s="286" t="str">
        <f t="shared" si="11"/>
        <v/>
      </c>
      <c r="Q45" s="286" t="str">
        <f t="shared" si="12"/>
        <v/>
      </c>
      <c r="R45" s="286"/>
      <c r="S45" s="136"/>
      <c r="T45" s="136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9"/>
      <c r="AH45" s="309"/>
      <c r="AI45" s="309"/>
      <c r="AJ45" s="309"/>
      <c r="AK45" s="309"/>
    </row>
    <row r="46" spans="1:40" ht="24.75" thickBot="1">
      <c r="A46" s="307"/>
      <c r="B46" s="241">
        <f t="shared" si="13"/>
        <v>15</v>
      </c>
      <c r="C46" s="310" t="s">
        <v>195</v>
      </c>
      <c r="D46" s="311" t="s">
        <v>310</v>
      </c>
      <c r="E46" s="373" t="str">
        <f t="shared" si="7"/>
        <v/>
      </c>
      <c r="F46" s="373" t="str">
        <f t="shared" si="8"/>
        <v/>
      </c>
      <c r="G46" s="286"/>
      <c r="H46" s="472"/>
      <c r="I46" s="473"/>
      <c r="J46" s="136"/>
      <c r="K46" s="286" t="str">
        <f t="shared" si="9"/>
        <v/>
      </c>
      <c r="L46" s="286" t="str">
        <f t="shared" si="10"/>
        <v/>
      </c>
      <c r="M46" s="286"/>
      <c r="N46" s="252"/>
      <c r="O46" s="136"/>
      <c r="P46" s="286" t="str">
        <f t="shared" si="11"/>
        <v/>
      </c>
      <c r="Q46" s="286" t="str">
        <f t="shared" si="12"/>
        <v/>
      </c>
      <c r="R46" s="286"/>
      <c r="S46" s="136"/>
      <c r="T46" s="136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9"/>
      <c r="AH46" s="309"/>
      <c r="AI46" s="309"/>
      <c r="AJ46" s="309"/>
      <c r="AK46" s="309"/>
    </row>
    <row r="47" spans="1:40" ht="13.5" customHeight="1" thickBot="1">
      <c r="A47" s="307"/>
      <c r="B47" s="483" t="s">
        <v>210</v>
      </c>
      <c r="C47" s="484"/>
      <c r="D47" s="484"/>
      <c r="E47" s="370"/>
      <c r="F47" s="371"/>
      <c r="G47" s="144"/>
      <c r="H47" s="144"/>
      <c r="I47" s="144"/>
      <c r="J47" s="137"/>
      <c r="K47" s="366"/>
      <c r="L47" s="366"/>
      <c r="M47" s="144"/>
      <c r="N47" s="144"/>
      <c r="O47" s="137"/>
      <c r="P47" s="366"/>
      <c r="Q47" s="366"/>
      <c r="R47" s="144"/>
      <c r="S47" s="137"/>
      <c r="T47" s="145"/>
      <c r="U47" s="308"/>
      <c r="V47" s="308"/>
      <c r="W47" s="308"/>
      <c r="X47" s="308"/>
      <c r="Y47" s="308"/>
      <c r="Z47" s="308"/>
      <c r="AA47" s="308"/>
      <c r="AB47" s="308"/>
      <c r="AC47" s="308"/>
      <c r="AD47" s="308"/>
      <c r="AE47" s="308"/>
      <c r="AF47" s="308"/>
      <c r="AG47" s="309"/>
      <c r="AH47" s="309"/>
      <c r="AI47" s="309"/>
      <c r="AJ47" s="309"/>
      <c r="AK47" s="309"/>
      <c r="AL47" s="309"/>
      <c r="AM47" s="309"/>
      <c r="AN47" s="309"/>
    </row>
    <row r="48" spans="1:40" ht="59.25" customHeight="1" thickBot="1">
      <c r="A48" s="307"/>
      <c r="B48" s="138"/>
      <c r="C48" s="470" t="s">
        <v>60</v>
      </c>
      <c r="D48" s="470"/>
      <c r="E48" s="470"/>
      <c r="F48" s="470"/>
      <c r="G48" s="470"/>
      <c r="H48" s="470"/>
      <c r="I48" s="470"/>
      <c r="J48" s="470"/>
      <c r="K48" s="367"/>
      <c r="L48" s="367"/>
      <c r="M48" s="140"/>
      <c r="N48" s="140"/>
      <c r="O48" s="139"/>
      <c r="P48" s="367"/>
      <c r="Q48" s="367"/>
      <c r="R48" s="140"/>
      <c r="S48" s="139"/>
      <c r="T48" s="141"/>
      <c r="U48" s="308"/>
      <c r="V48" s="308"/>
      <c r="W48" s="308"/>
      <c r="X48" s="308"/>
      <c r="Y48" s="308"/>
      <c r="Z48" s="308"/>
      <c r="AA48" s="308"/>
      <c r="AB48" s="308"/>
      <c r="AC48" s="308"/>
      <c r="AD48" s="308"/>
      <c r="AE48" s="308"/>
      <c r="AF48" s="308"/>
      <c r="AG48" s="309"/>
      <c r="AH48" s="309"/>
      <c r="AI48" s="309"/>
      <c r="AJ48" s="309"/>
      <c r="AK48" s="309"/>
    </row>
    <row r="49" spans="1:37" ht="36">
      <c r="A49" s="307"/>
      <c r="B49" s="142">
        <v>1</v>
      </c>
      <c r="C49" s="310" t="s">
        <v>196</v>
      </c>
      <c r="D49" s="311" t="s">
        <v>132</v>
      </c>
      <c r="E49" s="286" t="str">
        <f>IF(((C49="Auditoría de gestión de la configuración")*AND(G49="No")),"No","")</f>
        <v/>
      </c>
      <c r="F49" s="286" t="str">
        <f>IF(((C49="Auditoría de gestión de la configuración")*AND(G49="Si")),"Si","")</f>
        <v>Si</v>
      </c>
      <c r="G49" s="286" t="s">
        <v>188</v>
      </c>
      <c r="H49" s="471"/>
      <c r="I49" s="471"/>
      <c r="J49" s="136"/>
      <c r="K49" s="286" t="str">
        <f>IF(((C49="Auditoría de gestión de la configuración")*AND(M49="No")),"No","")</f>
        <v/>
      </c>
      <c r="L49" s="286" t="str">
        <f>IF(((C49="Auditoría de gestión de la configuración")*AND(M49="Si")),"Si","")</f>
        <v>Si</v>
      </c>
      <c r="M49" s="286" t="s">
        <v>188</v>
      </c>
      <c r="N49" s="123"/>
      <c r="O49" s="136"/>
      <c r="P49" s="286" t="str">
        <f>IF(((C49="Auditoría de gestión de la configuración")*AND(R49="No")),"No","")</f>
        <v>No</v>
      </c>
      <c r="Q49" s="286" t="str">
        <f>IF(((C49="Auditoría de gestión de la configuración")*AND(R49="Si")),"Si","")</f>
        <v/>
      </c>
      <c r="R49" s="286" t="s">
        <v>189</v>
      </c>
      <c r="S49" s="121"/>
      <c r="T49" s="121"/>
      <c r="U49" s="308"/>
      <c r="V49" s="308"/>
      <c r="W49" s="308"/>
      <c r="X49" s="308"/>
      <c r="Y49" s="308"/>
      <c r="Z49" s="308"/>
      <c r="AA49" s="308"/>
      <c r="AB49" s="308"/>
      <c r="AC49" s="308"/>
      <c r="AD49" s="308"/>
      <c r="AE49" s="308"/>
      <c r="AF49" s="308"/>
      <c r="AG49" s="309"/>
      <c r="AH49" s="309"/>
      <c r="AI49" s="309"/>
      <c r="AJ49" s="309"/>
      <c r="AK49" s="309"/>
    </row>
    <row r="50" spans="1:37" ht="24">
      <c r="A50" s="307"/>
      <c r="B50" s="142">
        <f t="shared" ref="B50:B62" si="14">B49+1</f>
        <v>2</v>
      </c>
      <c r="C50" s="310" t="s">
        <v>196</v>
      </c>
      <c r="D50" s="312" t="s">
        <v>133</v>
      </c>
      <c r="E50" s="286" t="str">
        <f>IF(((C50="Auditoría de gestión de la configuración")*AND(G50="No")),"No","")</f>
        <v/>
      </c>
      <c r="F50" s="286" t="str">
        <f>IF(((C50="Auditoría de gestión de la configuración")*AND(G50="Si")),"Si","")</f>
        <v>Si</v>
      </c>
      <c r="G50" s="286" t="s">
        <v>188</v>
      </c>
      <c r="H50" s="471"/>
      <c r="I50" s="471"/>
      <c r="J50" s="136"/>
      <c r="K50" s="286" t="str">
        <f>IF(((C50="Auditoría de gestión de la configuración")*AND(M50="No")),"No","")</f>
        <v>No</v>
      </c>
      <c r="L50" s="286" t="str">
        <f>IF(((C50="Auditoría de gestión de la configuración")*AND(M50="Si")),"Si","")</f>
        <v/>
      </c>
      <c r="M50" s="286" t="s">
        <v>189</v>
      </c>
      <c r="N50" s="123"/>
      <c r="O50" s="128"/>
      <c r="P50" s="286" t="str">
        <f>IF(((C50="Auditoría de gestión de la configuración")*AND(R50="No")),"No","")</f>
        <v/>
      </c>
      <c r="Q50" s="286" t="str">
        <f>IF(((C50="Auditoría de gestión de la configuración")*AND(R50="Si")),"Si","")</f>
        <v>Si</v>
      </c>
      <c r="R50" s="286" t="s">
        <v>188</v>
      </c>
      <c r="S50" s="121"/>
      <c r="T50" s="121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9"/>
      <c r="AH50" s="309"/>
      <c r="AI50" s="309"/>
      <c r="AJ50" s="309"/>
      <c r="AK50" s="309"/>
    </row>
    <row r="51" spans="1:37" ht="24">
      <c r="A51" s="313"/>
      <c r="B51" s="142">
        <f t="shared" si="14"/>
        <v>3</v>
      </c>
      <c r="C51" s="310" t="s">
        <v>195</v>
      </c>
      <c r="D51" s="125" t="s">
        <v>277</v>
      </c>
      <c r="E51" s="286" t="str">
        <f>IF(((C51="Auditoría de Calidad")*AND(G51="No")),"No","")</f>
        <v/>
      </c>
      <c r="F51" s="286" t="str">
        <f>IF(((C51="Auditoría de Calidad")*AND(G51="Si")),"Si","")</f>
        <v/>
      </c>
      <c r="G51" s="286"/>
      <c r="H51" s="471"/>
      <c r="I51" s="471"/>
      <c r="J51" s="136"/>
      <c r="K51" s="286" t="str">
        <f>IF(((C51="Auditoría de Calidad")*AND(M51="No")),"No","")</f>
        <v/>
      </c>
      <c r="L51" s="286" t="str">
        <f>IF(((C51="Auditoría de Calidad")*AND(M51="Si")),"Si","")</f>
        <v/>
      </c>
      <c r="M51" s="286"/>
      <c r="N51" s="123"/>
      <c r="O51" s="128"/>
      <c r="P51" s="286" t="str">
        <f>IF(((C51="Auditoría de Calidad")*AND(R51="No")),"No","")</f>
        <v/>
      </c>
      <c r="Q51" s="286" t="str">
        <f>IF(((C51="Auditoría de Calidad")*AND(R51="Si")),"Si","")</f>
        <v/>
      </c>
      <c r="R51" s="286"/>
      <c r="S51" s="121"/>
      <c r="T51" s="121"/>
      <c r="U51" s="314"/>
      <c r="V51" s="313"/>
      <c r="W51" s="313"/>
      <c r="X51" s="313"/>
      <c r="Y51" s="313"/>
      <c r="Z51" s="313"/>
      <c r="AA51" s="313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</row>
    <row r="52" spans="1:37" ht="24">
      <c r="A52" s="313"/>
      <c r="B52" s="142">
        <f t="shared" si="14"/>
        <v>4</v>
      </c>
      <c r="C52" s="310" t="s">
        <v>195</v>
      </c>
      <c r="D52" s="125" t="s">
        <v>278</v>
      </c>
      <c r="E52" s="286" t="str">
        <f t="shared" ref="E52:E62" si="15">IF(((C52="Auditoría de Calidad")*AND(G52="No")),"No","")</f>
        <v/>
      </c>
      <c r="F52" s="286" t="str">
        <f t="shared" ref="F52:F62" si="16">IF(((C52="Auditoría de Calidad")*AND(G52="Si")),"Si","")</f>
        <v/>
      </c>
      <c r="G52" s="286"/>
      <c r="H52" s="471"/>
      <c r="I52" s="471"/>
      <c r="J52" s="136"/>
      <c r="K52" s="286" t="str">
        <f t="shared" ref="K52:K62" si="17">IF(((C52="Auditoría de Calidad")*AND(M52="No")),"No","")</f>
        <v/>
      </c>
      <c r="L52" s="286" t="str">
        <f t="shared" ref="L52:L62" si="18">IF(((C52="Auditoría de Calidad")*AND(M52="Si")),"Si","")</f>
        <v/>
      </c>
      <c r="M52" s="286"/>
      <c r="N52" s="123"/>
      <c r="O52" s="128"/>
      <c r="P52" s="286" t="str">
        <f t="shared" ref="P52:P62" si="19">IF(((C52="Auditoría de Calidad")*AND(R52="No")),"No","")</f>
        <v/>
      </c>
      <c r="Q52" s="286" t="str">
        <f t="shared" ref="Q52:Q62" si="20">IF(((C52="Auditoría de Calidad")*AND(R52="Si")),"Si","")</f>
        <v/>
      </c>
      <c r="R52" s="286"/>
      <c r="S52" s="121"/>
      <c r="T52" s="121"/>
      <c r="U52" s="314"/>
      <c r="V52" s="313"/>
      <c r="W52" s="313"/>
      <c r="X52" s="313"/>
      <c r="Y52" s="313"/>
      <c r="Z52" s="313"/>
      <c r="AA52" s="313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</row>
    <row r="53" spans="1:37" ht="36">
      <c r="A53" s="313"/>
      <c r="B53" s="142">
        <f t="shared" si="14"/>
        <v>5</v>
      </c>
      <c r="C53" s="310" t="s">
        <v>195</v>
      </c>
      <c r="D53" s="125" t="s">
        <v>134</v>
      </c>
      <c r="E53" s="286" t="str">
        <f t="shared" si="15"/>
        <v/>
      </c>
      <c r="F53" s="286" t="str">
        <f t="shared" si="16"/>
        <v/>
      </c>
      <c r="G53" s="286"/>
      <c r="H53" s="471"/>
      <c r="I53" s="471"/>
      <c r="J53" s="136"/>
      <c r="K53" s="286" t="str">
        <f t="shared" si="17"/>
        <v/>
      </c>
      <c r="L53" s="286" t="str">
        <f t="shared" si="18"/>
        <v/>
      </c>
      <c r="M53" s="286"/>
      <c r="N53" s="123"/>
      <c r="O53" s="128"/>
      <c r="P53" s="286" t="str">
        <f t="shared" si="19"/>
        <v/>
      </c>
      <c r="Q53" s="286" t="str">
        <f t="shared" si="20"/>
        <v/>
      </c>
      <c r="R53" s="286"/>
      <c r="S53" s="121"/>
      <c r="T53" s="121"/>
      <c r="U53" s="314"/>
      <c r="V53" s="313"/>
      <c r="W53" s="313"/>
      <c r="X53" s="313"/>
      <c r="Y53" s="313"/>
      <c r="Z53" s="313"/>
      <c r="AA53" s="313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</row>
    <row r="54" spans="1:37" ht="24">
      <c r="A54" s="313"/>
      <c r="B54" s="142">
        <f t="shared" si="14"/>
        <v>6</v>
      </c>
      <c r="C54" s="310" t="s">
        <v>195</v>
      </c>
      <c r="D54" s="125" t="s">
        <v>135</v>
      </c>
      <c r="E54" s="286" t="str">
        <f t="shared" si="15"/>
        <v/>
      </c>
      <c r="F54" s="286" t="str">
        <f t="shared" si="16"/>
        <v/>
      </c>
      <c r="G54" s="286"/>
      <c r="H54" s="471"/>
      <c r="I54" s="471"/>
      <c r="J54" s="136"/>
      <c r="K54" s="286" t="str">
        <f t="shared" si="17"/>
        <v/>
      </c>
      <c r="L54" s="286" t="str">
        <f t="shared" si="18"/>
        <v/>
      </c>
      <c r="M54" s="286"/>
      <c r="N54" s="123"/>
      <c r="O54" s="128"/>
      <c r="P54" s="286" t="str">
        <f t="shared" si="19"/>
        <v/>
      </c>
      <c r="Q54" s="286" t="str">
        <f t="shared" si="20"/>
        <v/>
      </c>
      <c r="R54" s="286"/>
      <c r="S54" s="121"/>
      <c r="T54" s="121"/>
      <c r="U54" s="314"/>
      <c r="V54" s="313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</row>
    <row r="55" spans="1:37" ht="48">
      <c r="A55" s="313"/>
      <c r="B55" s="142">
        <f t="shared" si="14"/>
        <v>7</v>
      </c>
      <c r="C55" s="310" t="s">
        <v>195</v>
      </c>
      <c r="D55" s="125" t="s">
        <v>136</v>
      </c>
      <c r="E55" s="286" t="str">
        <f t="shared" si="15"/>
        <v/>
      </c>
      <c r="F55" s="286" t="str">
        <f t="shared" si="16"/>
        <v/>
      </c>
      <c r="G55" s="286"/>
      <c r="H55" s="471"/>
      <c r="I55" s="471"/>
      <c r="J55" s="136"/>
      <c r="K55" s="286" t="str">
        <f t="shared" si="17"/>
        <v/>
      </c>
      <c r="L55" s="286" t="str">
        <f t="shared" si="18"/>
        <v/>
      </c>
      <c r="M55" s="286"/>
      <c r="N55" s="123"/>
      <c r="O55" s="128"/>
      <c r="P55" s="286" t="str">
        <f t="shared" si="19"/>
        <v/>
      </c>
      <c r="Q55" s="286" t="str">
        <f t="shared" si="20"/>
        <v/>
      </c>
      <c r="R55" s="286"/>
      <c r="S55" s="121"/>
      <c r="T55" s="121"/>
      <c r="U55" s="314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</row>
    <row r="56" spans="1:37" ht="36">
      <c r="A56" s="313"/>
      <c r="B56" s="142">
        <f t="shared" si="14"/>
        <v>8</v>
      </c>
      <c r="C56" s="310" t="s">
        <v>195</v>
      </c>
      <c r="D56" s="125" t="s">
        <v>137</v>
      </c>
      <c r="E56" s="286" t="str">
        <f t="shared" si="15"/>
        <v/>
      </c>
      <c r="F56" s="286" t="str">
        <f t="shared" si="16"/>
        <v/>
      </c>
      <c r="G56" s="286"/>
      <c r="H56" s="471"/>
      <c r="I56" s="471"/>
      <c r="J56" s="136"/>
      <c r="K56" s="286" t="str">
        <f t="shared" si="17"/>
        <v/>
      </c>
      <c r="L56" s="286" t="str">
        <f t="shared" si="18"/>
        <v/>
      </c>
      <c r="M56" s="286"/>
      <c r="N56" s="123"/>
      <c r="O56" s="128"/>
      <c r="P56" s="286" t="str">
        <f t="shared" si="19"/>
        <v/>
      </c>
      <c r="Q56" s="286" t="str">
        <f t="shared" si="20"/>
        <v/>
      </c>
      <c r="R56" s="286"/>
      <c r="S56" s="121"/>
      <c r="T56" s="121"/>
      <c r="U56" s="314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</row>
    <row r="57" spans="1:37" ht="36">
      <c r="A57" s="313"/>
      <c r="B57" s="142">
        <f t="shared" si="14"/>
        <v>9</v>
      </c>
      <c r="C57" s="310" t="s">
        <v>195</v>
      </c>
      <c r="D57" s="125" t="s">
        <v>138</v>
      </c>
      <c r="E57" s="286" t="str">
        <f t="shared" si="15"/>
        <v/>
      </c>
      <c r="F57" s="286" t="str">
        <f t="shared" si="16"/>
        <v/>
      </c>
      <c r="G57" s="286"/>
      <c r="H57" s="471"/>
      <c r="I57" s="471"/>
      <c r="J57" s="136"/>
      <c r="K57" s="286" t="str">
        <f t="shared" si="17"/>
        <v/>
      </c>
      <c r="L57" s="286" t="str">
        <f t="shared" si="18"/>
        <v/>
      </c>
      <c r="M57" s="286"/>
      <c r="N57" s="123"/>
      <c r="O57" s="128"/>
      <c r="P57" s="286" t="str">
        <f t="shared" si="19"/>
        <v/>
      </c>
      <c r="Q57" s="286" t="str">
        <f t="shared" si="20"/>
        <v/>
      </c>
      <c r="R57" s="286"/>
      <c r="S57" s="121"/>
      <c r="T57" s="121"/>
      <c r="U57" s="314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</row>
    <row r="58" spans="1:37" ht="60">
      <c r="A58" s="313"/>
      <c r="B58" s="142">
        <f t="shared" si="14"/>
        <v>10</v>
      </c>
      <c r="C58" s="310" t="s">
        <v>195</v>
      </c>
      <c r="D58" s="125" t="s">
        <v>139</v>
      </c>
      <c r="E58" s="286" t="str">
        <f t="shared" si="15"/>
        <v/>
      </c>
      <c r="F58" s="286" t="str">
        <f t="shared" si="16"/>
        <v/>
      </c>
      <c r="G58" s="286"/>
      <c r="H58" s="471"/>
      <c r="I58" s="471"/>
      <c r="J58" s="136"/>
      <c r="K58" s="286" t="str">
        <f t="shared" si="17"/>
        <v/>
      </c>
      <c r="L58" s="286" t="str">
        <f t="shared" si="18"/>
        <v/>
      </c>
      <c r="M58" s="286"/>
      <c r="N58" s="123"/>
      <c r="O58" s="128"/>
      <c r="P58" s="286" t="str">
        <f t="shared" si="19"/>
        <v/>
      </c>
      <c r="Q58" s="286" t="str">
        <f t="shared" si="20"/>
        <v/>
      </c>
      <c r="R58" s="286"/>
      <c r="S58" s="121"/>
      <c r="T58" s="121"/>
      <c r="U58" s="314"/>
      <c r="V58" s="313"/>
      <c r="W58" s="313"/>
      <c r="X58" s="313"/>
      <c r="Y58" s="313"/>
      <c r="Z58" s="313"/>
      <c r="AA58" s="313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</row>
    <row r="59" spans="1:37">
      <c r="A59" s="313"/>
      <c r="B59" s="142">
        <f t="shared" si="14"/>
        <v>11</v>
      </c>
      <c r="C59" s="310" t="s">
        <v>195</v>
      </c>
      <c r="D59" s="125" t="s">
        <v>286</v>
      </c>
      <c r="E59" s="286" t="str">
        <f t="shared" si="15"/>
        <v/>
      </c>
      <c r="F59" s="286" t="str">
        <f t="shared" si="16"/>
        <v/>
      </c>
      <c r="G59" s="286"/>
      <c r="H59" s="471"/>
      <c r="I59" s="471"/>
      <c r="J59" s="136"/>
      <c r="K59" s="286" t="str">
        <f t="shared" si="17"/>
        <v/>
      </c>
      <c r="L59" s="286" t="str">
        <f t="shared" si="18"/>
        <v/>
      </c>
      <c r="M59" s="286"/>
      <c r="N59" s="123"/>
      <c r="O59" s="128"/>
      <c r="P59" s="286" t="str">
        <f t="shared" si="19"/>
        <v/>
      </c>
      <c r="Q59" s="286" t="str">
        <f t="shared" si="20"/>
        <v/>
      </c>
      <c r="R59" s="286"/>
      <c r="S59" s="121"/>
      <c r="T59" s="121"/>
      <c r="U59" s="314"/>
      <c r="V59" s="313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</row>
    <row r="60" spans="1:37" ht="24">
      <c r="A60" s="313"/>
      <c r="B60" s="142">
        <f t="shared" si="14"/>
        <v>12</v>
      </c>
      <c r="C60" s="310" t="s">
        <v>195</v>
      </c>
      <c r="D60" s="125" t="s">
        <v>142</v>
      </c>
      <c r="E60" s="286" t="str">
        <f t="shared" si="15"/>
        <v/>
      </c>
      <c r="F60" s="286" t="str">
        <f t="shared" si="16"/>
        <v/>
      </c>
      <c r="G60" s="286"/>
      <c r="H60" s="471"/>
      <c r="I60" s="471"/>
      <c r="J60" s="136"/>
      <c r="K60" s="286" t="str">
        <f t="shared" si="17"/>
        <v/>
      </c>
      <c r="L60" s="286" t="str">
        <f t="shared" si="18"/>
        <v/>
      </c>
      <c r="M60" s="286"/>
      <c r="N60" s="123"/>
      <c r="O60" s="128"/>
      <c r="P60" s="286" t="str">
        <f t="shared" si="19"/>
        <v/>
      </c>
      <c r="Q60" s="286" t="str">
        <f t="shared" si="20"/>
        <v/>
      </c>
      <c r="R60" s="286"/>
      <c r="S60" s="121"/>
      <c r="T60" s="121"/>
      <c r="U60" s="314"/>
      <c r="V60" s="313"/>
      <c r="W60" s="313"/>
      <c r="X60" s="313"/>
      <c r="Y60" s="313"/>
      <c r="Z60" s="313"/>
      <c r="AA60" s="313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</row>
    <row r="61" spans="1:37" ht="36">
      <c r="A61" s="313"/>
      <c r="B61" s="142">
        <f t="shared" si="14"/>
        <v>13</v>
      </c>
      <c r="C61" s="310" t="s">
        <v>195</v>
      </c>
      <c r="D61" s="125" t="s">
        <v>141</v>
      </c>
      <c r="E61" s="286" t="str">
        <f t="shared" si="15"/>
        <v/>
      </c>
      <c r="F61" s="286" t="str">
        <f t="shared" si="16"/>
        <v/>
      </c>
      <c r="G61" s="286"/>
      <c r="H61" s="471"/>
      <c r="I61" s="471"/>
      <c r="J61" s="136"/>
      <c r="K61" s="286" t="str">
        <f t="shared" si="17"/>
        <v/>
      </c>
      <c r="L61" s="286" t="str">
        <f t="shared" si="18"/>
        <v/>
      </c>
      <c r="M61" s="286"/>
      <c r="N61" s="123"/>
      <c r="O61" s="128"/>
      <c r="P61" s="286" t="str">
        <f t="shared" si="19"/>
        <v/>
      </c>
      <c r="Q61" s="286" t="str">
        <f t="shared" si="20"/>
        <v/>
      </c>
      <c r="R61" s="286"/>
      <c r="S61" s="121"/>
      <c r="T61" s="121"/>
      <c r="U61" s="314"/>
      <c r="V61" s="313"/>
      <c r="W61" s="313"/>
      <c r="X61" s="313"/>
      <c r="Y61" s="313"/>
      <c r="Z61" s="313"/>
      <c r="AA61" s="313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</row>
    <row r="62" spans="1:37" ht="48.75" thickBot="1">
      <c r="A62" s="313"/>
      <c r="B62" s="142">
        <f t="shared" si="14"/>
        <v>14</v>
      </c>
      <c r="C62" s="310" t="s">
        <v>195</v>
      </c>
      <c r="D62" s="125" t="s">
        <v>140</v>
      </c>
      <c r="E62" s="286" t="str">
        <f t="shared" si="15"/>
        <v/>
      </c>
      <c r="F62" s="286" t="str">
        <f t="shared" si="16"/>
        <v/>
      </c>
      <c r="G62" s="286"/>
      <c r="H62" s="471"/>
      <c r="I62" s="471"/>
      <c r="J62" s="136"/>
      <c r="K62" s="286" t="str">
        <f t="shared" si="17"/>
        <v/>
      </c>
      <c r="L62" s="286" t="str">
        <f t="shared" si="18"/>
        <v/>
      </c>
      <c r="M62" s="286"/>
      <c r="N62" s="123"/>
      <c r="O62" s="249"/>
      <c r="P62" s="286" t="str">
        <f t="shared" si="19"/>
        <v/>
      </c>
      <c r="Q62" s="286" t="str">
        <f t="shared" si="20"/>
        <v/>
      </c>
      <c r="R62" s="286"/>
      <c r="S62" s="121"/>
      <c r="T62" s="121"/>
      <c r="U62" s="314"/>
      <c r="V62" s="313"/>
      <c r="W62" s="313"/>
      <c r="X62" s="313"/>
      <c r="Y62" s="313"/>
      <c r="Z62" s="313"/>
      <c r="AA62" s="313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O12:O13"/>
    <mergeCell ref="H19:I19"/>
    <mergeCell ref="H20:I20"/>
    <mergeCell ref="H21:I21"/>
    <mergeCell ref="J12:J13"/>
    <mergeCell ref="H22:I22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AQUAWEB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Usuario de Windows</cp:lastModifiedBy>
  <cp:lastPrinted>2008-05-07T23:44:06Z</cp:lastPrinted>
  <dcterms:created xsi:type="dcterms:W3CDTF">1999-09-29T20:05:53Z</dcterms:created>
  <dcterms:modified xsi:type="dcterms:W3CDTF">2019-10-10T00:48:21Z</dcterms:modified>
</cp:coreProperties>
</file>