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S FERNANDO\Documents\GitHub\Desarrollo_de_Software_I\Grupo 3\Practica 2\4-Area_de_Proceso_CM-----\CACM\"/>
    </mc:Choice>
  </mc:AlternateContent>
  <bookViews>
    <workbookView xWindow="0" yWindow="0" windowWidth="20490" windowHeight="7650" tabRatio="734" activeTab="10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VISION SCHOOL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62913"/>
  <fileRecoveryPr repairLoad="1"/>
</workbook>
</file>

<file path=xl/calcChain.xml><?xml version="1.0" encoding="utf-8"?>
<calcChain xmlns="http://schemas.openxmlformats.org/spreadsheetml/2006/main">
  <c r="Q167" i="26" l="1"/>
  <c r="P167" i="26"/>
  <c r="L167" i="26"/>
  <c r="K167" i="26"/>
  <c r="F167" i="26"/>
  <c r="E167" i="26"/>
  <c r="Q166" i="26"/>
  <c r="P166" i="26"/>
  <c r="L166" i="26"/>
  <c r="K166" i="26"/>
  <c r="F166" i="26"/>
  <c r="E166" i="26"/>
  <c r="Q165" i="26"/>
  <c r="P165" i="26"/>
  <c r="L165" i="26"/>
  <c r="K165" i="26"/>
  <c r="F165" i="26"/>
  <c r="E165" i="26"/>
  <c r="Q164" i="26"/>
  <c r="P164" i="26"/>
  <c r="L164" i="26"/>
  <c r="K164" i="26"/>
  <c r="F164" i="26"/>
  <c r="E164" i="26"/>
  <c r="B164" i="26"/>
  <c r="B165" i="26" s="1"/>
  <c r="B166" i="26" s="1"/>
  <c r="B167" i="26" s="1"/>
  <c r="Q163" i="26"/>
  <c r="P163" i="26"/>
  <c r="L163" i="26"/>
  <c r="K163" i="26"/>
  <c r="F163" i="26"/>
  <c r="E163" i="26"/>
  <c r="Q161" i="26"/>
  <c r="P161" i="26"/>
  <c r="L161" i="26"/>
  <c r="K161" i="26"/>
  <c r="F161" i="26"/>
  <c r="E161" i="26"/>
  <c r="Q160" i="26"/>
  <c r="P160" i="26"/>
  <c r="L160" i="26"/>
  <c r="K160" i="26"/>
  <c r="F160" i="26"/>
  <c r="E160" i="26"/>
  <c r="Q159" i="26"/>
  <c r="P159" i="26"/>
  <c r="L159" i="26"/>
  <c r="K159" i="26"/>
  <c r="F159" i="26"/>
  <c r="E159" i="26"/>
  <c r="Q158" i="26"/>
  <c r="P158" i="26"/>
  <c r="L158" i="26"/>
  <c r="K158" i="26"/>
  <c r="F158" i="26"/>
  <c r="E158" i="26"/>
  <c r="B158" i="26"/>
  <c r="B159" i="26" s="1"/>
  <c r="B160" i="26" s="1"/>
  <c r="B161" i="26" s="1"/>
  <c r="Q157" i="26"/>
  <c r="P157" i="26"/>
  <c r="L157" i="26"/>
  <c r="K157" i="26"/>
  <c r="F157" i="26"/>
  <c r="E157" i="26"/>
  <c r="Q155" i="26"/>
  <c r="P155" i="26"/>
  <c r="L155" i="26"/>
  <c r="K155" i="26"/>
  <c r="F155" i="26"/>
  <c r="E155" i="26"/>
  <c r="Q154" i="26"/>
  <c r="P154" i="26"/>
  <c r="L154" i="26"/>
  <c r="K154" i="26"/>
  <c r="F154" i="26"/>
  <c r="E154" i="26"/>
  <c r="Q153" i="26"/>
  <c r="P153" i="26"/>
  <c r="L153" i="26"/>
  <c r="K153" i="26"/>
  <c r="F153" i="26"/>
  <c r="E153" i="26"/>
  <c r="B153" i="26"/>
  <c r="B154" i="26" s="1"/>
  <c r="B155" i="26" s="1"/>
  <c r="Q152" i="26"/>
  <c r="P152" i="26"/>
  <c r="L152" i="26"/>
  <c r="K152" i="26"/>
  <c r="F152" i="26"/>
  <c r="E152" i="26"/>
  <c r="B152" i="26"/>
  <c r="Q151" i="26"/>
  <c r="P151" i="26"/>
  <c r="L151" i="26"/>
  <c r="K151" i="26"/>
  <c r="F151" i="26"/>
  <c r="E151" i="26"/>
  <c r="Q149" i="26"/>
  <c r="P149" i="26"/>
  <c r="L149" i="26"/>
  <c r="K149" i="26"/>
  <c r="F149" i="26"/>
  <c r="E149" i="26"/>
  <c r="Q148" i="26"/>
  <c r="P148" i="26"/>
  <c r="L148" i="26"/>
  <c r="K148" i="26"/>
  <c r="F148" i="26"/>
  <c r="E148" i="26"/>
  <c r="Q147" i="26"/>
  <c r="P147" i="26"/>
  <c r="L147" i="26"/>
  <c r="K147" i="26"/>
  <c r="F147" i="26"/>
  <c r="E147" i="26"/>
  <c r="Q146" i="26"/>
  <c r="P146" i="26"/>
  <c r="L146" i="26"/>
  <c r="K146" i="26"/>
  <c r="F146" i="26"/>
  <c r="E146" i="26"/>
  <c r="B146" i="26"/>
  <c r="B147" i="26" s="1"/>
  <c r="B148" i="26" s="1"/>
  <c r="B149" i="26" s="1"/>
  <c r="Q145" i="26"/>
  <c r="P145" i="26"/>
  <c r="L145" i="26"/>
  <c r="K145" i="26"/>
  <c r="F145" i="26"/>
  <c r="E145" i="26"/>
  <c r="B22" i="26" l="1"/>
  <c r="P52" i="28" l="1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P18" i="26"/>
  <c r="Q18" i="26"/>
  <c r="P19" i="26"/>
  <c r="Q19" i="26"/>
  <c r="P20" i="26"/>
  <c r="Q20" i="26"/>
  <c r="P22" i="26"/>
  <c r="Q22" i="26"/>
  <c r="P23" i="26"/>
  <c r="Q23" i="26"/>
  <c r="P24" i="26"/>
  <c r="Q24" i="26"/>
  <c r="P25" i="26"/>
  <c r="Q25" i="26"/>
  <c r="P26" i="26"/>
  <c r="Q26" i="26"/>
  <c r="Q17" i="26"/>
  <c r="P17" i="26"/>
  <c r="K18" i="26"/>
  <c r="L18" i="26"/>
  <c r="K19" i="26"/>
  <c r="L19" i="26"/>
  <c r="K20" i="26"/>
  <c r="L20" i="26"/>
  <c r="K22" i="26"/>
  <c r="L22" i="26"/>
  <c r="K23" i="26"/>
  <c r="L23" i="26"/>
  <c r="K24" i="26"/>
  <c r="L24" i="26"/>
  <c r="K25" i="26"/>
  <c r="L25" i="26"/>
  <c r="K26" i="26"/>
  <c r="L26" i="26"/>
  <c r="L17" i="26"/>
  <c r="K17" i="26"/>
  <c r="E18" i="26"/>
  <c r="F18" i="26"/>
  <c r="E19" i="26"/>
  <c r="F19" i="26"/>
  <c r="E20" i="26"/>
  <c r="F20" i="26"/>
  <c r="E22" i="26"/>
  <c r="F22" i="26"/>
  <c r="E23" i="26"/>
  <c r="F23" i="26"/>
  <c r="E24" i="26"/>
  <c r="F24" i="26"/>
  <c r="E25" i="26"/>
  <c r="F25" i="26"/>
  <c r="E26" i="26"/>
  <c r="F26" i="26"/>
  <c r="F17" i="26"/>
  <c r="E17" i="26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Q10" i="14" s="1"/>
  <c r="I8" i="17" s="1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G10" i="14" s="1"/>
  <c r="I4" i="17" s="1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L10" i="14"/>
  <c r="R16" i="25"/>
  <c r="Q16" i="25"/>
  <c r="R17" i="25"/>
  <c r="S10" i="25" s="1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M10" i="25" s="1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G10" i="25"/>
  <c r="D6" i="14"/>
  <c r="B50" i="28"/>
  <c r="B51" i="28"/>
  <c r="B52" i="28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G10" i="28" s="1"/>
  <c r="Q49" i="28"/>
  <c r="P49" i="28"/>
  <c r="L49" i="28"/>
  <c r="K49" i="28"/>
  <c r="F49" i="28"/>
  <c r="E49" i="28"/>
  <c r="B33" i="28"/>
  <c r="B34" i="28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L16" i="28"/>
  <c r="M10" i="28"/>
  <c r="K16" i="28"/>
  <c r="F16" i="28"/>
  <c r="E16" i="28"/>
  <c r="R10" i="28"/>
  <c r="D8" i="28"/>
  <c r="D7" i="28"/>
  <c r="D5" i="28"/>
  <c r="D4" i="28"/>
  <c r="B17" i="26"/>
  <c r="B18" i="26" s="1"/>
  <c r="B19" i="26" s="1"/>
  <c r="B20" i="26" s="1"/>
  <c r="Q16" i="26"/>
  <c r="P16" i="26"/>
  <c r="L16" i="26"/>
  <c r="K16" i="26"/>
  <c r="F16" i="26"/>
  <c r="E16" i="26"/>
  <c r="B57" i="25"/>
  <c r="B58" i="25"/>
  <c r="B59" i="25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Q10" i="13"/>
  <c r="H8" i="17"/>
  <c r="S10" i="21"/>
  <c r="J8" i="17"/>
  <c r="R10" i="20"/>
  <c r="L10" i="13"/>
  <c r="H6" i="17" s="1"/>
  <c r="I6" i="17"/>
  <c r="M10" i="21"/>
  <c r="J6" i="17" s="1"/>
  <c r="M10" i="20"/>
  <c r="G10" i="13"/>
  <c r="H4" i="17"/>
  <c r="G10" i="21"/>
  <c r="J4" i="17"/>
  <c r="G10" i="20"/>
  <c r="B17" i="13"/>
  <c r="B18" i="13" s="1"/>
  <c r="B19" i="13" s="1"/>
  <c r="B20" i="13" s="1"/>
  <c r="B21" i="13" s="1"/>
  <c r="B22" i="13" s="1"/>
  <c r="B46" i="14"/>
  <c r="B47" i="14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/>
  <c r="B19" i="20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R10" i="26" l="1"/>
  <c r="M8" i="17" s="1"/>
  <c r="F8" i="17" s="1"/>
  <c r="B23" i="26"/>
  <c r="B24" i="26" s="1"/>
  <c r="B25" i="26" s="1"/>
  <c r="B26" i="26" s="1"/>
  <c r="M10" i="26"/>
  <c r="M6" i="17" s="1"/>
  <c r="F6" i="17" s="1"/>
  <c r="G10" i="26"/>
  <c r="M4" i="17" s="1"/>
  <c r="F4" i="17" s="1"/>
</calcChain>
</file>

<file path=xl/sharedStrings.xml><?xml version="1.0" encoding="utf-8"?>
<sst xmlns="http://schemas.openxmlformats.org/spreadsheetml/2006/main" count="2740" uniqueCount="405">
  <si>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</si>
  <si>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</si>
  <si>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</si>
  <si>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</si>
  <si>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</si>
  <si>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</si>
  <si>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</si>
  <si>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</si>
  <si>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</si>
  <si>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</si>
  <si>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</si>
  <si>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</si>
  <si>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</si>
  <si>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</si>
  <si>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</si>
  <si>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</si>
  <si>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</si>
  <si>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</si>
  <si>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</si>
  <si>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</si>
  <si>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</si>
  <si>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</si>
  <si>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</si>
  <si>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</si>
  <si>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</si>
  <si>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</si>
  <si>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</si>
  <si>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</si>
  <si>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</si>
  <si>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</si>
  <si>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</si>
  <si>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</si>
  <si>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</si>
  <si>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Revision</t>
  </si>
  <si>
    <t>Numero de la revisión</t>
  </si>
  <si>
    <t>Codigo de la auditoria indicando el nombre del proyecto</t>
  </si>
  <si>
    <t>Muestra el porcenjate acumulado del indicador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</si>
  <si>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</si>
  <si>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</si>
  <si>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</si>
  <si>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</si>
  <si>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</si>
  <si>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</si>
  <si>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</si>
  <si>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</si>
  <si>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</si>
  <si>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</si>
  <si>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</si>
  <si>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</si>
  <si>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</si>
  <si>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</si>
  <si>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</si>
  <si>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</si>
  <si>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</si>
  <si>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</si>
  <si>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t>Hoja "Inicio"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</si>
  <si>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</si>
  <si>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</si>
  <si>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</si>
  <si>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</si>
  <si>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</si>
  <si>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</si>
  <si>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Hoja "Atención de Incidencias - DD"</t>
  </si>
  <si>
    <t>Hoja "Seguimiento"</t>
  </si>
  <si>
    <t>Inicio</t>
  </si>
  <si>
    <t>Seguimiento</t>
  </si>
  <si>
    <t>Fecha de Revisión:</t>
  </si>
  <si>
    <t>dd/mm/aaaa</t>
  </si>
  <si>
    <t>1era Revisión</t>
  </si>
  <si>
    <t>2da. Revisión</t>
  </si>
  <si>
    <t>3ra. Revisión</t>
  </si>
  <si>
    <t>Tema</t>
  </si>
  <si>
    <t>Tema: GC= Gestión de Configuración  o  AC= Aseguramiento de Calidad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</si>
  <si>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</si>
  <si>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</si>
  <si>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</si>
  <si>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</si>
  <si>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</si>
  <si>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</si>
  <si>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</si>
  <si>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</si>
  <si>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 xml:space="preserve"> Máximo</t>
  </si>
  <si>
    <t>Mínimo</t>
  </si>
  <si>
    <t>Rango  %Incumplimiento</t>
  </si>
  <si>
    <t>Documentar una revisión de aseguramiento de calidad a un proyecto interno</t>
  </si>
  <si>
    <t>Sssss</t>
  </si>
  <si>
    <t>Nombre</t>
  </si>
  <si>
    <t>Auditoria_Configuracion</t>
  </si>
  <si>
    <t>Indicadores de auditoría de configuración</t>
  </si>
  <si>
    <t>Objeto Revisado</t>
  </si>
  <si>
    <t>Revisores</t>
  </si>
  <si>
    <t>Nombre(s) de la(s) persona(s) que ha(n) realizado la verificación del documento</t>
  </si>
  <si>
    <t>Tipo de revisión</t>
  </si>
  <si>
    <t>Tipo de revisión: auditoria de gestion de la configuracion o Auditoria de calidad por formatos</t>
  </si>
  <si>
    <t>Enunciado de las preguntas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</si>
  <si>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</si>
  <si>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</si>
  <si>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</si>
  <si>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</si>
  <si>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</si>
  <si>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</si>
  <si>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</si>
  <si>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</si>
  <si>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</si>
  <si>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</si>
  <si>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</si>
  <si>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</si>
  <si>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</si>
  <si>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</si>
  <si>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Rol revisor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</si>
  <si>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</si>
  <si>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</si>
  <si>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</si>
  <si>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</si>
  <si>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Tipo de Objeto revisado (Documento: el objeto revisado es un tipo documento, Formato: El objeto revisado esn formato utilizado para generar un documento, Fuente: Codigo fuente)</t>
  </si>
  <si>
    <t>[Nombres]</t>
  </si>
  <si>
    <t>Revisores:</t>
  </si>
  <si>
    <t>Rol responsable de la revision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</si>
  <si>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</si>
  <si>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</si>
  <si>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</si>
  <si>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</si>
  <si>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Clasificación</t>
  </si>
  <si>
    <t>menor a 89%</t>
  </si>
  <si>
    <t>Alerta Roja</t>
  </si>
  <si>
    <t>Mayor a 90%</t>
  </si>
  <si>
    <t>Alerta Amarilla</t>
  </si>
  <si>
    <t>Normal (Verde)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</si>
  <si>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</si>
  <si>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Codigo de auditoria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</si>
  <si>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</si>
  <si>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</si>
  <si>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</si>
  <si>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</si>
  <si>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</si>
  <si>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</si>
  <si>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</si>
  <si>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</si>
  <si>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</si>
  <si>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</si>
  <si>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</si>
  <si>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</si>
  <si>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</si>
  <si>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</si>
  <si>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Nombre del tipo de revisión</t>
  </si>
  <si>
    <t>Pregunta correspondiente al tipo de revisión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</si>
  <si>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</si>
  <si>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</si>
  <si>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</si>
  <si>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</si>
  <si>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</si>
  <si>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</si>
  <si>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</si>
  <si>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</si>
  <si>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</si>
  <si>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</si>
  <si>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</si>
  <si>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</si>
  <si>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</si>
  <si>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</si>
  <si>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</si>
  <si>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</si>
  <si>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</si>
  <si>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</si>
  <si>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</si>
  <si>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</si>
  <si>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</si>
  <si>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</si>
  <si>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</si>
  <si>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</si>
  <si>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</si>
  <si>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</si>
  <si>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</si>
  <si>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</si>
  <si>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</si>
  <si>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</si>
  <si>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</si>
  <si>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</si>
  <si>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</si>
  <si>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</si>
  <si>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</si>
  <si>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t>Nombre de la Fábrica</t>
  </si>
  <si>
    <t>Tipo de proyecto asociado</t>
  </si>
  <si>
    <t>Hoja "Cierre"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</si>
  <si>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</si>
  <si>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</si>
  <si>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</si>
  <si>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Cierre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</si>
  <si>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</si>
  <si>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</si>
  <si>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</si>
  <si>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</si>
  <si>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Hoja "Configuraciones Tipo o Nuevas"</t>
  </si>
  <si>
    <t>Hoja "Desarrollos Departamentales"</t>
  </si>
  <si>
    <t>Hoja "Desarrollos Adicionales ATIS"</t>
  </si>
  <si>
    <t>Auditoría de Calidad</t>
  </si>
  <si>
    <t>Auditoría de Gestión de la Configuración</t>
  </si>
  <si>
    <t>Hoja "Auditoria_Configuración_Calidad"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</si>
  <si>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</si>
  <si>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</si>
  <si>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</si>
  <si>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Nombre del Gestor de Calidad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</si>
  <si>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</si>
  <si>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</si>
  <si>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</si>
  <si>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</si>
  <si>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</si>
  <si>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</si>
  <si>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</si>
  <si>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</si>
  <si>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</si>
  <si>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</si>
  <si>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</si>
  <si>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</si>
  <si>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</si>
  <si>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</si>
  <si>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</si>
  <si>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</si>
  <si>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</si>
  <si>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</si>
  <si>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</si>
  <si>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</si>
  <si>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</si>
  <si>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</si>
  <si>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</si>
  <si>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</si>
  <si>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</si>
  <si>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</si>
  <si>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</si>
  <si>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</si>
  <si>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</si>
  <si>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</si>
  <si>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</si>
  <si>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</si>
  <si>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</si>
  <si>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</si>
  <si>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</si>
  <si>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</si>
  <si>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</si>
  <si>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</si>
  <si>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</si>
  <si>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</si>
  <si>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</si>
  <si>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</si>
  <si>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</si>
  <si>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</si>
  <si>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</si>
  <si>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</si>
  <si>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</si>
  <si>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</si>
  <si>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</si>
  <si>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</si>
  <si>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</si>
  <si>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</si>
  <si>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</si>
  <si>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</si>
  <si>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</si>
  <si>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</si>
  <si>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</si>
  <si>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</si>
  <si>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</si>
  <si>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</si>
  <si>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</si>
  <si>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</si>
  <si>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</si>
  <si>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</si>
  <si>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</si>
  <si>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</si>
  <si>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</si>
  <si>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</si>
  <si>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</si>
  <si>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</si>
  <si>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</si>
  <si>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</si>
  <si>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</si>
  <si>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</si>
  <si>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</si>
  <si>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</si>
  <si>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</si>
  <si>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</si>
  <si>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</si>
  <si>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</si>
  <si>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</si>
  <si>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</si>
  <si>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</si>
  <si>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</si>
  <si>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</si>
  <si>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</si>
  <si>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</si>
  <si>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</si>
  <si>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</si>
  <si>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</si>
  <si>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</si>
  <si>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</si>
  <si>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</si>
  <si>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</si>
  <si>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</si>
  <si>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</si>
  <si>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</si>
  <si>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</si>
  <si>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</si>
  <si>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</si>
  <si>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</si>
  <si>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</si>
  <si>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</si>
  <si>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</si>
  <si>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</si>
  <si>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</si>
  <si>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</si>
  <si>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Versión en plantilla</t>
  </si>
  <si>
    <t>Versión: 0.1</t>
  </si>
  <si>
    <t>Checklist de Aseguramiento de Calidad</t>
  </si>
  <si>
    <t>Jefe de Proyecto</t>
  </si>
  <si>
    <t xml:space="preserve">Analista de Calidad </t>
  </si>
  <si>
    <t>¿ El plan de proyecto se elaboro en la plantilla entrega por el docente ?</t>
  </si>
  <si>
    <t>Alexander Jave (Analista de calidad)</t>
  </si>
  <si>
    <t>Luis Muñoz Guerra (Jefe de Proyectos)</t>
  </si>
  <si>
    <t>CHECK LIST DE ASEGURAMIENTO DE CALIDAD - FACTURA DIGITAL PARA PYMES</t>
  </si>
  <si>
    <t>FACTURA DIGITAL PARA PYMES</t>
  </si>
  <si>
    <t xml:space="preserve">LUIS MUÑOZ GUERRA </t>
  </si>
  <si>
    <t>ALEXANDER JAVE</t>
  </si>
  <si>
    <r>
      <t>API_</t>
    </r>
    <r>
      <rPr>
        <b/>
        <sz val="14"/>
        <color indexed="12"/>
        <rFont val="Arial"/>
        <family val="2"/>
      </rPr>
      <t>[SISTEMA]-01</t>
    </r>
  </si>
  <si>
    <r>
      <t xml:space="preserve">¿El objeto de información tiene la sección </t>
    </r>
    <r>
      <rPr>
        <b/>
        <sz val="14"/>
        <color indexed="18"/>
        <rFont val="Arial"/>
        <family val="2"/>
      </rPr>
      <t>Control de la Documentación</t>
    </r>
    <r>
      <rPr>
        <sz val="14"/>
        <color indexed="18"/>
        <rFont val="Arial"/>
        <family val="2"/>
      </rPr>
      <t xml:space="preserve"> con los siguientes datos: Elaborado por, Fecha de elaboración, Revisado por, Fecha de revisión, Aprobado por y Fecha de Aprobación.?</t>
    </r>
  </si>
  <si>
    <t>Si se encuentra en el el documento de plan de proyecto.</t>
  </si>
  <si>
    <r>
      <t xml:space="preserve">¿El objeto  de información tiene la sección </t>
    </r>
    <r>
      <rPr>
        <b/>
        <sz val="14"/>
        <color indexed="18"/>
        <rFont val="Arial"/>
        <family val="2"/>
      </rPr>
      <t>Propietarios del Proceso</t>
    </r>
    <r>
      <rPr>
        <sz val="14"/>
        <color indexed="18"/>
        <rFont val="Arial"/>
        <family val="2"/>
      </rPr>
      <t xml:space="preserve"> con los siguientes datos: organización propietaria del proceso y nombre del propietario.</t>
    </r>
  </si>
  <si>
    <t/>
  </si>
  <si>
    <t>¿Se elaboro adecudamente la planificación del proyecto"?</t>
  </si>
  <si>
    <t>¿Cronograma concuerda con las fechas establecidad?</t>
  </si>
  <si>
    <t>No concuerda con las fechas planificadas</t>
  </si>
  <si>
    <t>¿Esta actualizado el cronograma del Proyecto?</t>
  </si>
  <si>
    <t>No esta actualizado</t>
  </si>
  <si>
    <t>¿El cronograma se encuentra con la versión establecido?</t>
  </si>
  <si>
    <t>¿Se esta usando el cronograma?</t>
  </si>
  <si>
    <t>¿Se encunetra todos los contenidos del procesos de Gestión?</t>
  </si>
  <si>
    <t>¿En el proceso de Gestión esta los roles y Responsabilidades?</t>
  </si>
  <si>
    <t>¿Estan las entradas y salidas del proyecto?</t>
  </si>
  <si>
    <t>¿Estan los subprocesos del proyecto?</t>
  </si>
  <si>
    <t>¿Esta la tabla de Riesgos?</t>
  </si>
  <si>
    <t>¿Esta la matriz de Riesgo?</t>
  </si>
  <si>
    <t>¿Esta el resgistro de Riesgos?</t>
  </si>
  <si>
    <t>¿Se ecuentran todos los riesgos del proceso ?</t>
  </si>
  <si>
    <t>AREA: REQM</t>
  </si>
  <si>
    <t>¿El documento está definido con la nomenclatura establecida?</t>
  </si>
  <si>
    <t>¿El documento presenta la tabla de versionamiento actualizada?</t>
  </si>
  <si>
    <t>Documento definido con nomenclatura establecida</t>
  </si>
  <si>
    <t>No Aplica</t>
  </si>
  <si>
    <t>Ubicación correcta de Documento en repositorio</t>
  </si>
  <si>
    <t>Documento cumple con  el formato definido para el Proyecto</t>
  </si>
  <si>
    <t>Documento en estado de plantilla</t>
  </si>
  <si>
    <t>Esta ubicado en su repectivo repositorio de Desarrollo de Software I</t>
  </si>
  <si>
    <t>Se elaboro con su repectivo indice acordado.</t>
  </si>
  <si>
    <t>Si esta todos lo detalles que pide.</t>
  </si>
  <si>
    <t>Si esta gurado en su repectiva carpeta.</t>
  </si>
  <si>
    <t>Si esta con la versión actulizada 1.0</t>
  </si>
  <si>
    <t>No se esta aplicadno con la fecha que quedaron</t>
  </si>
  <si>
    <t>¿El documento se encuentra en el repositorio de ONE DRIVE de Factura Digital para PYMES y en el lugar predefinido?</t>
  </si>
  <si>
    <t xml:space="preserve">¿El documento está diseñado según el formato (y/o plantilla) </t>
  </si>
  <si>
    <t>AREA: GESTIÓN DE  PROYECTOS (PP-PMC)</t>
  </si>
  <si>
    <t>AREA: PPQA</t>
  </si>
  <si>
    <r>
      <t xml:space="preserve">Documento: Plan de proyecto (PPROY_VERSIÓN_AÑO)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https://github.com/Luisops/Desarrollo_de_Software_I/tree/master/Grupo%203/Practica%202/1-Area_de_Proceso_PP/PPROY</t>
    </r>
  </si>
  <si>
    <r>
      <t xml:space="preserve">Documento: Cronograma de Proyecto (CPROY_VERSIÓN_AÑO)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https://github.com/Luisops/Desarrollo_de_Software_I/tree/master/Grupo%203/Practica%202/1-Area_de_Proceso_PP/CPROY</t>
    </r>
  </si>
  <si>
    <t>¿Esta guaradado en la ubicación exacta los trabajos en el one drive y GITHUB?</t>
  </si>
  <si>
    <t>¿Esta guardado en la ubicación del ONE DRIVE y GitHub?</t>
  </si>
  <si>
    <r>
      <t xml:space="preserve">Documento: Proceso de Gestión de PP-PMC (PGPROY_VERSIÓN_AÑO)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https://github.com/Luisops/Desarrollo_de_Software_I/tree/master/Grupo%203/Practica%202/1-Area_de_Proceso_PP/PGPROY</t>
    </r>
  </si>
  <si>
    <t>¿Esta guaradado en la ubicación exacta los trabajos en el one drive y GitHub?</t>
  </si>
  <si>
    <r>
      <t xml:space="preserve">Documento: Registro de Riesgos (REGRI_VERSIÓN_AÑO)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https://github.com/Luisops/Desarrollo_de_Software_I/tree/master/Grupo%203/Practica%202/1-Area_de_Proceso_PP/REGRI</t>
    </r>
  </si>
  <si>
    <r>
      <t xml:space="preserve">Documento: Acta de Revisión de Plan de Proyecto (ACREVPRO_AÑO)
</t>
    </r>
    <r>
      <rPr>
        <b/>
        <sz val="14"/>
        <color rgb="FFFF0000"/>
        <rFont val="Arial"/>
        <family val="2"/>
      </rPr>
      <t>https://github.com/Luisops/Desarrollo_de_Software_I/tree/master/Grupo%203/Practica%202/2-Area_de_Proceso_PMC---/ACREPROY</t>
    </r>
  </si>
  <si>
    <t>¿El documento se encuentra en el repositorio de ONE DRIVE y GitHub de Factura Digital para PYMES y en el lugar predefinido?</t>
  </si>
  <si>
    <r>
      <t xml:space="preserve">Documento: Acta de Relatorio de Proyecto (ACREVPRO_AÑO)
</t>
    </r>
    <r>
      <rPr>
        <b/>
        <sz val="14"/>
        <color rgb="FFFF0000"/>
        <rFont val="Arial"/>
        <family val="2"/>
      </rPr>
      <t>https://github.com/Luisops/Desarrollo_de_Software_I/tree/master/Grupo%203/Practica%202/2-Area_de_Proceso_PMC---/ACREPROY</t>
    </r>
  </si>
  <si>
    <r>
      <t xml:space="preserve">Documento: Acta de Cierre de Proyecto (ACCPRO_AÑO)
</t>
    </r>
    <r>
      <rPr>
        <b/>
        <sz val="14"/>
        <color rgb="FFFF0000"/>
        <rFont val="Arial"/>
        <family val="2"/>
      </rPr>
      <t>https://github.com/Luisops/Desarrollo_de_Software_I/tree/master/Grupo%203/Practica%202/PROY/ACCPRO</t>
    </r>
  </si>
  <si>
    <t>¿El documento se encuentra en el repositorio de ONE DRIVE Y GitHub de Factura Digital para PYMES y en el lugar predefinido?</t>
  </si>
  <si>
    <r>
      <t xml:space="preserve">Documento: Proceso de Gestión de Requerimientos (PGREQM_VERSIÓN_AÑO)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https://github.com/Luisops/Desarrollo_de_Software_I/tree/master/Grupo%203/Practica%202/3-Area_de_Proceso_REQM/PGREQM</t>
    </r>
  </si>
  <si>
    <r>
      <t xml:space="preserve">Documento: Lista Maestra de Requerimientos (LMREQM_VERSIÓN_AÑO)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https://github.com/Luisops/Desarrollo_de_Software_I/tree/master/Grupo%203/Practica%202/3-Area_de_Proceso_REQM/LMREQM</t>
    </r>
  </si>
  <si>
    <r>
      <t xml:space="preserve">Documento: MATRIZ DE TRAZABILIDAD DE REQUERIMIENTOS (MTREQM_VERSIÓN_AÑO)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https://github.com/Luisops/Desarrollo_de_Software_I/tree/master/Grupo%203/Practica%202/3-Area_de_Proceso_REQM/MTREQM</t>
    </r>
  </si>
  <si>
    <r>
      <t xml:space="preserve">Documento: SOLICITUD DE CAMBIOS A REQUERIMIENTOS(SOLCREQM_VERSIÓN_AÑO)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https://github.com/Luisops/Desarrollo_de_Software_I/tree/master/Grupo%203/Practica%202/3-Area_de_Proceso_REQM/SCREQM</t>
    </r>
  </si>
  <si>
    <r>
      <t xml:space="preserve">Documento: REGISTRO DE CAMBIOS DE REQUERIMIENTOS (RCREQM_VERSIÓN_AÑO)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https://github.com/Luisops/Desarrollo_de_Software_I/tree/master/Grupo%203/Practica%202/3-Area_de_Proceso_REQM/RCREQM</t>
    </r>
  </si>
  <si>
    <r>
      <t xml:space="preserve">Documento: Documento de Análisis (DANA_VERSIÓN_AÑO)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https://github.com/Luisops/Desarrollo_de_Software_I/tree/master/Grupo%203/Practica%202/3-Area_de_Proceso_REQM/INGENIERIA</t>
    </r>
  </si>
  <si>
    <r>
      <t xml:space="preserve">Documento: Manual de Usuario (MANUSER_VERSIÓN_AÑO)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https://github.com/Luisops/Desarrollo_de_Software_I/tree/master/Grupo%203/Practica%202/3-Area_de_Proceso_REQM/INGENIERIA</t>
    </r>
  </si>
  <si>
    <r>
      <t xml:space="preserve">Documento: Informe de Pruebas Internas (INPRUIN_VERSIÓN_AÑO)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https://github.com/Luisops/Desarrollo_de_Software_I/tree/master/Grupo%203/Practica%202/3-Area_de_Proceso_REQM/INGENIERIA</t>
    </r>
  </si>
  <si>
    <r>
      <t xml:space="preserve">Documento: Informe de Pruebas Externas (INPRUEX_VERSIÓN_AÑO)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https://github.com/Luisops/Desarrollo_de_Software_I/tree/master/Grupo%203/Practica%202/3-Area_de_Proceso_REQM/INGENIERIA</t>
    </r>
  </si>
  <si>
    <r>
      <t xml:space="preserve">Documento: Cheklist de Aseguramiento de Calidad (CHKQA_VERSIÓN_AÑO)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https://github.com/Luisops/Desarrollo_de_Software_I/tree/master/Grupo%203/Practica%202/5-Area_de_Proceso_PPQA-----/CHKQA</t>
    </r>
  </si>
  <si>
    <r>
      <t xml:space="preserve">Documento: Proceso de Aseguramiento de Calidad (PQA_VERSIÓN_AÑO)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https://github.com/Luisops/Desarrollo_de_Software_I/tree/master/Grupo%203/Practica%202/5-Area_de_Proceso_PPQA-----/PQA</t>
    </r>
  </si>
  <si>
    <r>
      <t xml:space="preserve">Documento: SOLICITUD DE ASEGURAMIENTO DE CALIDAD (SOLQA_AÑO)
</t>
    </r>
    <r>
      <rPr>
        <b/>
        <sz val="14"/>
        <color rgb="FFFF0000"/>
        <rFont val="Arial"/>
        <family val="2"/>
      </rPr>
      <t>URL</t>
    </r>
  </si>
  <si>
    <r>
      <t xml:space="preserve">Documento: INFORME DE REVISIÓN GENERAL DE ASEGURAMIENTO DE CALIDAD (INREQA_AÑO)
</t>
    </r>
    <r>
      <rPr>
        <b/>
        <sz val="14"/>
        <color rgb="FFFF0000"/>
        <rFont val="Arial"/>
        <family val="2"/>
      </rPr>
      <t>URL</t>
    </r>
  </si>
  <si>
    <r>
      <t xml:space="preserve">Documento: HERRAMIENTA GESTIÓN DE ASEGURAMIENTO DE CALIDAD (HGQA_VERSIÓN_AÑO)
</t>
    </r>
    <r>
      <rPr>
        <b/>
        <sz val="14"/>
        <color rgb="FFFF0000"/>
        <rFont val="Arial"/>
        <family val="2"/>
      </rPr>
      <t>URL</t>
    </r>
  </si>
  <si>
    <t>AREA: CM</t>
  </si>
  <si>
    <r>
      <t xml:space="preserve">Documento: PROCESO DE GESTIÓN DE CONFIGURACIÓN (PGC_VERSIÓN_AÑO)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https://github.com/Luisops/Desarrollo_de_Software_I/tree/master/Grupo%203/Practica%202/4-Area_de_Proceso_CM-----</t>
    </r>
  </si>
  <si>
    <t>NO aplica lo mostraremos con el plan de proyecto</t>
  </si>
  <si>
    <t>No aplica lo mostraremos con el plan de proyecto</t>
  </si>
  <si>
    <r>
      <t xml:space="preserve">Documento: SOLICITUD DE ACCESOS (SOLACC_VERSIÓN_AÑO)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https://github.com/Luisops/Desarrollo_de_Software_I/tree/master/Grupo%203/Practica%202/4-Area_de_Proceso_CM-----/SOLACC</t>
    </r>
  </si>
  <si>
    <r>
      <t xml:space="preserve">Documento: REGISTRO DE ITEMS DE CONFIGURACIÓN (REGITCON_VERSIÓN_AÑO)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https://github.com/Luisops/Desarrollo_de_Software_I/tree/master/Grupo%203/Practica%202/4-Area_de_Proceso_CM-----/REGITCON</t>
    </r>
  </si>
  <si>
    <r>
      <t xml:space="preserve">Documento: INDICE CAMBIOS ITEMS DE CONFIGURACIÓN (ICIC_VERSIÓN_AÑO)
</t>
    </r>
    <r>
      <rPr>
        <b/>
        <sz val="14"/>
        <color rgb="FFFF0000"/>
        <rFont val="Arial"/>
        <family val="2"/>
      </rPr>
      <t>URL</t>
    </r>
  </si>
  <si>
    <t>AREA: MA</t>
  </si>
  <si>
    <r>
      <t xml:space="preserve">Documento: PROCESO DE MEDICIÓN DE METRICA (PROMM_VERSIÓN_AÑO)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https://github.com/Luisops/Desarrollo_de_Software_I/tree/master/Grupo%203/Practica%202/6-Area_de_Proceso_MA----2%20de%205/PROMM</t>
    </r>
  </si>
  <si>
    <r>
      <t xml:space="preserve">Documento: TABLERO DE METRICAS (TABM_VERSIÓN_AÑO)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https://github.com/Luisops/Desarrollo_de_Software_I/tree/master/Grupo%203/Practica%202/6-Area_de_Proceso_MA----2%20de%205</t>
    </r>
  </si>
  <si>
    <r>
      <t xml:space="preserve">Documento: FICHA DE METRICAS DE VOLATILIDAD DE REQUERIMIENTOS (FMVREQM_VERSIÓN_AÑO)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https://github.com/Luisops/Desarrollo_de_Software_I/tree/master/Grupo%203/Practica%202/6-Area_de_Proceso_MA----2%20de%205/MA_REQM_FMVR</t>
    </r>
  </si>
  <si>
    <r>
      <t xml:space="preserve">Documento: FICHA DE METRICAS DE N CONFORMIDADES QA DE PRODUCTO (FMNCONQAP_VERSIÓN_AÑO)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https://github.com/Luisops/Desarrollo_de_Software_I/tree/master/Grupo%203/Practica%202/6-Area_de_Proceso_MA----2%20de%205/MA_PPQA_FMNC</t>
    </r>
  </si>
  <si>
    <r>
      <t xml:space="preserve">Documento: FICHA DE METRICA DE INDICE DE CAMBIOS EN ITEMS DE CONFIGURACIÓN (FMICIC_VERSIÓN_AÑO)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https://github.com/Luisops/Desarrollo_de_Software_I/tree/master/Grupo%203/Practica%202/6-Area_de_Proceso_MA----2%20de%205/MA_CM_FMIC</t>
    </r>
  </si>
  <si>
    <r>
      <t xml:space="preserve">Documento: FICHA DE METRICA DE EXPOSICIÓN AL RIESGO (FMEXRI_VERSIÓN_AÑO)
</t>
    </r>
    <r>
      <rPr>
        <b/>
        <sz val="14"/>
        <color rgb="FFFF0000"/>
        <rFont val="Arial"/>
        <family val="2"/>
      </rPr>
      <t>https://github.com/Luisops/Desarrollo_de_Software_I/tree/master/Grupo%203/Practica%202/6-Area_de_Proceso_MA----2%20de%205/MA_PP_FMER</t>
    </r>
  </si>
  <si>
    <t>AREA: PROYECTO</t>
  </si>
  <si>
    <r>
      <t xml:space="preserve">Documento: ACTA DE REUNION EXTERNA (AREXT_AÑO)
</t>
    </r>
    <r>
      <rPr>
        <b/>
        <sz val="14"/>
        <color rgb="FFFF0000"/>
        <rFont val="Arial"/>
        <family val="2"/>
      </rPr>
      <t>https://github.com/Luisops/Desarrollo_de_Software_I/tree/master/Grupo%203/Practica%202/PROY/AREXT</t>
    </r>
  </si>
  <si>
    <r>
      <t xml:space="preserve">Documento: ACTA DE REUNION INTERNA (ARINT_AÑO)
</t>
    </r>
    <r>
      <rPr>
        <b/>
        <sz val="14"/>
        <color rgb="FFFF0000"/>
        <rFont val="Arial"/>
        <family val="2"/>
      </rPr>
      <t>https://github.com/Luisops/Desarrollo_de_Software_I/tree/master/Grupo%203/Practica%202/PROY/ARINT</t>
    </r>
  </si>
  <si>
    <r>
      <t xml:space="preserve">Documento: ACTA DE ACEPTACIÓN DE ENTREGABLES (ACENTRE_AÑO)
</t>
    </r>
    <r>
      <rPr>
        <b/>
        <sz val="14"/>
        <color rgb="FFFF0000"/>
        <rFont val="Arial"/>
        <family val="2"/>
      </rPr>
      <t>https://github.com/Luisops/Desarrollo_de_Software_I/tree/master/Grupo%203/Practica%202/PROY/ACENTRE</t>
    </r>
  </si>
  <si>
    <r>
      <t xml:space="preserve">Documento: INFORME DE AVANCE QUINCENAL (IAVQUI_AÑO)
</t>
    </r>
    <r>
      <rPr>
        <b/>
        <sz val="14"/>
        <color rgb="FFFF0000"/>
        <rFont val="Arial"/>
        <family val="2"/>
      </rPr>
      <t>https://github.com/Luisops/Desarrollo_de_Software_I/tree/master/Grupo%203/Practica%202/PROY/ACENTRE</t>
    </r>
  </si>
  <si>
    <t>Fecha Efectiva:  15/10/2019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</si>
</sst>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"/>
  </numFmts>
  <fonts count="7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color indexed="18"/>
      <name val="Arial"/>
      <family val="2"/>
    </font>
    <font>
      <sz val="14"/>
      <color indexed="8"/>
      <name val="Arial"/>
      <family val="2"/>
    </font>
    <font>
      <b/>
      <sz val="14"/>
      <color indexed="9"/>
      <name val="Arial"/>
      <family val="2"/>
    </font>
    <font>
      <sz val="14"/>
      <color indexed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4"/>
      <color rgb="FFFF0000"/>
      <name val="Arial"/>
      <family val="2"/>
    </font>
    <font>
      <sz val="14"/>
      <color indexed="18"/>
      <name val="Arial"/>
      <family val="2"/>
    </font>
    <font>
      <sz val="14"/>
      <color indexed="18"/>
      <name val="Geneva"/>
    </font>
    <font>
      <b/>
      <sz val="1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65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5"/>
    </xf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6" fillId="0" borderId="0" xfId="39" applyFont="1" applyAlignment="1">
      <alignment horizontal="left" vertical="top" indent="3"/>
    </xf>
    <xf numFmtId="0" fontId="1" fillId="0" borderId="0" xfId="42" applyFont="1"/>
    <xf numFmtId="0" fontId="35" fillId="0" borderId="0" xfId="39" applyFont="1" applyAlignment="1">
      <alignment vertical="top"/>
    </xf>
    <xf numFmtId="0" fontId="1" fillId="0" borderId="0" xfId="39" applyFont="1" applyFill="1" applyAlignment="1">
      <alignment vertical="top"/>
    </xf>
    <xf numFmtId="0" fontId="1" fillId="0" borderId="0" xfId="39" applyFont="1" applyFill="1" applyAlignment="1">
      <alignment vertical="center"/>
    </xf>
    <xf numFmtId="0" fontId="3" fillId="0" borderId="0" xfId="39" applyFont="1" applyFill="1" applyAlignment="1">
      <alignment horizontal="left" indent="6"/>
    </xf>
    <xf numFmtId="0" fontId="3" fillId="0" borderId="0" xfId="39" applyFont="1" applyFill="1" applyBorder="1" applyAlignment="1">
      <alignment vertical="center" wrapText="1"/>
    </xf>
    <xf numFmtId="0" fontId="1" fillId="0" borderId="0" xfId="42" applyFont="1" applyFill="1"/>
    <xf numFmtId="0" fontId="40" fillId="0" borderId="0" xfId="39" applyFont="1" applyFill="1" applyAlignment="1">
      <alignment horizontal="left" vertical="top" indent="1"/>
    </xf>
    <xf numFmtId="0" fontId="3" fillId="0" borderId="0" xfId="39" applyFont="1" applyFill="1" applyBorder="1" applyAlignment="1">
      <alignment horizontal="left" vertical="top" wrapText="1"/>
    </xf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1" fillId="0" borderId="0" xfId="39" applyFont="1" applyFill="1" applyAlignment="1">
      <alignment horizontal="left" vertical="center" indent="1"/>
    </xf>
    <xf numFmtId="0" fontId="3" fillId="0" borderId="0" xfId="42" applyFont="1" applyFill="1" applyAlignment="1">
      <alignment horizontal="left" indent="2"/>
    </xf>
    <xf numFmtId="0" fontId="1" fillId="0" borderId="0" xfId="42" applyFont="1" applyFill="1" applyAlignment="1"/>
    <xf numFmtId="0" fontId="3" fillId="0" borderId="0" xfId="39" applyFont="1" applyFill="1" applyAlignment="1">
      <alignment horizontal="left" vertical="center" indent="3"/>
    </xf>
    <xf numFmtId="0" fontId="1" fillId="0" borderId="0" xfId="39" applyFont="1" applyFill="1" applyAlignment="1"/>
    <xf numFmtId="0" fontId="3" fillId="0" borderId="0" xfId="42" applyFont="1" applyFill="1" applyAlignment="1">
      <alignment horizontal="left" vertical="center" indent="1"/>
    </xf>
    <xf numFmtId="0" fontId="3" fillId="0" borderId="0" xfId="39" applyFont="1" applyFill="1" applyAlignment="1">
      <alignment horizontal="left" vertical="top" indent="2"/>
    </xf>
    <xf numFmtId="0" fontId="1" fillId="0" borderId="0" xfId="39" applyFont="1" applyFill="1" applyAlignment="1">
      <alignment horizontal="left" indent="2"/>
    </xf>
    <xf numFmtId="0" fontId="35" fillId="0" borderId="0" xfId="39" applyFont="1" applyFill="1" applyAlignment="1">
      <alignment vertical="top"/>
    </xf>
    <xf numFmtId="0" fontId="3" fillId="0" borderId="0" xfId="39" applyFont="1" applyFill="1" applyAlignment="1">
      <alignment horizontal="right" vertical="top" indent="3"/>
    </xf>
    <xf numFmtId="0" fontId="16" fillId="0" borderId="0" xfId="39" applyFont="1" applyFill="1" applyAlignment="1">
      <alignment horizontal="right" vertical="top" indent="3"/>
    </xf>
    <xf numFmtId="0" fontId="3" fillId="0" borderId="0" xfId="39" applyFont="1" applyFill="1" applyAlignment="1">
      <alignment horizontal="right" vertical="top"/>
    </xf>
    <xf numFmtId="0" fontId="1" fillId="0" borderId="0" xfId="39" applyFont="1" applyFill="1" applyAlignment="1">
      <alignment horizontal="right"/>
    </xf>
    <xf numFmtId="0" fontId="1" fillId="0" borderId="0" xfId="39" applyFont="1" applyFill="1" applyAlignment="1">
      <alignment horizontal="right" vertical="top"/>
    </xf>
    <xf numFmtId="0" fontId="1" fillId="0" borderId="0" xfId="39" applyFont="1" applyFill="1" applyAlignment="1">
      <alignment vertical="center" wrapText="1"/>
    </xf>
    <xf numFmtId="0" fontId="36" fillId="0" borderId="0" xfId="42" applyFont="1" applyFill="1"/>
    <xf numFmtId="0" fontId="16" fillId="0" borderId="0" xfId="39" applyFont="1" applyBorder="1" applyAlignment="1">
      <alignment horizontal="left" vertical="top"/>
    </xf>
    <xf numFmtId="0" fontId="39" fillId="0" borderId="0" xfId="39" applyFont="1" applyBorder="1" applyAlignment="1">
      <alignment horizontal="lef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0" fontId="5" fillId="24" borderId="28" xfId="0" applyFont="1" applyFill="1" applyBorder="1" applyAlignment="1">
      <alignment horizontal="center" vertical="center" wrapText="1"/>
    </xf>
    <xf numFmtId="0" fontId="5" fillId="24" borderId="29" xfId="0" applyFont="1" applyFill="1" applyBorder="1" applyAlignment="1">
      <alignment horizontal="center" vertical="center" wrapText="1"/>
    </xf>
    <xf numFmtId="9" fontId="16" fillId="0" borderId="30" xfId="0" applyNumberFormat="1" applyFont="1" applyBorder="1" applyAlignment="1">
      <alignment horizontal="center" vertical="top" wrapText="1"/>
    </xf>
    <xf numFmtId="0" fontId="16" fillId="0" borderId="31" xfId="0" applyFont="1" applyBorder="1" applyAlignment="1">
      <alignment horizontal="center" vertical="top" wrapText="1"/>
    </xf>
    <xf numFmtId="0" fontId="1" fillId="25" borderId="31" xfId="39" applyFill="1" applyBorder="1"/>
    <xf numFmtId="0" fontId="16" fillId="0" borderId="32" xfId="0" applyFont="1" applyBorder="1" applyAlignment="1">
      <alignment horizontal="center" vertical="top" wrapText="1"/>
    </xf>
    <xf numFmtId="9" fontId="16" fillId="0" borderId="9" xfId="0" applyNumberFormat="1" applyFont="1" applyBorder="1" applyAlignment="1">
      <alignment horizontal="center" vertical="top" wrapText="1"/>
    </xf>
    <xf numFmtId="0" fontId="1" fillId="26" borderId="9" xfId="39" applyFill="1" applyBorder="1"/>
    <xf numFmtId="9" fontId="16" fillId="0" borderId="33" xfId="0" applyNumberFormat="1" applyFont="1" applyBorder="1" applyAlignment="1">
      <alignment horizontal="center" vertical="top" wrapText="1"/>
    </xf>
    <xf numFmtId="9" fontId="16" fillId="0" borderId="34" xfId="0" applyNumberFormat="1" applyFont="1" applyBorder="1" applyAlignment="1">
      <alignment horizontal="center" vertical="top" wrapText="1"/>
    </xf>
    <xf numFmtId="0" fontId="1" fillId="27" borderId="34" xfId="39" applyFill="1" applyBorder="1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5" fillId="28" borderId="35" xfId="45" applyFont="1" applyFill="1" applyBorder="1" applyAlignment="1">
      <alignment horizontal="center" vertical="center" wrapText="1"/>
    </xf>
    <xf numFmtId="0" fontId="5" fillId="28" borderId="36" xfId="45" applyFont="1" applyFill="1" applyBorder="1" applyAlignment="1">
      <alignment horizontal="center" vertical="center" wrapText="1"/>
    </xf>
    <xf numFmtId="0" fontId="5" fillId="28" borderId="37" xfId="45" applyFont="1" applyFill="1" applyBorder="1" applyAlignment="1">
      <alignment horizontal="center" vertical="center" wrapText="1"/>
    </xf>
    <xf numFmtId="0" fontId="7" fillId="0" borderId="38" xfId="46" applyFont="1" applyBorder="1" applyAlignment="1" applyProtection="1">
      <alignment horizontal="center" vertical="top" wrapText="1"/>
      <protection locked="0"/>
    </xf>
    <xf numFmtId="49" fontId="7" fillId="0" borderId="20" xfId="46" applyNumberFormat="1" applyFont="1" applyBorder="1" applyAlignment="1" applyProtection="1">
      <alignment horizontal="center" vertical="top" wrapText="1"/>
      <protection locked="0"/>
    </xf>
    <xf numFmtId="14" fontId="7" fillId="0" borderId="20" xfId="46" applyNumberFormat="1" applyFont="1" applyBorder="1" applyAlignment="1" applyProtection="1">
      <alignment horizontal="center" vertical="top" wrapText="1"/>
      <protection locked="0"/>
    </xf>
    <xf numFmtId="0" fontId="7" fillId="0" borderId="20" xfId="46" applyFont="1" applyBorder="1" applyAlignment="1" applyProtection="1">
      <alignment horizontal="center" vertical="top" wrapText="1"/>
      <protection locked="0"/>
    </xf>
    <xf numFmtId="0" fontId="7" fillId="0" borderId="39" xfId="46" applyFont="1" applyBorder="1" applyAlignment="1" applyProtection="1">
      <alignment horizontal="center" vertical="top" wrapText="1"/>
      <protection locked="0"/>
    </xf>
    <xf numFmtId="0" fontId="7" fillId="0" borderId="40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9" xfId="27" applyFont="1" applyBorder="1" applyAlignment="1" applyProtection="1">
      <alignment horizontal="left" vertical="top" wrapText="1"/>
      <protection locked="0"/>
    </xf>
    <xf numFmtId="0" fontId="7" fillId="0" borderId="41" xfId="46" applyFont="1" applyBorder="1" applyAlignment="1" applyProtection="1">
      <alignment horizontal="center" vertical="top" wrapText="1"/>
      <protection locked="0"/>
    </xf>
    <xf numFmtId="0" fontId="7" fillId="0" borderId="42" xfId="46" applyFont="1" applyBorder="1" applyAlignment="1" applyProtection="1">
      <alignment horizontal="center" vertical="top" wrapText="1"/>
      <protection locked="0"/>
    </xf>
    <xf numFmtId="49" fontId="7" fillId="0" borderId="14" xfId="46" applyNumberFormat="1" applyFont="1" applyBorder="1" applyAlignment="1" applyProtection="1">
      <alignment horizontal="center" vertical="top" wrapText="1"/>
      <protection locked="0"/>
    </xf>
    <xf numFmtId="14" fontId="7" fillId="0" borderId="14" xfId="46" applyNumberFormat="1" applyFont="1" applyBorder="1" applyAlignment="1" applyProtection="1">
      <alignment horizontal="center" vertical="top" wrapText="1"/>
      <protection locked="0"/>
    </xf>
    <xf numFmtId="0" fontId="7" fillId="0" borderId="14" xfId="46" applyFont="1" applyBorder="1" applyAlignment="1" applyProtection="1">
      <alignment horizontal="center" vertical="top" wrapText="1"/>
      <protection locked="0"/>
    </xf>
    <xf numFmtId="0" fontId="7" fillId="0" borderId="43" xfId="46" applyFont="1" applyBorder="1" applyAlignment="1" applyProtection="1">
      <alignment horizontal="center" vertical="top" wrapText="1"/>
      <protection locked="0"/>
    </xf>
    <xf numFmtId="0" fontId="7" fillId="0" borderId="44" xfId="46" applyFont="1" applyBorder="1" applyAlignment="1" applyProtection="1">
      <alignment horizontal="center" vertical="top" wrapText="1"/>
      <protection locked="0"/>
    </xf>
    <xf numFmtId="49" fontId="7" fillId="0" borderId="45" xfId="46" applyNumberFormat="1" applyFont="1" applyBorder="1" applyAlignment="1" applyProtection="1">
      <alignment horizontal="center" vertical="top" wrapText="1"/>
      <protection locked="0"/>
    </xf>
    <xf numFmtId="0" fontId="7" fillId="0" borderId="45" xfId="46" applyFont="1" applyBorder="1" applyAlignment="1" applyProtection="1">
      <alignment horizontal="center" vertical="top" wrapText="1"/>
      <protection locked="0"/>
    </xf>
    <xf numFmtId="0" fontId="7" fillId="0" borderId="46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5" fillId="24" borderId="28" xfId="0" applyFont="1" applyFill="1" applyBorder="1" applyAlignment="1">
      <alignment horizontal="centerContinuous" vertical="center" wrapText="1"/>
    </xf>
    <xf numFmtId="0" fontId="5" fillId="24" borderId="29" xfId="0" applyFont="1" applyFill="1" applyBorder="1" applyAlignment="1">
      <alignment horizontal="centerContinuous" vertical="center" wrapText="1"/>
    </xf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9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4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4" xfId="43" applyFont="1" applyFill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top" wrapText="1"/>
    </xf>
    <xf numFmtId="0" fontId="16" fillId="0" borderId="48" xfId="0" applyFont="1" applyBorder="1" applyAlignment="1">
      <alignment horizontal="center" vertical="top" wrapText="1"/>
    </xf>
    <xf numFmtId="0" fontId="16" fillId="0" borderId="4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50" xfId="0" applyFont="1" applyBorder="1" applyAlignment="1">
      <alignment horizontal="center" vertical="top" wrapText="1"/>
    </xf>
    <xf numFmtId="0" fontId="5" fillId="24" borderId="51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5" fillId="24" borderId="26" xfId="0" applyFont="1" applyFill="1" applyBorder="1" applyAlignment="1">
      <alignment horizontal="center" vertical="center" wrapText="1"/>
    </xf>
    <xf numFmtId="0" fontId="5" fillId="24" borderId="25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horizontal="left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53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/>
    </xf>
    <xf numFmtId="0" fontId="39" fillId="0" borderId="0" xfId="39" applyFont="1" applyBorder="1" applyAlignment="1">
      <alignment horizontal="left" vertical="center" wrapText="1"/>
    </xf>
    <xf numFmtId="0" fontId="16" fillId="30" borderId="0" xfId="0" applyFont="1" applyFill="1" applyAlignment="1" applyProtection="1">
      <alignment vertical="center"/>
      <protection locked="0"/>
    </xf>
    <xf numFmtId="0" fontId="16" fillId="30" borderId="0" xfId="0" applyFont="1" applyFill="1" applyAlignment="1" applyProtection="1">
      <alignment horizontal="left" vertical="center"/>
    </xf>
    <xf numFmtId="0" fontId="0" fillId="30" borderId="0" xfId="0" applyFill="1"/>
    <xf numFmtId="0" fontId="11" fillId="30" borderId="0" xfId="0" applyFont="1" applyFill="1" applyAlignment="1" applyProtection="1">
      <alignment vertical="center"/>
      <protection locked="0"/>
    </xf>
    <xf numFmtId="0" fontId="8" fillId="30" borderId="9" xfId="0" applyFont="1" applyFill="1" applyBorder="1" applyAlignment="1" applyProtection="1">
      <alignment horizontal="left" vertical="center"/>
      <protection locked="0"/>
    </xf>
    <xf numFmtId="0" fontId="5" fillId="30" borderId="0" xfId="0" applyFont="1" applyFill="1" applyAlignment="1" applyProtection="1">
      <alignment vertical="center"/>
      <protection locked="0"/>
    </xf>
    <xf numFmtId="0" fontId="16" fillId="30" borderId="0" xfId="43" applyFont="1" applyFill="1"/>
    <xf numFmtId="0" fontId="2" fillId="30" borderId="0" xfId="43" applyFont="1" applyFill="1" applyAlignment="1">
      <alignment horizontal="center"/>
    </xf>
    <xf numFmtId="9" fontId="3" fillId="30" borderId="13" xfId="43" applyNumberFormat="1" applyFont="1" applyFill="1" applyBorder="1" applyAlignment="1">
      <alignment horizontal="center" vertical="center"/>
    </xf>
    <xf numFmtId="0" fontId="1" fillId="30" borderId="0" xfId="43" applyFill="1" applyAlignment="1">
      <alignment vertical="center"/>
    </xf>
    <xf numFmtId="0" fontId="15" fillId="30" borderId="0" xfId="43" applyFont="1" applyFill="1" applyAlignment="1">
      <alignment horizontal="center"/>
    </xf>
    <xf numFmtId="0" fontId="16" fillId="30" borderId="0" xfId="43" applyFont="1" applyFill="1" applyBorder="1"/>
    <xf numFmtId="0" fontId="16" fillId="30" borderId="0" xfId="43" applyFont="1" applyFill="1" applyAlignment="1"/>
    <xf numFmtId="0" fontId="2" fillId="30" borderId="0" xfId="43" applyFont="1" applyFill="1" applyBorder="1"/>
    <xf numFmtId="0" fontId="16" fillId="30" borderId="0" xfId="43" applyFont="1" applyFill="1" applyBorder="1" applyAlignment="1"/>
    <xf numFmtId="0" fontId="46" fillId="30" borderId="14" xfId="0" applyFont="1" applyFill="1" applyBorder="1" applyAlignment="1">
      <alignment horizontal="left" vertical="center" wrapText="1"/>
    </xf>
    <xf numFmtId="0" fontId="53" fillId="30" borderId="14" xfId="0" applyFont="1" applyFill="1" applyBorder="1" applyAlignment="1">
      <alignment vertical="center" wrapText="1"/>
    </xf>
    <xf numFmtId="0" fontId="53" fillId="30" borderId="9" xfId="0" applyFont="1" applyFill="1" applyBorder="1" applyAlignment="1">
      <alignment vertical="center" wrapText="1"/>
    </xf>
    <xf numFmtId="0" fontId="16" fillId="30" borderId="0" xfId="0" applyFont="1" applyFill="1" applyProtection="1">
      <protection locked="0"/>
    </xf>
    <xf numFmtId="0" fontId="2" fillId="30" borderId="0" xfId="0" applyFont="1" applyFill="1" applyAlignment="1" applyProtection="1">
      <alignment horizontal="left"/>
    </xf>
    <xf numFmtId="0" fontId="2" fillId="30" borderId="0" xfId="43" applyFont="1" applyFill="1"/>
    <xf numFmtId="0" fontId="9" fillId="30" borderId="9" xfId="0" applyFont="1" applyFill="1" applyBorder="1" applyAlignment="1" applyProtection="1">
      <alignment vertical="center"/>
      <protection locked="0"/>
    </xf>
    <xf numFmtId="0" fontId="9" fillId="30" borderId="0" xfId="0" applyFont="1" applyFill="1" applyAlignment="1" applyProtection="1">
      <alignment vertical="center"/>
      <protection locked="0"/>
    </xf>
    <xf numFmtId="0" fontId="7" fillId="30" borderId="0" xfId="43" applyFont="1" applyFill="1" applyAlignment="1">
      <alignment horizontal="center"/>
    </xf>
    <xf numFmtId="0" fontId="16" fillId="30" borderId="0" xfId="43" applyFont="1" applyFill="1" applyAlignment="1">
      <alignment horizontal="center" vertical="center"/>
    </xf>
    <xf numFmtId="0" fontId="11" fillId="30" borderId="0" xfId="0" applyFont="1" applyFill="1" applyAlignment="1" applyProtection="1">
      <alignment horizontal="center" vertical="center"/>
      <protection locked="0"/>
    </xf>
    <xf numFmtId="0" fontId="2" fillId="30" borderId="0" xfId="43" applyFont="1" applyFill="1" applyBorder="1" applyAlignment="1">
      <alignment horizontal="center"/>
    </xf>
    <xf numFmtId="0" fontId="14" fillId="30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" fillId="24" borderId="10" xfId="39" applyFont="1" applyFill="1" applyBorder="1" applyAlignment="1">
      <alignment horizontal="center" vertical="top"/>
    </xf>
    <xf numFmtId="0" fontId="38" fillId="0" borderId="9" xfId="0" applyFont="1" applyBorder="1"/>
    <xf numFmtId="0" fontId="2" fillId="23" borderId="34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53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9" xfId="43" applyFont="1" applyFill="1" applyBorder="1" applyAlignment="1">
      <alignment horizontal="center" vertical="center"/>
    </xf>
    <xf numFmtId="0" fontId="2" fillId="23" borderId="34" xfId="43" applyFont="1" applyFill="1" applyBorder="1" applyAlignment="1">
      <alignment horizontal="center" vertical="center"/>
    </xf>
    <xf numFmtId="0" fontId="56" fillId="30" borderId="0" xfId="0" applyFont="1" applyFill="1" applyAlignment="1" applyProtection="1">
      <alignment vertical="center"/>
      <protection locked="0"/>
    </xf>
    <xf numFmtId="0" fontId="57" fillId="30" borderId="0" xfId="0" applyFont="1" applyFill="1" applyBorder="1" applyAlignment="1" applyProtection="1">
      <alignment vertical="center"/>
      <protection locked="0"/>
    </xf>
    <xf numFmtId="0" fontId="57" fillId="30" borderId="0" xfId="0" applyFont="1" applyFill="1" applyAlignment="1" applyProtection="1">
      <alignment vertical="center"/>
      <protection locked="0"/>
    </xf>
    <xf numFmtId="0" fontId="44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30" borderId="27" xfId="43" applyFont="1" applyFill="1" applyBorder="1" applyAlignment="1"/>
    <xf numFmtId="0" fontId="45" fillId="30" borderId="27" xfId="43" applyFont="1" applyFill="1" applyBorder="1" applyAlignment="1">
      <alignment horizontal="left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58" fillId="30" borderId="0" xfId="43" applyFont="1" applyFill="1" applyAlignment="1">
      <alignment horizontal="center"/>
    </xf>
    <xf numFmtId="0" fontId="58" fillId="30" borderId="0" xfId="43" applyFont="1" applyFill="1"/>
    <xf numFmtId="0" fontId="58" fillId="30" borderId="0" xfId="43" applyFont="1" applyFill="1" applyAlignment="1">
      <alignment horizontal="center" vertical="center"/>
    </xf>
    <xf numFmtId="0" fontId="60" fillId="30" borderId="0" xfId="0" applyFont="1" applyFill="1" applyAlignment="1" applyProtection="1">
      <alignment vertical="center"/>
      <protection locked="0"/>
    </xf>
    <xf numFmtId="0" fontId="60" fillId="30" borderId="0" xfId="0" applyFont="1" applyFill="1" applyAlignment="1" applyProtection="1">
      <alignment horizontal="center" vertical="center"/>
      <protection locked="0"/>
    </xf>
    <xf numFmtId="0" fontId="58" fillId="30" borderId="0" xfId="0" applyFont="1" applyFill="1" applyAlignment="1" applyProtection="1">
      <alignment horizontal="left" vertical="center"/>
    </xf>
    <xf numFmtId="0" fontId="58" fillId="30" borderId="0" xfId="0" applyFont="1" applyFill="1" applyAlignment="1" applyProtection="1">
      <alignment vertical="center"/>
      <protection locked="0"/>
    </xf>
    <xf numFmtId="0" fontId="59" fillId="24" borderId="9" xfId="0" applyFont="1" applyFill="1" applyBorder="1" applyAlignment="1" applyProtection="1">
      <alignment vertical="center"/>
      <protection locked="0"/>
    </xf>
    <xf numFmtId="0" fontId="61" fillId="30" borderId="9" xfId="0" applyFont="1" applyFill="1" applyBorder="1" applyAlignment="1" applyProtection="1">
      <alignment horizontal="left" vertical="center"/>
      <protection locked="0"/>
    </xf>
    <xf numFmtId="0" fontId="62" fillId="30" borderId="0" xfId="0" applyFont="1" applyFill="1" applyBorder="1" applyAlignment="1" applyProtection="1">
      <alignment vertical="center"/>
      <protection locked="0"/>
    </xf>
    <xf numFmtId="14" fontId="63" fillId="23" borderId="12" xfId="0" applyNumberFormat="1" applyFont="1" applyFill="1" applyBorder="1" applyAlignment="1" applyProtection="1">
      <alignment vertical="center" wrapText="1"/>
    </xf>
    <xf numFmtId="0" fontId="64" fillId="30" borderId="0" xfId="0" applyFont="1" applyFill="1" applyAlignment="1" applyProtection="1">
      <alignment vertical="center"/>
      <protection locked="0"/>
    </xf>
    <xf numFmtId="0" fontId="60" fillId="30" borderId="0" xfId="0" applyFont="1" applyFill="1" applyBorder="1" applyAlignment="1" applyProtection="1">
      <alignment vertical="center"/>
      <protection locked="0"/>
    </xf>
    <xf numFmtId="0" fontId="63" fillId="23" borderId="12" xfId="0" applyFont="1" applyFill="1" applyBorder="1" applyAlignment="1" applyProtection="1">
      <alignment vertical="center" wrapText="1"/>
    </xf>
    <xf numFmtId="9" fontId="64" fillId="30" borderId="13" xfId="43" applyNumberFormat="1" applyFont="1" applyFill="1" applyBorder="1" applyAlignment="1">
      <alignment horizontal="center" vertical="center"/>
    </xf>
    <xf numFmtId="0" fontId="58" fillId="30" borderId="0" xfId="43" applyFont="1" applyFill="1" applyAlignment="1">
      <alignment vertical="center"/>
    </xf>
    <xf numFmtId="0" fontId="58" fillId="30" borderId="0" xfId="43" applyFont="1" applyFill="1" applyBorder="1" applyAlignment="1">
      <alignment horizontal="center"/>
    </xf>
    <xf numFmtId="0" fontId="58" fillId="24" borderId="9" xfId="43" applyFont="1" applyFill="1" applyBorder="1"/>
    <xf numFmtId="0" fontId="58" fillId="30" borderId="27" xfId="43" applyFont="1" applyFill="1" applyBorder="1" applyAlignment="1"/>
    <xf numFmtId="0" fontId="59" fillId="30" borderId="27" xfId="43" applyFont="1" applyFill="1" applyBorder="1" applyAlignment="1">
      <alignment horizontal="left" vertical="center" wrapText="1"/>
    </xf>
    <xf numFmtId="0" fontId="59" fillId="24" borderId="13" xfId="43" applyFont="1" applyFill="1" applyBorder="1" applyAlignment="1">
      <alignment horizontal="center" vertical="center" wrapText="1"/>
    </xf>
    <xf numFmtId="0" fontId="58" fillId="23" borderId="27" xfId="43" applyFont="1" applyFill="1" applyBorder="1" applyAlignment="1"/>
    <xf numFmtId="0" fontId="59" fillId="23" borderId="27" xfId="43" applyFont="1" applyFill="1" applyBorder="1" applyAlignment="1">
      <alignment horizontal="left" vertical="center" wrapText="1"/>
    </xf>
    <xf numFmtId="0" fontId="59" fillId="23" borderId="27" xfId="43" applyFont="1" applyFill="1" applyBorder="1" applyAlignment="1">
      <alignment horizontal="center" vertical="center" wrapText="1"/>
    </xf>
    <xf numFmtId="0" fontId="59" fillId="23" borderId="16" xfId="43" applyFont="1" applyFill="1" applyBorder="1" applyAlignment="1">
      <alignment horizontal="center" vertical="center" wrapText="1"/>
    </xf>
    <xf numFmtId="0" fontId="59" fillId="23" borderId="17" xfId="43" applyFont="1" applyFill="1" applyBorder="1" applyAlignment="1">
      <alignment horizontal="center" vertical="center" wrapText="1"/>
    </xf>
    <xf numFmtId="0" fontId="59" fillId="24" borderId="15" xfId="43" applyFont="1" applyFill="1" applyBorder="1" applyAlignment="1">
      <alignment horizontal="left" vertical="center" wrapText="1"/>
    </xf>
    <xf numFmtId="0" fontId="59" fillId="24" borderId="16" xfId="43" applyFont="1" applyFill="1" applyBorder="1" applyAlignment="1">
      <alignment horizontal="center" vertical="center" wrapText="1"/>
    </xf>
    <xf numFmtId="0" fontId="59" fillId="24" borderId="17" xfId="43" applyFont="1" applyFill="1" applyBorder="1" applyAlignment="1">
      <alignment horizontal="center" vertical="center" wrapText="1"/>
    </xf>
    <xf numFmtId="1" fontId="67" fillId="24" borderId="14" xfId="0" applyNumberFormat="1" applyFont="1" applyFill="1" applyBorder="1" applyAlignment="1" applyProtection="1">
      <alignment horizontal="center" vertical="center" wrapText="1"/>
      <protection locked="0"/>
    </xf>
    <xf numFmtId="0" fontId="68" fillId="30" borderId="14" xfId="0" applyFont="1" applyFill="1" applyBorder="1" applyAlignment="1">
      <alignment horizontal="left" vertical="center" wrapText="1"/>
    </xf>
    <xf numFmtId="0" fontId="67" fillId="30" borderId="14" xfId="0" applyFont="1" applyFill="1" applyBorder="1" applyAlignment="1">
      <alignment vertical="center" wrapText="1"/>
    </xf>
    <xf numFmtId="0" fontId="58" fillId="23" borderId="14" xfId="43" applyFont="1" applyFill="1" applyBorder="1" applyAlignment="1">
      <alignment horizontal="center" vertical="center"/>
    </xf>
    <xf numFmtId="0" fontId="59" fillId="23" borderId="14" xfId="43" applyFont="1" applyFill="1" applyBorder="1" applyAlignment="1">
      <alignment horizontal="center" vertical="center" wrapText="1"/>
    </xf>
    <xf numFmtId="0" fontId="59" fillId="23" borderId="9" xfId="43" applyFont="1" applyFill="1" applyBorder="1" applyAlignment="1">
      <alignment horizontal="center" vertical="center" wrapText="1"/>
    </xf>
    <xf numFmtId="0" fontId="67" fillId="0" borderId="14" xfId="0" applyFont="1" applyFill="1" applyBorder="1" applyAlignment="1">
      <alignment vertical="center" wrapText="1"/>
    </xf>
    <xf numFmtId="0" fontId="59" fillId="23" borderId="27" xfId="43" applyFont="1" applyFill="1" applyBorder="1" applyAlignment="1">
      <alignment horizontal="left" vertical="center" wrapText="1"/>
    </xf>
    <xf numFmtId="0" fontId="54" fillId="23" borderId="0" xfId="46" applyFont="1" applyFill="1" applyAlignment="1">
      <alignment horizontal="center"/>
    </xf>
    <xf numFmtId="0" fontId="39" fillId="0" borderId="10" xfId="39" applyFont="1" applyBorder="1" applyAlignment="1">
      <alignment horizontal="left" vertical="center" wrapText="1"/>
    </xf>
    <xf numFmtId="0" fontId="39" fillId="0" borderId="54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54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3" fillId="24" borderId="10" xfId="0" applyFont="1" applyFill="1" applyBorder="1" applyAlignment="1">
      <alignment horizontal="center" vertical="center" wrapText="1"/>
    </xf>
    <xf numFmtId="0" fontId="3" fillId="24" borderId="54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54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54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54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5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54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" fillId="0" borderId="0" xfId="39" applyFont="1" applyAlignment="1">
      <alignment horizontal="left" wrapText="1"/>
    </xf>
    <xf numFmtId="0" fontId="16" fillId="0" borderId="10" xfId="39" applyFont="1" applyBorder="1" applyAlignment="1">
      <alignment horizontal="left" vertical="center" wrapText="1"/>
    </xf>
    <xf numFmtId="0" fontId="16" fillId="0" borderId="54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" fillId="0" borderId="0" xfId="39" applyFont="1" applyFill="1" applyBorder="1" applyAlignment="1">
      <alignment horizontal="left" vertical="center" wrapText="1" indent="2"/>
    </xf>
    <xf numFmtId="0" fontId="38" fillId="0" borderId="10" xfId="0" applyFont="1" applyBorder="1" applyAlignment="1">
      <alignment horizontal="left" vertical="center"/>
    </xf>
    <xf numFmtId="0" fontId="38" fillId="0" borderId="54" xfId="0" applyFont="1" applyBorder="1" applyAlignment="1">
      <alignment horizontal="left" vertical="center"/>
    </xf>
    <xf numFmtId="0" fontId="38" fillId="0" borderId="12" xfId="0" applyFont="1" applyBorder="1" applyAlignment="1">
      <alignment horizontal="left" vertical="center"/>
    </xf>
    <xf numFmtId="0" fontId="5" fillId="24" borderId="28" xfId="0" applyFont="1" applyFill="1" applyBorder="1" applyAlignment="1">
      <alignment horizontal="center" vertical="center" wrapText="1"/>
    </xf>
    <xf numFmtId="0" fontId="5" fillId="24" borderId="55" xfId="0" applyFont="1" applyFill="1" applyBorder="1" applyAlignment="1">
      <alignment horizontal="center" vertical="center" wrapText="1"/>
    </xf>
    <xf numFmtId="0" fontId="1" fillId="0" borderId="0" xfId="39" applyFont="1" applyAlignment="1">
      <alignment horizontal="left" vertical="center" wrapText="1"/>
    </xf>
    <xf numFmtId="0" fontId="1" fillId="0" borderId="0" xfId="39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1"/>
    </xf>
    <xf numFmtId="0" fontId="3" fillId="0" borderId="0" xfId="39" applyFont="1" applyFill="1" applyAlignment="1">
      <alignment horizontal="left" vertical="top" wrapText="1"/>
    </xf>
    <xf numFmtId="0" fontId="1" fillId="0" borderId="0" xfId="39" applyFont="1" applyFill="1" applyAlignment="1">
      <alignment horizontal="left" vertical="top" wrapText="1"/>
    </xf>
    <xf numFmtId="0" fontId="1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5"/>
    </xf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top" wrapText="1" indent="2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56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1" fillId="23" borderId="54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5" xfId="43" applyFont="1" applyFill="1" applyBorder="1" applyAlignment="1">
      <alignment horizontal="center" vertical="center"/>
    </xf>
    <xf numFmtId="0" fontId="49" fillId="23" borderId="16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5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51" xfId="43" applyFont="1" applyFill="1" applyBorder="1" applyAlignment="1">
      <alignment horizontal="center" vertical="center"/>
    </xf>
    <xf numFmtId="0" fontId="49" fillId="23" borderId="29" xfId="43" applyFont="1" applyFill="1" applyBorder="1" applyAlignment="1">
      <alignment horizontal="center" vertical="center"/>
    </xf>
    <xf numFmtId="0" fontId="43" fillId="24" borderId="45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34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1" fillId="23" borderId="54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4" xfId="0" applyFont="1" applyFill="1" applyBorder="1" applyAlignment="1" applyProtection="1">
      <alignment horizontal="center" vertical="center"/>
      <protection locked="0"/>
    </xf>
    <xf numFmtId="0" fontId="43" fillId="23" borderId="27" xfId="43" applyFont="1" applyFill="1" applyBorder="1" applyAlignment="1">
      <alignment horizontal="left" vertical="center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49" xfId="43" applyFont="1" applyFill="1" applyBorder="1" applyAlignment="1">
      <alignment horizontal="center" vertical="top" wrapText="1"/>
    </xf>
    <xf numFmtId="0" fontId="8" fillId="23" borderId="58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8" fillId="30" borderId="13" xfId="0" applyFont="1" applyFill="1" applyBorder="1" applyAlignment="1" applyProtection="1">
      <alignment horizontal="left" vertical="center"/>
      <protection locked="0"/>
    </xf>
    <xf numFmtId="0" fontId="8" fillId="30" borderId="14" xfId="0" applyFont="1" applyFill="1" applyBorder="1" applyAlignment="1" applyProtection="1">
      <alignment horizontal="left" vertical="center"/>
      <protection locked="0"/>
    </xf>
    <xf numFmtId="0" fontId="13" fillId="30" borderId="0" xfId="0" applyFont="1" applyFill="1" applyBorder="1" applyAlignment="1" applyProtection="1">
      <alignment horizontal="center" vertical="center"/>
      <protection locked="0"/>
    </xf>
    <xf numFmtId="16" fontId="61" fillId="23" borderId="14" xfId="43" applyNumberFormat="1" applyFont="1" applyFill="1" applyBorder="1" applyAlignment="1">
      <alignment horizontal="center" vertical="top" wrapText="1"/>
    </xf>
    <xf numFmtId="0" fontId="61" fillId="23" borderId="14" xfId="43" applyFont="1" applyFill="1" applyBorder="1" applyAlignment="1">
      <alignment horizontal="center" vertical="top" wrapText="1"/>
    </xf>
    <xf numFmtId="0" fontId="59" fillId="24" borderId="16" xfId="43" applyFont="1" applyFill="1" applyBorder="1" applyAlignment="1">
      <alignment horizontal="left" vertical="center" wrapText="1"/>
    </xf>
    <xf numFmtId="0" fontId="59" fillId="23" borderId="15" xfId="43" applyFont="1" applyFill="1" applyBorder="1" applyAlignment="1">
      <alignment horizontal="left" vertical="center" wrapText="1"/>
    </xf>
    <xf numFmtId="0" fontId="59" fillId="23" borderId="16" xfId="43" applyFont="1" applyFill="1" applyBorder="1" applyAlignment="1">
      <alignment horizontal="left" vertical="center" wrapText="1"/>
    </xf>
    <xf numFmtId="0" fontId="59" fillId="24" borderId="9" xfId="43" applyFont="1" applyFill="1" applyBorder="1" applyAlignment="1">
      <alignment horizontal="center" vertical="center" wrapText="1"/>
    </xf>
    <xf numFmtId="0" fontId="59" fillId="24" borderId="13" xfId="43" applyFont="1" applyFill="1" applyBorder="1" applyAlignment="1">
      <alignment horizontal="center" vertical="center" wrapText="1"/>
    </xf>
    <xf numFmtId="0" fontId="59" fillId="23" borderId="27" xfId="43" applyFont="1" applyFill="1" applyBorder="1" applyAlignment="1">
      <alignment horizontal="left" vertical="center" wrapText="1"/>
    </xf>
    <xf numFmtId="0" fontId="59" fillId="23" borderId="0" xfId="0" applyFont="1" applyFill="1" applyAlignment="1" applyProtection="1">
      <alignment horizontal="center" vertical="center"/>
      <protection locked="0"/>
    </xf>
    <xf numFmtId="0" fontId="63" fillId="23" borderId="54" xfId="0" applyFont="1" applyFill="1" applyBorder="1" applyAlignment="1" applyProtection="1">
      <alignment horizontal="left" vertical="center" wrapText="1"/>
    </xf>
    <xf numFmtId="0" fontId="59" fillId="24" borderId="13" xfId="0" applyFont="1" applyFill="1" applyBorder="1" applyAlignment="1" applyProtection="1">
      <alignment horizontal="left" vertical="center"/>
      <protection locked="0"/>
    </xf>
    <xf numFmtId="0" fontId="59" fillId="24" borderId="14" xfId="0" applyFont="1" applyFill="1" applyBorder="1" applyAlignment="1" applyProtection="1">
      <alignment horizontal="left" vertical="center"/>
      <protection locked="0"/>
    </xf>
    <xf numFmtId="0" fontId="61" fillId="30" borderId="13" xfId="0" applyFont="1" applyFill="1" applyBorder="1" applyAlignment="1" applyProtection="1">
      <alignment horizontal="left" vertical="center"/>
      <protection locked="0"/>
    </xf>
    <xf numFmtId="0" fontId="61" fillId="30" borderId="14" xfId="0" applyFont="1" applyFill="1" applyBorder="1" applyAlignment="1" applyProtection="1">
      <alignment horizontal="left" vertical="center"/>
      <protection locked="0"/>
    </xf>
    <xf numFmtId="0" fontId="59" fillId="24" borderId="9" xfId="0" applyFont="1" applyFill="1" applyBorder="1" applyAlignment="1" applyProtection="1">
      <alignment horizontal="center" vertical="center"/>
      <protection locked="0"/>
    </xf>
    <xf numFmtId="0" fontId="59" fillId="24" borderId="13" xfId="0" applyFont="1" applyFill="1" applyBorder="1" applyAlignment="1" applyProtection="1">
      <alignment horizontal="center" vertical="center"/>
      <protection locked="0"/>
    </xf>
    <xf numFmtId="0" fontId="59" fillId="24" borderId="34" xfId="0" applyFont="1" applyFill="1" applyBorder="1" applyAlignment="1" applyProtection="1">
      <alignment horizontal="center" vertical="center"/>
      <protection locked="0"/>
    </xf>
    <xf numFmtId="0" fontId="59" fillId="24" borderId="34" xfId="43" applyFont="1" applyFill="1" applyBorder="1" applyAlignment="1">
      <alignment horizontal="center" vertical="center" wrapText="1"/>
    </xf>
    <xf numFmtId="0" fontId="59" fillId="23" borderId="51" xfId="43" applyFont="1" applyFill="1" applyBorder="1" applyAlignment="1">
      <alignment horizontal="center" vertical="center"/>
    </xf>
    <xf numFmtId="0" fontId="65" fillId="23" borderId="17" xfId="43" applyFont="1" applyFill="1" applyBorder="1" applyAlignment="1">
      <alignment horizontal="center" vertical="center"/>
    </xf>
    <xf numFmtId="0" fontId="65" fillId="23" borderId="16" xfId="43" applyFont="1" applyFill="1" applyBorder="1" applyAlignment="1">
      <alignment horizontal="center" vertical="center"/>
    </xf>
    <xf numFmtId="0" fontId="59" fillId="30" borderId="0" xfId="0" applyFont="1" applyFill="1" applyBorder="1" applyAlignment="1" applyProtection="1">
      <alignment horizontal="center" vertical="center"/>
      <protection locked="0"/>
    </xf>
    <xf numFmtId="0" fontId="59" fillId="24" borderId="14" xfId="0" applyFont="1" applyFill="1" applyBorder="1" applyAlignment="1" applyProtection="1">
      <alignment horizontal="center" vertical="center"/>
      <protection locked="0"/>
    </xf>
    <xf numFmtId="0" fontId="59" fillId="24" borderId="24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53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  <xf numFmtId="14" fontId="59" fillId="23" borderId="14" xfId="43" applyNumberFormat="1" applyFont="1" applyFill="1" applyBorder="1" applyAlignment="1">
      <alignment horizontal="center" vertical="center" wrapText="1"/>
    </xf>
    <xf numFmtId="0" fontId="69" fillId="0" borderId="10" xfId="39" applyFont="1" applyBorder="1" applyAlignment="1">
      <alignment horizontal="center" vertical="center" wrapText="1"/>
    </xf>
    <xf numFmtId="0" fontId="67" fillId="32" borderId="14" xfId="0" applyFont="1" applyFill="1" applyBorder="1" applyAlignment="1">
      <alignment vertical="center" wrapText="1"/>
    </xf>
    <xf numFmtId="0" fontId="0" fillId="0" borderId="9" xfId="0" applyBorder="1"/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7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0.77083333333333337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4-41DF-98E5-F032DA8DE193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24-41DF-98E5-F032DA8DE19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4-41DF-98E5-F032DA8DE193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24-41DF-98E5-F032DA8DE19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24-41DF-98E5-F032DA8DE1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107584"/>
        <c:axId val="61801600"/>
      </c:barChart>
      <c:catAx>
        <c:axId val="611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01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80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0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69230769230769"/>
          <c:y val="0.91531081416125915"/>
          <c:w val="0.69076923076923069"/>
          <c:h val="0.98045739396581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76200</xdr:rowOff>
    </xdr:from>
    <xdr:to>
      <xdr:col>1</xdr:col>
      <xdr:colOff>1352550</xdr:colOff>
      <xdr:row>1</xdr:row>
      <xdr:rowOff>1152525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60" b="100000" l="0" r="100000">
                      <a14:foregroundMark x1="45349" y1="17891" x2="47820" y2="18211"/>
                      <a14:foregroundMark x1="43169" y1="25879" x2="43169" y2="25879"/>
                      <a14:foregroundMark x1="51308" y1="26677" x2="51308" y2="26677"/>
                      <a14:foregroundMark x1="39535" y1="36102" x2="39535" y2="36102"/>
                      <a14:foregroundMark x1="34884" y1="43770" x2="34884" y2="43770"/>
                      <a14:foregroundMark x1="43023" y1="44089" x2="43023" y2="44089"/>
                      <a14:foregroundMark x1="51453" y1="44089" x2="51453" y2="44089"/>
                      <a14:foregroundMark x1="55669" y1="34505" x2="55669" y2="34505"/>
                      <a14:foregroundMark x1="60174" y1="45847" x2="60174" y2="45847"/>
                      <a14:foregroundMark x1="40116" y1="69808" x2="40116" y2="69808"/>
                      <a14:foregroundMark x1="46802" y1="92013" x2="46802" y2="92013"/>
                      <a14:backgroundMark x1="2471" y1="639" x2="2326" y2="958"/>
                    </a14:backgroundRemoval>
                  </a14:imgEffect>
                  <a14:imgEffect>
                    <a14:sharpenSoften amount="-25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228600"/>
          <a:ext cx="1276350" cy="1076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pedupe-my.sharepoint.com/Documents%20and%20Settings/mmunoz/Local%20Settings/Temporary%20Internet%20Files/OLK6A/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8" sqref="F8"/>
    </sheetView>
  </sheetViews>
  <sheetFormatPr baseColWidth="10" defaultColWidth="9.140625" defaultRowHeight="12.75"/>
  <cols>
    <col min="1" max="1" width="9" style="171" customWidth="1"/>
    <col min="2" max="2" width="7.42578125" style="171" customWidth="1"/>
    <col min="3" max="3" width="9" style="171" customWidth="1"/>
    <col min="4" max="4" width="12.85546875" style="171" customWidth="1"/>
    <col min="5" max="5" width="15.5703125" style="171" customWidth="1"/>
    <col min="6" max="6" width="26.140625" style="171" customWidth="1"/>
    <col min="7" max="7" width="13.5703125" style="171" customWidth="1"/>
    <col min="8" max="8" width="15" style="171" customWidth="1"/>
    <col min="9" max="16384" width="9.140625" style="171"/>
  </cols>
  <sheetData>
    <row r="1" spans="1:9">
      <c r="A1" s="170"/>
      <c r="B1" s="170"/>
      <c r="C1" s="170"/>
      <c r="D1" s="170"/>
      <c r="E1" s="170"/>
      <c r="F1" s="170"/>
      <c r="G1" s="170"/>
      <c r="H1" s="170"/>
      <c r="I1" s="170"/>
    </row>
    <row r="2" spans="1:9" ht="15.75">
      <c r="A2" s="170"/>
      <c r="B2" s="420" t="s">
        <v>74</v>
      </c>
      <c r="C2" s="420"/>
      <c r="D2" s="420"/>
      <c r="E2" s="420"/>
      <c r="F2" s="420"/>
      <c r="G2" s="420"/>
      <c r="H2" s="420"/>
      <c r="I2" s="170"/>
    </row>
    <row r="3" spans="1:9" ht="13.5" thickBot="1">
      <c r="A3" s="170"/>
      <c r="B3" s="170"/>
      <c r="C3" s="170"/>
      <c r="D3" s="170"/>
      <c r="E3" s="170"/>
      <c r="F3" s="170"/>
      <c r="G3" s="170"/>
      <c r="H3" s="170"/>
      <c r="I3" s="170"/>
    </row>
    <row r="4" spans="1:9" ht="36.75" customHeight="1" thickBot="1">
      <c r="A4" s="170"/>
      <c r="B4" s="172" t="s">
        <v>75</v>
      </c>
      <c r="C4" s="173" t="s">
        <v>76</v>
      </c>
      <c r="D4" s="173" t="s">
        <v>159</v>
      </c>
      <c r="E4" s="173" t="s">
        <v>77</v>
      </c>
      <c r="F4" s="173" t="s">
        <v>167</v>
      </c>
      <c r="G4" s="173" t="s">
        <v>78</v>
      </c>
      <c r="H4" s="174" t="s">
        <v>79</v>
      </c>
      <c r="I4" s="170"/>
    </row>
    <row r="5" spans="1:9" ht="36">
      <c r="A5" s="170"/>
      <c r="B5" s="175">
        <v>1</v>
      </c>
      <c r="C5" s="176">
        <v>0.1</v>
      </c>
      <c r="D5" s="177">
        <v>43752</v>
      </c>
      <c r="E5" s="178" t="s">
        <v>315</v>
      </c>
      <c r="F5" s="178" t="s">
        <v>309</v>
      </c>
      <c r="G5" s="179" t="s">
        <v>80</v>
      </c>
      <c r="H5" s="180" t="s">
        <v>316</v>
      </c>
      <c r="I5" s="170"/>
    </row>
    <row r="6" spans="1:9">
      <c r="A6" s="170"/>
      <c r="B6" s="181"/>
      <c r="C6" s="182"/>
      <c r="D6" s="183"/>
      <c r="E6" s="184"/>
      <c r="F6" s="185"/>
      <c r="G6" s="184"/>
      <c r="H6" s="186"/>
      <c r="I6" s="170"/>
    </row>
    <row r="7" spans="1:9">
      <c r="A7" s="170"/>
      <c r="B7" s="187"/>
      <c r="C7" s="188"/>
      <c r="D7" s="189"/>
      <c r="E7" s="190"/>
      <c r="F7" s="190"/>
      <c r="G7" s="190"/>
      <c r="H7" s="191"/>
      <c r="I7" s="170"/>
    </row>
    <row r="8" spans="1:9" ht="13.5" thickBot="1">
      <c r="A8" s="170"/>
      <c r="B8" s="192"/>
      <c r="C8" s="193"/>
      <c r="D8" s="194"/>
      <c r="E8" s="194"/>
      <c r="F8" s="194"/>
      <c r="G8" s="194"/>
      <c r="H8" s="195"/>
      <c r="I8" s="170"/>
    </row>
    <row r="9" spans="1:9">
      <c r="A9" s="170"/>
      <c r="B9" s="196"/>
      <c r="C9" s="196"/>
      <c r="D9" s="196"/>
      <c r="E9" s="196"/>
      <c r="F9" s="196"/>
      <c r="G9" s="196"/>
      <c r="H9" s="196"/>
      <c r="I9" s="170"/>
    </row>
  </sheetData>
  <mergeCells count="1">
    <mergeCell ref="B2:H2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58" t="s">
        <v>198</v>
      </c>
      <c r="C2" s="558"/>
      <c r="D2" s="558"/>
      <c r="E2" s="558"/>
      <c r="F2" s="558"/>
    </row>
    <row r="3" spans="1:14" ht="13.5" thickBot="1"/>
    <row r="4" spans="1:14" ht="13.5" thickBot="1">
      <c r="A4" s="290" t="s">
        <v>216</v>
      </c>
      <c r="B4" s="559" t="s">
        <v>199</v>
      </c>
      <c r="C4" s="559"/>
      <c r="D4" s="559"/>
      <c r="E4" s="559"/>
      <c r="F4" s="338">
        <f>AVERAGE(H4:N4)</f>
        <v>0.77083333333333337</v>
      </c>
      <c r="H4" s="169">
        <f>Inicio!G10</f>
        <v>0.83333333333333337</v>
      </c>
      <c r="I4" s="169">
        <f>Seguimiento!G10</f>
        <v>0.75</v>
      </c>
      <c r="J4" s="169">
        <f>Cierre!G10</f>
        <v>1</v>
      </c>
      <c r="K4" s="169"/>
      <c r="L4" s="169"/>
      <c r="M4" s="169">
        <f>'VISION SCHOOL'!G10</f>
        <v>0.5</v>
      </c>
      <c r="N4" s="169"/>
    </row>
    <row r="5" spans="1:14" ht="13.5" thickBot="1">
      <c r="B5" s="560"/>
      <c r="C5" s="560"/>
      <c r="D5" s="560"/>
      <c r="E5" s="560"/>
      <c r="F5" s="560"/>
    </row>
    <row r="6" spans="1:14" ht="13.5" thickBot="1">
      <c r="A6" s="290" t="s">
        <v>217</v>
      </c>
      <c r="B6" s="559" t="s">
        <v>199</v>
      </c>
      <c r="C6" s="559"/>
      <c r="D6" s="559"/>
      <c r="E6" s="559"/>
      <c r="F6" s="338">
        <f>AVERAGE(H6:N6)</f>
        <v>0.57499999999999996</v>
      </c>
      <c r="H6" s="169">
        <f>Inicio!L10</f>
        <v>0.8</v>
      </c>
      <c r="I6" s="169">
        <f>Seguimiento!L10</f>
        <v>1</v>
      </c>
      <c r="J6" s="169">
        <f>Cierre!M10</f>
        <v>0.5</v>
      </c>
      <c r="K6" s="169"/>
      <c r="L6" s="169"/>
      <c r="M6" s="169">
        <f>'VISION SCHOOL'!M10</f>
        <v>0</v>
      </c>
      <c r="N6" s="169"/>
    </row>
    <row r="7" spans="1:14" ht="13.5" thickBot="1">
      <c r="B7" s="560"/>
      <c r="C7" s="560"/>
      <c r="D7" s="560"/>
      <c r="E7" s="560"/>
      <c r="F7" s="560"/>
    </row>
    <row r="8" spans="1:14" ht="13.5" thickBot="1">
      <c r="A8" s="290" t="s">
        <v>218</v>
      </c>
      <c r="B8" s="559" t="s">
        <v>199</v>
      </c>
      <c r="C8" s="559"/>
      <c r="D8" s="559"/>
      <c r="E8" s="559"/>
      <c r="F8" s="338">
        <f>AVERAGE(H8:N8)</f>
        <v>0.70833333333333337</v>
      </c>
      <c r="H8" s="169">
        <f>Inicio!Q10</f>
        <v>0.83333333333333337</v>
      </c>
      <c r="I8" s="169">
        <f>Seguimiento!Q10</f>
        <v>1</v>
      </c>
      <c r="J8" s="169">
        <f>Cierre!S10</f>
        <v>1</v>
      </c>
      <c r="K8" s="169"/>
      <c r="L8" s="169"/>
      <c r="M8" s="169">
        <f>'VISION SCHOOL'!R10</f>
        <v>0</v>
      </c>
      <c r="N8" s="169"/>
    </row>
    <row r="10" spans="1:14">
      <c r="B10" s="234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C8" sqref="C8"/>
    </sheetView>
  </sheetViews>
  <sheetFormatPr baseColWidth="10" defaultColWidth="9.140625" defaultRowHeight="12.75"/>
  <cols>
    <col min="1" max="1" width="34.28515625" bestFit="1" customWidth="1"/>
    <col min="2" max="2" width="9.140625" customWidth="1"/>
    <col min="3" max="3" width="26" bestFit="1" customWidth="1"/>
  </cols>
  <sheetData>
    <row r="2" spans="1:3">
      <c r="A2" s="564" t="s">
        <v>186</v>
      </c>
      <c r="C2" s="325" t="s">
        <v>206</v>
      </c>
    </row>
    <row r="3" spans="1:3">
      <c r="A3" s="564" t="s">
        <v>196</v>
      </c>
      <c r="C3" s="326" t="s">
        <v>307</v>
      </c>
    </row>
    <row r="4" spans="1:3">
      <c r="A4" s="564" t="s">
        <v>195</v>
      </c>
      <c r="C4" s="326" t="s">
        <v>308</v>
      </c>
    </row>
    <row r="5" spans="1:3">
      <c r="C5" s="326" t="s">
        <v>223</v>
      </c>
    </row>
    <row r="6" spans="1:3">
      <c r="C6" s="326" t="s">
        <v>222</v>
      </c>
    </row>
    <row r="7" spans="1:3">
      <c r="C7" s="326"/>
    </row>
    <row r="8" spans="1:3">
      <c r="C8" s="3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showGridLines="0" workbookViewId="0">
      <selection activeCell="B5" sqref="B5:E5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113.25" customHeight="1">
      <c r="A2" s="21"/>
      <c r="B2" s="22"/>
      <c r="C2" s="562" t="s">
        <v>311</v>
      </c>
      <c r="D2" s="436"/>
      <c r="E2" s="437"/>
    </row>
    <row r="3" spans="1:5">
      <c r="A3" s="21"/>
      <c r="B3" s="23" t="s">
        <v>310</v>
      </c>
      <c r="C3" s="438" t="s">
        <v>404</v>
      </c>
      <c r="D3" s="439"/>
      <c r="E3" s="440"/>
    </row>
    <row r="4" spans="1:5" ht="21.75" customHeight="1">
      <c r="A4" s="21"/>
      <c r="B4" s="24" t="s">
        <v>46</v>
      </c>
      <c r="C4" s="25"/>
      <c r="D4" s="25"/>
    </row>
    <row r="5" spans="1:5" ht="17.25" customHeight="1">
      <c r="A5" s="21"/>
      <c r="B5" s="441" t="s">
        <v>84</v>
      </c>
      <c r="C5" s="442"/>
      <c r="D5" s="442"/>
      <c r="E5" s="443"/>
    </row>
    <row r="6" spans="1:5">
      <c r="A6" s="21"/>
      <c r="B6" s="26"/>
      <c r="C6" s="26"/>
      <c r="D6" s="26"/>
      <c r="E6" s="26"/>
    </row>
    <row r="7" spans="1:5" ht="13.5">
      <c r="A7" s="21"/>
      <c r="B7" s="27" t="s">
        <v>168</v>
      </c>
      <c r="C7" s="25"/>
      <c r="D7" s="25"/>
    </row>
    <row r="8" spans="1:5">
      <c r="A8" s="21"/>
      <c r="B8" s="28" t="s">
        <v>168</v>
      </c>
      <c r="C8" s="29"/>
      <c r="D8" s="444" t="s">
        <v>167</v>
      </c>
      <c r="E8" s="445"/>
    </row>
    <row r="9" spans="1:5">
      <c r="A9" s="21"/>
      <c r="B9" s="51"/>
      <c r="C9" s="25"/>
      <c r="D9" s="30"/>
      <c r="E9" s="30"/>
    </row>
    <row r="10" spans="1:5" ht="24" customHeight="1">
      <c r="A10" s="21"/>
      <c r="B10" s="200" t="s">
        <v>85</v>
      </c>
      <c r="D10" s="446" t="s">
        <v>47</v>
      </c>
      <c r="E10" s="446"/>
    </row>
    <row r="11" spans="1:5" ht="12.75" customHeight="1">
      <c r="A11" s="21"/>
      <c r="B11" s="31"/>
      <c r="D11" s="197"/>
      <c r="E11" s="197"/>
    </row>
    <row r="12" spans="1:5" ht="24.75" customHeight="1">
      <c r="A12" s="21"/>
      <c r="B12" s="201" t="s">
        <v>85</v>
      </c>
      <c r="D12" s="446" t="s">
        <v>48</v>
      </c>
      <c r="E12" s="446"/>
    </row>
    <row r="13" spans="1:5" ht="9.9499999999999993" customHeight="1">
      <c r="A13" s="21"/>
      <c r="D13" s="197"/>
      <c r="E13" s="197"/>
    </row>
    <row r="14" spans="1:5" ht="24" customHeight="1">
      <c r="A14" s="32"/>
      <c r="B14" s="202" t="s">
        <v>85</v>
      </c>
      <c r="D14" s="446" t="s">
        <v>282</v>
      </c>
      <c r="E14" s="446"/>
    </row>
    <row r="15" spans="1:5">
      <c r="A15" s="32"/>
      <c r="D15" s="197"/>
      <c r="E15" s="197"/>
    </row>
    <row r="16" spans="1:5" ht="12" customHeight="1">
      <c r="A16" s="32"/>
      <c r="B16" s="203" t="s">
        <v>85</v>
      </c>
      <c r="D16" s="446" t="s">
        <v>49</v>
      </c>
      <c r="E16" s="446"/>
    </row>
    <row r="17" spans="1:5" s="35" customFormat="1" ht="12" customHeight="1">
      <c r="A17" s="33"/>
      <c r="B17" s="34"/>
      <c r="D17" s="36"/>
      <c r="E17" s="36"/>
    </row>
    <row r="18" spans="1:5">
      <c r="A18" s="32"/>
    </row>
    <row r="19" spans="1:5" s="16" customFormat="1" ht="16.5" customHeight="1">
      <c r="B19" s="427" t="s">
        <v>50</v>
      </c>
      <c r="C19" s="428"/>
      <c r="D19" s="428"/>
      <c r="E19" s="429"/>
    </row>
    <row r="20" spans="1:5" s="16" customFormat="1" ht="13.5" customHeight="1">
      <c r="B20" s="382" t="s">
        <v>86</v>
      </c>
      <c r="C20" s="430" t="s">
        <v>167</v>
      </c>
      <c r="D20" s="431"/>
      <c r="E20" s="432"/>
    </row>
    <row r="21" spans="1:5" s="16" customFormat="1" ht="12.75" customHeight="1">
      <c r="B21" s="37" t="s">
        <v>51</v>
      </c>
      <c r="C21" s="433" t="s">
        <v>52</v>
      </c>
      <c r="D21" s="434"/>
      <c r="E21" s="435"/>
    </row>
    <row r="22" spans="1:5" s="16" customFormat="1" ht="12.75" customHeight="1">
      <c r="B22" s="37" t="s">
        <v>64</v>
      </c>
      <c r="C22" s="433" t="s">
        <v>143</v>
      </c>
      <c r="D22" s="434"/>
      <c r="E22" s="435"/>
    </row>
    <row r="23" spans="1:5" s="16" customFormat="1" ht="12.75" customHeight="1">
      <c r="B23" s="37" t="s">
        <v>65</v>
      </c>
      <c r="C23" s="433" t="s">
        <v>143</v>
      </c>
      <c r="D23" s="434"/>
      <c r="E23" s="435"/>
    </row>
    <row r="24" spans="1:5" s="16" customFormat="1" ht="12.75" customHeight="1">
      <c r="B24" s="37" t="s">
        <v>187</v>
      </c>
      <c r="C24" s="433" t="s">
        <v>143</v>
      </c>
      <c r="D24" s="434"/>
      <c r="E24" s="435"/>
    </row>
    <row r="25" spans="1:5" s="16" customFormat="1" ht="12.75" customHeight="1">
      <c r="B25" s="37" t="s">
        <v>219</v>
      </c>
      <c r="C25" s="433" t="s">
        <v>143</v>
      </c>
      <c r="D25" s="434"/>
      <c r="E25" s="435"/>
    </row>
    <row r="26" spans="1:5" s="16" customFormat="1" ht="12.75" customHeight="1">
      <c r="B26" s="37" t="s">
        <v>220</v>
      </c>
      <c r="C26" s="433" t="s">
        <v>143</v>
      </c>
      <c r="D26" s="434"/>
      <c r="E26" s="435"/>
    </row>
    <row r="27" spans="1:5" s="16" customFormat="1" ht="12.75" customHeight="1">
      <c r="B27" s="37" t="s">
        <v>221</v>
      </c>
      <c r="C27" s="433" t="s">
        <v>143</v>
      </c>
      <c r="D27" s="434"/>
      <c r="E27" s="435"/>
    </row>
    <row r="28" spans="1:5" s="16" customFormat="1" ht="12">
      <c r="B28" s="37" t="s">
        <v>223</v>
      </c>
      <c r="C28" s="433" t="s">
        <v>143</v>
      </c>
      <c r="D28" s="434"/>
      <c r="E28" s="435"/>
    </row>
    <row r="29" spans="1:5" s="16" customFormat="1" ht="13.5" customHeight="1">
      <c r="B29" s="37" t="s">
        <v>87</v>
      </c>
      <c r="C29" s="433" t="s">
        <v>88</v>
      </c>
      <c r="D29" s="434"/>
      <c r="E29" s="435"/>
    </row>
    <row r="30" spans="1:5" s="16" customFormat="1" ht="13.5" customHeight="1">
      <c r="B30" s="38"/>
      <c r="C30" s="39"/>
      <c r="D30" s="39"/>
      <c r="E30" s="39"/>
    </row>
    <row r="31" spans="1:5" ht="13.5">
      <c r="A31" s="32"/>
      <c r="B31" s="27"/>
    </row>
    <row r="32" spans="1:5" s="16" customFormat="1" ht="16.5" customHeight="1">
      <c r="B32" s="427" t="s">
        <v>55</v>
      </c>
      <c r="C32" s="428"/>
      <c r="D32" s="428"/>
      <c r="E32" s="429"/>
    </row>
    <row r="33" spans="1:5" s="16" customFormat="1" ht="13.5" customHeight="1">
      <c r="B33" s="382" t="s">
        <v>86</v>
      </c>
      <c r="C33" s="430" t="s">
        <v>167</v>
      </c>
      <c r="D33" s="431"/>
      <c r="E33" s="432"/>
    </row>
    <row r="34" spans="1:5" ht="15.95" customHeight="1">
      <c r="A34" s="32"/>
      <c r="B34" s="424" t="s">
        <v>53</v>
      </c>
      <c r="C34" s="425"/>
      <c r="D34" s="425"/>
      <c r="E34" s="426"/>
    </row>
    <row r="35" spans="1:5" ht="15.95" customHeight="1">
      <c r="A35" s="32"/>
      <c r="B35" s="75" t="s">
        <v>283</v>
      </c>
      <c r="C35" s="421" t="s">
        <v>181</v>
      </c>
      <c r="D35" s="422"/>
      <c r="E35" s="423"/>
    </row>
    <row r="36" spans="1:5" ht="15.95" customHeight="1">
      <c r="A36" s="32"/>
      <c r="B36" s="75" t="s">
        <v>204</v>
      </c>
      <c r="C36" s="421" t="s">
        <v>202</v>
      </c>
      <c r="D36" s="422"/>
      <c r="E36" s="423"/>
    </row>
    <row r="37" spans="1:5" ht="15.95" customHeight="1">
      <c r="A37" s="32"/>
      <c r="B37" s="75" t="s">
        <v>284</v>
      </c>
      <c r="C37" s="421" t="s">
        <v>182</v>
      </c>
      <c r="D37" s="422"/>
      <c r="E37" s="423"/>
    </row>
    <row r="38" spans="1:5" ht="15.95" customHeight="1">
      <c r="A38" s="32"/>
      <c r="B38" s="75" t="s">
        <v>2</v>
      </c>
      <c r="C38" s="421" t="s">
        <v>95</v>
      </c>
      <c r="D38" s="422"/>
      <c r="E38" s="423"/>
    </row>
    <row r="39" spans="1:5" ht="15.95" customHeight="1">
      <c r="A39" s="32"/>
      <c r="B39" s="75" t="s">
        <v>205</v>
      </c>
      <c r="C39" s="421" t="s">
        <v>201</v>
      </c>
      <c r="D39" s="422"/>
      <c r="E39" s="423"/>
    </row>
    <row r="40" spans="1:5" ht="15.95" customHeight="1">
      <c r="A40" s="32"/>
      <c r="B40" s="75" t="s">
        <v>96</v>
      </c>
      <c r="C40" s="421" t="s">
        <v>97</v>
      </c>
      <c r="D40" s="422"/>
      <c r="E40" s="423"/>
    </row>
    <row r="41" spans="1:5" ht="15.95" customHeight="1">
      <c r="A41" s="32"/>
      <c r="B41" s="75" t="s">
        <v>90</v>
      </c>
      <c r="C41" s="421" t="s">
        <v>91</v>
      </c>
      <c r="D41" s="422"/>
      <c r="E41" s="423"/>
    </row>
    <row r="42" spans="1:5" ht="27.75" customHeight="1">
      <c r="A42" s="32"/>
      <c r="B42" s="75" t="s">
        <v>98</v>
      </c>
      <c r="C42" s="421" t="s">
        <v>99</v>
      </c>
      <c r="D42" s="422"/>
      <c r="E42" s="423"/>
    </row>
    <row r="43" spans="1:5" ht="15.95" customHeight="1">
      <c r="A43" s="32"/>
      <c r="B43" s="424" t="s">
        <v>54</v>
      </c>
      <c r="C43" s="425"/>
      <c r="D43" s="425"/>
      <c r="E43" s="426"/>
    </row>
    <row r="44" spans="1:5" ht="15.95" customHeight="1">
      <c r="A44" s="32"/>
      <c r="B44" s="75" t="s">
        <v>71</v>
      </c>
      <c r="C44" s="447" t="s">
        <v>72</v>
      </c>
      <c r="D44" s="448"/>
      <c r="E44" s="449"/>
    </row>
    <row r="45" spans="1:5" ht="39.75" customHeight="1">
      <c r="A45" s="32"/>
      <c r="B45" s="75" t="s">
        <v>89</v>
      </c>
      <c r="C45" s="421" t="s">
        <v>114</v>
      </c>
      <c r="D45" s="422"/>
      <c r="E45" s="423"/>
    </row>
    <row r="46" spans="1:5" ht="30.75" customHeight="1">
      <c r="A46" s="32"/>
      <c r="B46" s="75" t="s">
        <v>92</v>
      </c>
      <c r="C46" s="421" t="s">
        <v>93</v>
      </c>
      <c r="D46" s="422"/>
      <c r="E46" s="423"/>
    </row>
    <row r="47" spans="1:5" ht="15.95" customHeight="1">
      <c r="A47" s="32"/>
      <c r="B47" s="75" t="s">
        <v>167</v>
      </c>
      <c r="C47" s="421" t="s">
        <v>94</v>
      </c>
      <c r="D47" s="422"/>
      <c r="E47" s="423"/>
    </row>
    <row r="48" spans="1:5" ht="15.95" customHeight="1">
      <c r="A48" s="32"/>
      <c r="B48" s="75" t="s">
        <v>171</v>
      </c>
      <c r="C48" s="421" t="s">
        <v>103</v>
      </c>
      <c r="D48" s="422"/>
      <c r="E48" s="423"/>
    </row>
    <row r="49" spans="1:5" ht="15.95" customHeight="1">
      <c r="A49" s="32"/>
      <c r="B49" s="75" t="s">
        <v>170</v>
      </c>
      <c r="C49" s="421" t="s">
        <v>100</v>
      </c>
      <c r="D49" s="422"/>
      <c r="E49" s="423"/>
    </row>
    <row r="50" spans="1:5" ht="15.95" customHeight="1">
      <c r="A50" s="32"/>
      <c r="B50" s="75" t="s">
        <v>159</v>
      </c>
      <c r="C50" s="421" t="s">
        <v>106</v>
      </c>
      <c r="D50" s="422"/>
      <c r="E50" s="423"/>
    </row>
    <row r="51" spans="1:5" ht="15.95" customHeight="1">
      <c r="A51" s="32"/>
      <c r="B51" s="75" t="s">
        <v>172</v>
      </c>
      <c r="C51" s="421" t="s">
        <v>104</v>
      </c>
      <c r="D51" s="422"/>
      <c r="E51" s="423"/>
    </row>
    <row r="52" spans="1:5" ht="15.95" customHeight="1">
      <c r="A52" s="32"/>
      <c r="B52" s="75" t="s">
        <v>170</v>
      </c>
      <c r="C52" s="421" t="s">
        <v>101</v>
      </c>
      <c r="D52" s="422"/>
      <c r="E52" s="423"/>
    </row>
    <row r="53" spans="1:5" ht="15.95" customHeight="1">
      <c r="A53" s="32"/>
      <c r="B53" s="75" t="s">
        <v>159</v>
      </c>
      <c r="C53" s="421" t="s">
        <v>106</v>
      </c>
      <c r="D53" s="422"/>
      <c r="E53" s="423"/>
    </row>
    <row r="54" spans="1:5" ht="15.95" customHeight="1">
      <c r="A54" s="32"/>
      <c r="B54" s="75" t="s">
        <v>173</v>
      </c>
      <c r="C54" s="421" t="s">
        <v>105</v>
      </c>
      <c r="D54" s="422"/>
      <c r="E54" s="423"/>
    </row>
    <row r="55" spans="1:5" ht="15.95" customHeight="1">
      <c r="A55" s="32"/>
      <c r="B55" s="75" t="s">
        <v>170</v>
      </c>
      <c r="C55" s="421" t="s">
        <v>102</v>
      </c>
      <c r="D55" s="422"/>
      <c r="E55" s="423"/>
    </row>
    <row r="56" spans="1:5" ht="15.95" customHeight="1">
      <c r="A56" s="32"/>
      <c r="B56" s="75" t="s">
        <v>159</v>
      </c>
      <c r="C56" s="421" t="s">
        <v>106</v>
      </c>
      <c r="D56" s="422"/>
      <c r="E56" s="423"/>
    </row>
    <row r="57" spans="1:5" s="16" customFormat="1" ht="13.5" customHeight="1">
      <c r="B57" s="38"/>
      <c r="C57" s="39"/>
      <c r="D57" s="39"/>
      <c r="E57" s="39"/>
    </row>
    <row r="58" spans="1:5" ht="13.5">
      <c r="A58" s="32"/>
      <c r="B58" s="27"/>
    </row>
    <row r="59" spans="1:5" s="16" customFormat="1" ht="16.5" customHeight="1">
      <c r="B59" s="427" t="s">
        <v>63</v>
      </c>
      <c r="C59" s="428"/>
      <c r="D59" s="428"/>
      <c r="E59" s="429"/>
    </row>
    <row r="60" spans="1:5" s="16" customFormat="1" ht="13.5" customHeight="1">
      <c r="B60" s="382" t="s">
        <v>86</v>
      </c>
      <c r="C60" s="430" t="s">
        <v>167</v>
      </c>
      <c r="D60" s="431"/>
      <c r="E60" s="432"/>
    </row>
    <row r="61" spans="1:5" ht="15.95" customHeight="1">
      <c r="A61" s="32"/>
      <c r="B61" s="424" t="s">
        <v>53</v>
      </c>
      <c r="C61" s="425"/>
      <c r="D61" s="425"/>
      <c r="E61" s="426"/>
    </row>
    <row r="62" spans="1:5" ht="15.95" customHeight="1">
      <c r="A62" s="32"/>
      <c r="B62" s="75" t="s">
        <v>283</v>
      </c>
      <c r="C62" s="421" t="s">
        <v>181</v>
      </c>
      <c r="D62" s="422"/>
      <c r="E62" s="423"/>
    </row>
    <row r="63" spans="1:5" ht="15.95" customHeight="1">
      <c r="A63" s="32"/>
      <c r="B63" s="75" t="s">
        <v>204</v>
      </c>
      <c r="C63" s="421" t="s">
        <v>202</v>
      </c>
      <c r="D63" s="422"/>
      <c r="E63" s="423"/>
    </row>
    <row r="64" spans="1:5" ht="15.95" customHeight="1">
      <c r="A64" s="32"/>
      <c r="B64" s="75" t="s">
        <v>284</v>
      </c>
      <c r="C64" s="421" t="s">
        <v>182</v>
      </c>
      <c r="D64" s="422"/>
      <c r="E64" s="423"/>
    </row>
    <row r="65" spans="1:5" ht="15.95" customHeight="1">
      <c r="A65" s="32"/>
      <c r="B65" s="75" t="s">
        <v>2</v>
      </c>
      <c r="C65" s="421" t="s">
        <v>95</v>
      </c>
      <c r="D65" s="422"/>
      <c r="E65" s="423"/>
    </row>
    <row r="66" spans="1:5" ht="15.95" customHeight="1">
      <c r="A66" s="32"/>
      <c r="B66" s="75" t="s">
        <v>205</v>
      </c>
      <c r="C66" s="421" t="s">
        <v>201</v>
      </c>
      <c r="D66" s="422"/>
      <c r="E66" s="423"/>
    </row>
    <row r="67" spans="1:5" ht="15.95" customHeight="1">
      <c r="A67" s="32"/>
      <c r="B67" s="75" t="s">
        <v>96</v>
      </c>
      <c r="C67" s="421" t="s">
        <v>97</v>
      </c>
      <c r="D67" s="422"/>
      <c r="E67" s="423"/>
    </row>
    <row r="68" spans="1:5" ht="17.25" customHeight="1">
      <c r="A68" s="32"/>
      <c r="B68" s="75" t="s">
        <v>90</v>
      </c>
      <c r="C68" s="421" t="s">
        <v>91</v>
      </c>
      <c r="D68" s="422"/>
      <c r="E68" s="423"/>
    </row>
    <row r="69" spans="1:5" ht="27.75" customHeight="1">
      <c r="A69" s="32"/>
      <c r="B69" s="75" t="s">
        <v>98</v>
      </c>
      <c r="C69" s="421" t="s">
        <v>99</v>
      </c>
      <c r="D69" s="422"/>
      <c r="E69" s="423"/>
    </row>
    <row r="70" spans="1:5" ht="15.95" customHeight="1">
      <c r="A70" s="32"/>
      <c r="B70" s="424" t="s">
        <v>54</v>
      </c>
      <c r="C70" s="425"/>
      <c r="D70" s="425"/>
      <c r="E70" s="426"/>
    </row>
    <row r="71" spans="1:5" ht="15.95" customHeight="1">
      <c r="A71" s="32"/>
      <c r="B71" s="75" t="s">
        <v>109</v>
      </c>
      <c r="C71" s="421" t="s">
        <v>117</v>
      </c>
      <c r="D71" s="422"/>
      <c r="E71" s="423"/>
    </row>
    <row r="72" spans="1:5" ht="39" customHeight="1">
      <c r="A72" s="32"/>
      <c r="B72" s="75" t="s">
        <v>89</v>
      </c>
      <c r="C72" s="421" t="s">
        <v>114</v>
      </c>
      <c r="D72" s="422"/>
      <c r="E72" s="423"/>
    </row>
    <row r="73" spans="1:5" ht="28.5" customHeight="1">
      <c r="A73" s="32"/>
      <c r="B73" s="75" t="s">
        <v>92</v>
      </c>
      <c r="C73" s="421" t="s">
        <v>93</v>
      </c>
      <c r="D73" s="422"/>
      <c r="E73" s="423"/>
    </row>
    <row r="74" spans="1:5" ht="15.75" customHeight="1">
      <c r="A74" s="32"/>
      <c r="B74" s="75" t="s">
        <v>167</v>
      </c>
      <c r="C74" s="421" t="s">
        <v>94</v>
      </c>
      <c r="D74" s="422"/>
      <c r="E74" s="423"/>
    </row>
    <row r="75" spans="1:5" ht="15.75" customHeight="1">
      <c r="A75" s="32"/>
      <c r="B75" s="75" t="s">
        <v>171</v>
      </c>
      <c r="C75" s="421" t="s">
        <v>103</v>
      </c>
      <c r="D75" s="422"/>
      <c r="E75" s="423"/>
    </row>
    <row r="76" spans="1:5" ht="15.75" customHeight="1">
      <c r="A76" s="32"/>
      <c r="B76" s="75" t="s">
        <v>170</v>
      </c>
      <c r="C76" s="421" t="s">
        <v>100</v>
      </c>
      <c r="D76" s="422"/>
      <c r="E76" s="423"/>
    </row>
    <row r="77" spans="1:5" ht="15.75" customHeight="1">
      <c r="A77" s="32"/>
      <c r="B77" s="75" t="s">
        <v>159</v>
      </c>
      <c r="C77" s="421" t="s">
        <v>106</v>
      </c>
      <c r="D77" s="422"/>
      <c r="E77" s="423"/>
    </row>
    <row r="78" spans="1:5" ht="15.75" customHeight="1">
      <c r="A78" s="32"/>
      <c r="B78" s="75" t="s">
        <v>172</v>
      </c>
      <c r="C78" s="421" t="s">
        <v>104</v>
      </c>
      <c r="D78" s="422"/>
      <c r="E78" s="423"/>
    </row>
    <row r="79" spans="1:5" ht="15.75" customHeight="1">
      <c r="A79" s="32"/>
      <c r="B79" s="75" t="s">
        <v>170</v>
      </c>
      <c r="C79" s="421" t="s">
        <v>101</v>
      </c>
      <c r="D79" s="422"/>
      <c r="E79" s="423"/>
    </row>
    <row r="80" spans="1:5" ht="15.75" customHeight="1">
      <c r="A80" s="32"/>
      <c r="B80" s="75" t="s">
        <v>159</v>
      </c>
      <c r="C80" s="421" t="s">
        <v>106</v>
      </c>
      <c r="D80" s="422"/>
      <c r="E80" s="423"/>
    </row>
    <row r="81" spans="1:5" ht="15.75" customHeight="1">
      <c r="A81" s="32"/>
      <c r="B81" s="75" t="s">
        <v>173</v>
      </c>
      <c r="C81" s="421" t="s">
        <v>105</v>
      </c>
      <c r="D81" s="422"/>
      <c r="E81" s="423"/>
    </row>
    <row r="82" spans="1:5" ht="15.75" customHeight="1">
      <c r="A82" s="32"/>
      <c r="B82" s="75" t="s">
        <v>170</v>
      </c>
      <c r="C82" s="421" t="s">
        <v>102</v>
      </c>
      <c r="D82" s="422"/>
      <c r="E82" s="423"/>
    </row>
    <row r="83" spans="1:5" ht="15.75" customHeight="1">
      <c r="A83" s="32"/>
      <c r="B83" s="75" t="s">
        <v>159</v>
      </c>
      <c r="C83" s="421" t="s">
        <v>106</v>
      </c>
      <c r="D83" s="422"/>
      <c r="E83" s="423"/>
    </row>
    <row r="84" spans="1:5" ht="15.75" customHeight="1">
      <c r="A84" s="32"/>
      <c r="B84" s="68"/>
      <c r="C84" s="69"/>
      <c r="D84" s="69"/>
      <c r="E84" s="69"/>
    </row>
    <row r="85" spans="1:5" ht="15.75" customHeight="1">
      <c r="A85" s="32"/>
      <c r="B85" s="68"/>
      <c r="C85" s="69"/>
      <c r="D85" s="69"/>
      <c r="E85" s="69"/>
    </row>
    <row r="86" spans="1:5" s="16" customFormat="1" ht="16.5" customHeight="1">
      <c r="B86" s="427" t="s">
        <v>183</v>
      </c>
      <c r="C86" s="428"/>
      <c r="D86" s="428"/>
      <c r="E86" s="429"/>
    </row>
    <row r="87" spans="1:5" s="16" customFormat="1" ht="13.5" customHeight="1">
      <c r="B87" s="382" t="s">
        <v>86</v>
      </c>
      <c r="C87" s="430" t="s">
        <v>167</v>
      </c>
      <c r="D87" s="431"/>
      <c r="E87" s="432"/>
    </row>
    <row r="88" spans="1:5" ht="15.95" customHeight="1">
      <c r="A88" s="32"/>
      <c r="B88" s="424" t="s">
        <v>53</v>
      </c>
      <c r="C88" s="425"/>
      <c r="D88" s="425"/>
      <c r="E88" s="426"/>
    </row>
    <row r="89" spans="1:5" ht="15.95" customHeight="1">
      <c r="A89" s="32"/>
      <c r="B89" s="75" t="s">
        <v>283</v>
      </c>
      <c r="C89" s="421" t="s">
        <v>181</v>
      </c>
      <c r="D89" s="422"/>
      <c r="E89" s="423"/>
    </row>
    <row r="90" spans="1:5" ht="15.95" customHeight="1">
      <c r="A90" s="32"/>
      <c r="B90" s="75" t="s">
        <v>204</v>
      </c>
      <c r="C90" s="421" t="s">
        <v>202</v>
      </c>
      <c r="D90" s="422"/>
      <c r="E90" s="423"/>
    </row>
    <row r="91" spans="1:5" ht="15.95" customHeight="1">
      <c r="A91" s="32"/>
      <c r="B91" s="75" t="s">
        <v>284</v>
      </c>
      <c r="C91" s="421" t="s">
        <v>182</v>
      </c>
      <c r="D91" s="422"/>
      <c r="E91" s="423"/>
    </row>
    <row r="92" spans="1:5" ht="15.95" customHeight="1">
      <c r="A92" s="32"/>
      <c r="B92" s="75" t="s">
        <v>2</v>
      </c>
      <c r="C92" s="421" t="s">
        <v>95</v>
      </c>
      <c r="D92" s="422"/>
      <c r="E92" s="423"/>
    </row>
    <row r="93" spans="1:5" ht="15.95" customHeight="1">
      <c r="A93" s="32"/>
      <c r="B93" s="75" t="s">
        <v>205</v>
      </c>
      <c r="C93" s="421" t="s">
        <v>201</v>
      </c>
      <c r="D93" s="422"/>
      <c r="E93" s="423"/>
    </row>
    <row r="94" spans="1:5" ht="15.95" customHeight="1">
      <c r="A94" s="32"/>
      <c r="B94" s="75" t="s">
        <v>96</v>
      </c>
      <c r="C94" s="421" t="s">
        <v>97</v>
      </c>
      <c r="D94" s="422"/>
      <c r="E94" s="423"/>
    </row>
    <row r="95" spans="1:5" ht="15.95" customHeight="1">
      <c r="A95" s="32"/>
      <c r="B95" s="75" t="s">
        <v>90</v>
      </c>
      <c r="C95" s="421" t="s">
        <v>91</v>
      </c>
      <c r="D95" s="422"/>
      <c r="E95" s="423"/>
    </row>
    <row r="96" spans="1:5" ht="27" customHeight="1">
      <c r="A96" s="32"/>
      <c r="B96" s="75" t="s">
        <v>98</v>
      </c>
      <c r="C96" s="421" t="s">
        <v>99</v>
      </c>
      <c r="D96" s="422"/>
      <c r="E96" s="423"/>
    </row>
    <row r="97" spans="1:6" ht="15.95" customHeight="1">
      <c r="A97" s="32"/>
      <c r="B97" s="424" t="s">
        <v>54</v>
      </c>
      <c r="C97" s="425"/>
      <c r="D97" s="425"/>
      <c r="E97" s="426"/>
    </row>
    <row r="98" spans="1:6" ht="15.95" customHeight="1">
      <c r="A98" s="32"/>
      <c r="B98" s="75" t="s">
        <v>109</v>
      </c>
      <c r="C98" s="421" t="s">
        <v>117</v>
      </c>
      <c r="D98" s="422"/>
      <c r="E98" s="423"/>
    </row>
    <row r="99" spans="1:6" ht="43.5" customHeight="1">
      <c r="A99" s="32"/>
      <c r="B99" s="75" t="s">
        <v>89</v>
      </c>
      <c r="C99" s="421" t="s">
        <v>114</v>
      </c>
      <c r="D99" s="422"/>
      <c r="E99" s="423"/>
    </row>
    <row r="100" spans="1:6" ht="30" customHeight="1">
      <c r="A100" s="32"/>
      <c r="B100" s="75" t="s">
        <v>92</v>
      </c>
      <c r="C100" s="421" t="s">
        <v>93</v>
      </c>
      <c r="D100" s="422"/>
      <c r="E100" s="423"/>
    </row>
    <row r="101" spans="1:6" ht="15.75" customHeight="1">
      <c r="A101" s="32"/>
      <c r="B101" s="75" t="s">
        <v>167</v>
      </c>
      <c r="C101" s="421" t="s">
        <v>94</v>
      </c>
      <c r="D101" s="422"/>
      <c r="E101" s="423"/>
    </row>
    <row r="102" spans="1:6" ht="15.95" customHeight="1">
      <c r="A102" s="32"/>
      <c r="B102" s="75" t="s">
        <v>171</v>
      </c>
      <c r="C102" s="421" t="s">
        <v>103</v>
      </c>
      <c r="D102" s="422"/>
      <c r="E102" s="423"/>
    </row>
    <row r="103" spans="1:6" ht="15.95" customHeight="1">
      <c r="A103" s="32"/>
      <c r="B103" s="75" t="s">
        <v>170</v>
      </c>
      <c r="C103" s="421" t="s">
        <v>100</v>
      </c>
      <c r="D103" s="422"/>
      <c r="E103" s="423"/>
    </row>
    <row r="104" spans="1:6" ht="15.95" customHeight="1">
      <c r="A104" s="32"/>
      <c r="B104" s="75" t="s">
        <v>159</v>
      </c>
      <c r="C104" s="421" t="s">
        <v>106</v>
      </c>
      <c r="D104" s="422"/>
      <c r="E104" s="423"/>
    </row>
    <row r="105" spans="1:6" ht="15.95" customHeight="1">
      <c r="A105" s="32"/>
      <c r="B105" s="75" t="s">
        <v>172</v>
      </c>
      <c r="C105" s="421" t="s">
        <v>104</v>
      </c>
      <c r="D105" s="422"/>
      <c r="E105" s="423"/>
    </row>
    <row r="106" spans="1:6" ht="15.95" customHeight="1">
      <c r="A106" s="32"/>
      <c r="B106" s="75" t="s">
        <v>170</v>
      </c>
      <c r="C106" s="421" t="s">
        <v>101</v>
      </c>
      <c r="D106" s="422"/>
      <c r="E106" s="423"/>
      <c r="F106" s="41"/>
    </row>
    <row r="107" spans="1:6" s="16" customFormat="1" ht="13.5" customHeight="1">
      <c r="B107" s="75" t="s">
        <v>159</v>
      </c>
      <c r="C107" s="421" t="s">
        <v>106</v>
      </c>
      <c r="D107" s="422"/>
      <c r="E107" s="423"/>
    </row>
    <row r="108" spans="1:6" ht="15.75" customHeight="1">
      <c r="A108" s="32"/>
      <c r="B108" s="75" t="s">
        <v>173</v>
      </c>
      <c r="C108" s="421" t="s">
        <v>105</v>
      </c>
      <c r="D108" s="422"/>
      <c r="E108" s="423"/>
    </row>
    <row r="109" spans="1:6" ht="15.95" customHeight="1">
      <c r="A109" s="32"/>
      <c r="B109" s="75" t="s">
        <v>170</v>
      </c>
      <c r="C109" s="421" t="s">
        <v>102</v>
      </c>
      <c r="D109" s="422"/>
      <c r="E109" s="423"/>
    </row>
    <row r="110" spans="1:6" ht="15.95" customHeight="1">
      <c r="A110" s="32"/>
      <c r="B110" s="75" t="s">
        <v>159</v>
      </c>
      <c r="C110" s="421" t="s">
        <v>106</v>
      </c>
      <c r="D110" s="422"/>
      <c r="E110" s="423"/>
      <c r="F110" s="41"/>
    </row>
    <row r="111" spans="1:6" ht="13.5">
      <c r="A111" s="32"/>
      <c r="B111" s="27"/>
    </row>
    <row r="112" spans="1:6">
      <c r="A112" s="33"/>
      <c r="B112" s="19"/>
      <c r="C112" s="35"/>
      <c r="D112" s="43"/>
      <c r="E112" s="35"/>
      <c r="F112" s="41"/>
    </row>
    <row r="113" spans="1:6">
      <c r="A113" s="33"/>
      <c r="B113" s="427" t="s">
        <v>192</v>
      </c>
      <c r="C113" s="428"/>
      <c r="D113" s="428"/>
      <c r="E113" s="429"/>
      <c r="F113" s="41"/>
    </row>
    <row r="114" spans="1:6">
      <c r="A114" s="33"/>
      <c r="B114" s="382" t="s">
        <v>86</v>
      </c>
      <c r="C114" s="430" t="s">
        <v>167</v>
      </c>
      <c r="D114" s="431"/>
      <c r="E114" s="432"/>
      <c r="F114" s="41"/>
    </row>
    <row r="115" spans="1:6">
      <c r="A115" s="33"/>
      <c r="B115" s="424" t="s">
        <v>53</v>
      </c>
      <c r="C115" s="425"/>
      <c r="D115" s="425"/>
      <c r="E115" s="426"/>
      <c r="F115" s="41"/>
    </row>
    <row r="116" spans="1:6" ht="12.75" customHeight="1">
      <c r="A116" s="33"/>
      <c r="B116" s="75" t="s">
        <v>283</v>
      </c>
      <c r="C116" s="421" t="s">
        <v>181</v>
      </c>
      <c r="D116" s="422"/>
      <c r="E116" s="423"/>
      <c r="F116" s="41"/>
    </row>
    <row r="117" spans="1:6" ht="12.75" customHeight="1">
      <c r="A117" s="33"/>
      <c r="B117" s="75" t="s">
        <v>204</v>
      </c>
      <c r="C117" s="421" t="s">
        <v>202</v>
      </c>
      <c r="D117" s="422"/>
      <c r="E117" s="423"/>
      <c r="F117" s="41"/>
    </row>
    <row r="118" spans="1:6" ht="12.75" customHeight="1">
      <c r="A118" s="33"/>
      <c r="B118" s="75" t="s">
        <v>284</v>
      </c>
      <c r="C118" s="421" t="s">
        <v>182</v>
      </c>
      <c r="D118" s="422"/>
      <c r="E118" s="423"/>
      <c r="F118" s="41"/>
    </row>
    <row r="119" spans="1:6" ht="12.75" customHeight="1">
      <c r="A119" s="33"/>
      <c r="B119" s="75" t="s">
        <v>2</v>
      </c>
      <c r="C119" s="421" t="s">
        <v>95</v>
      </c>
      <c r="D119" s="422"/>
      <c r="E119" s="423"/>
      <c r="F119" s="41"/>
    </row>
    <row r="120" spans="1:6" ht="12.75" customHeight="1">
      <c r="A120" s="33"/>
      <c r="B120" s="75" t="s">
        <v>205</v>
      </c>
      <c r="C120" s="421" t="s">
        <v>201</v>
      </c>
      <c r="D120" s="422"/>
      <c r="E120" s="423"/>
      <c r="F120" s="41"/>
    </row>
    <row r="121" spans="1:6">
      <c r="A121" s="33"/>
      <c r="B121" s="75" t="s">
        <v>96</v>
      </c>
      <c r="C121" s="421" t="s">
        <v>97</v>
      </c>
      <c r="D121" s="422"/>
      <c r="E121" s="423"/>
      <c r="F121" s="41"/>
    </row>
    <row r="122" spans="1:6">
      <c r="A122" s="33"/>
      <c r="B122" s="75" t="s">
        <v>90</v>
      </c>
      <c r="C122" s="421" t="s">
        <v>91</v>
      </c>
      <c r="D122" s="422"/>
      <c r="E122" s="423"/>
      <c r="F122" s="41"/>
    </row>
    <row r="123" spans="1:6">
      <c r="A123" s="33"/>
      <c r="B123" s="75" t="s">
        <v>98</v>
      </c>
      <c r="C123" s="421" t="s">
        <v>99</v>
      </c>
      <c r="D123" s="422"/>
      <c r="E123" s="423"/>
      <c r="F123" s="41"/>
    </row>
    <row r="124" spans="1:6">
      <c r="A124" s="33"/>
      <c r="B124" s="424" t="s">
        <v>54</v>
      </c>
      <c r="C124" s="425"/>
      <c r="D124" s="425"/>
      <c r="E124" s="426"/>
      <c r="F124" s="41"/>
    </row>
    <row r="125" spans="1:6">
      <c r="A125" s="33"/>
      <c r="B125" s="75" t="s">
        <v>92</v>
      </c>
      <c r="C125" s="421" t="s">
        <v>144</v>
      </c>
      <c r="D125" s="422"/>
      <c r="E125" s="423"/>
      <c r="F125" s="41"/>
    </row>
    <row r="126" spans="1:6">
      <c r="A126" s="33"/>
      <c r="B126" s="75" t="s">
        <v>167</v>
      </c>
      <c r="C126" s="421" t="s">
        <v>145</v>
      </c>
      <c r="D126" s="422"/>
      <c r="E126" s="423"/>
      <c r="F126" s="41"/>
    </row>
    <row r="127" spans="1:6">
      <c r="A127" s="33"/>
      <c r="B127" s="75" t="s">
        <v>171</v>
      </c>
      <c r="C127" s="421" t="s">
        <v>103</v>
      </c>
      <c r="D127" s="422"/>
      <c r="E127" s="423"/>
      <c r="F127" s="41"/>
    </row>
    <row r="128" spans="1:6">
      <c r="A128" s="33"/>
      <c r="B128" s="75" t="s">
        <v>170</v>
      </c>
      <c r="C128" s="421" t="s">
        <v>100</v>
      </c>
      <c r="D128" s="422"/>
      <c r="E128" s="423"/>
      <c r="F128" s="41"/>
    </row>
    <row r="129" spans="1:6">
      <c r="A129" s="33"/>
      <c r="B129" s="75" t="s">
        <v>159</v>
      </c>
      <c r="C129" s="421" t="s">
        <v>106</v>
      </c>
      <c r="D129" s="422"/>
      <c r="E129" s="423"/>
      <c r="F129" s="41"/>
    </row>
    <row r="130" spans="1:6">
      <c r="A130" s="33"/>
      <c r="B130" s="75" t="s">
        <v>172</v>
      </c>
      <c r="C130" s="421" t="s">
        <v>104</v>
      </c>
      <c r="D130" s="422"/>
      <c r="E130" s="423"/>
      <c r="F130" s="41"/>
    </row>
    <row r="131" spans="1:6">
      <c r="A131" s="33"/>
      <c r="B131" s="75" t="s">
        <v>170</v>
      </c>
      <c r="C131" s="421" t="s">
        <v>101</v>
      </c>
      <c r="D131" s="422"/>
      <c r="E131" s="423"/>
      <c r="F131" s="41"/>
    </row>
    <row r="132" spans="1:6">
      <c r="A132" s="33"/>
      <c r="B132" s="75" t="s">
        <v>159</v>
      </c>
      <c r="C132" s="421" t="s">
        <v>106</v>
      </c>
      <c r="D132" s="422"/>
      <c r="E132" s="423"/>
      <c r="F132" s="41"/>
    </row>
    <row r="133" spans="1:6">
      <c r="A133" s="33"/>
      <c r="B133" s="75" t="s">
        <v>173</v>
      </c>
      <c r="C133" s="421" t="s">
        <v>105</v>
      </c>
      <c r="D133" s="422"/>
      <c r="E133" s="423"/>
      <c r="F133" s="41"/>
    </row>
    <row r="134" spans="1:6">
      <c r="A134" s="33"/>
      <c r="B134" s="75" t="s">
        <v>170</v>
      </c>
      <c r="C134" s="421" t="s">
        <v>102</v>
      </c>
      <c r="D134" s="422"/>
      <c r="E134" s="423"/>
      <c r="F134" s="41"/>
    </row>
    <row r="135" spans="1:6">
      <c r="A135" s="33"/>
      <c r="B135" s="75" t="s">
        <v>159</v>
      </c>
      <c r="C135" s="421" t="s">
        <v>106</v>
      </c>
      <c r="D135" s="422"/>
      <c r="E135" s="423"/>
      <c r="F135" s="41"/>
    </row>
    <row r="136" spans="1:6">
      <c r="A136" s="33"/>
      <c r="B136" s="75" t="s">
        <v>173</v>
      </c>
      <c r="C136" s="421" t="s">
        <v>105</v>
      </c>
      <c r="D136" s="422"/>
      <c r="E136" s="423"/>
      <c r="F136" s="41"/>
    </row>
    <row r="137" spans="1:6">
      <c r="A137" s="33"/>
      <c r="B137" s="75" t="s">
        <v>170</v>
      </c>
      <c r="C137" s="421" t="s">
        <v>102</v>
      </c>
      <c r="D137" s="422"/>
      <c r="E137" s="423"/>
      <c r="F137" s="41"/>
    </row>
    <row r="138" spans="1:6">
      <c r="A138" s="33"/>
      <c r="B138" s="75" t="s">
        <v>159</v>
      </c>
      <c r="C138" s="421" t="s">
        <v>106</v>
      </c>
      <c r="D138" s="422"/>
      <c r="E138" s="423"/>
      <c r="F138" s="41"/>
    </row>
    <row r="139" spans="1:6">
      <c r="A139" s="33"/>
      <c r="B139" s="293"/>
      <c r="C139" s="294"/>
      <c r="D139" s="294"/>
      <c r="E139" s="294"/>
      <c r="F139" s="41"/>
    </row>
    <row r="140" spans="1:6" ht="12.75" customHeight="1">
      <c r="A140" s="33"/>
      <c r="B140" s="427" t="s">
        <v>193</v>
      </c>
      <c r="C140" s="428"/>
      <c r="D140" s="428"/>
      <c r="E140" s="429"/>
      <c r="F140" s="41"/>
    </row>
    <row r="141" spans="1:6">
      <c r="A141" s="33"/>
      <c r="B141" s="382" t="s">
        <v>86</v>
      </c>
      <c r="C141" s="430" t="s">
        <v>167</v>
      </c>
      <c r="D141" s="431"/>
      <c r="E141" s="432"/>
      <c r="F141" s="41"/>
    </row>
    <row r="142" spans="1:6">
      <c r="A142" s="33"/>
      <c r="B142" s="424" t="s">
        <v>53</v>
      </c>
      <c r="C142" s="425"/>
      <c r="D142" s="425"/>
      <c r="E142" s="426"/>
      <c r="F142" s="41"/>
    </row>
    <row r="143" spans="1:6">
      <c r="A143" s="33"/>
      <c r="B143" s="75" t="s">
        <v>283</v>
      </c>
      <c r="C143" s="421" t="s">
        <v>181</v>
      </c>
      <c r="D143" s="422"/>
      <c r="E143" s="423"/>
      <c r="F143" s="41"/>
    </row>
    <row r="144" spans="1:6">
      <c r="A144" s="33"/>
      <c r="B144" s="75" t="s">
        <v>204</v>
      </c>
      <c r="C144" s="421" t="s">
        <v>202</v>
      </c>
      <c r="D144" s="422"/>
      <c r="E144" s="423"/>
      <c r="F144" s="41"/>
    </row>
    <row r="145" spans="1:6">
      <c r="A145" s="33"/>
      <c r="B145" s="75" t="s">
        <v>284</v>
      </c>
      <c r="C145" s="421" t="s">
        <v>182</v>
      </c>
      <c r="D145" s="422"/>
      <c r="E145" s="423"/>
      <c r="F145" s="41"/>
    </row>
    <row r="146" spans="1:6">
      <c r="A146" s="33"/>
      <c r="B146" s="75" t="s">
        <v>2</v>
      </c>
      <c r="C146" s="421" t="s">
        <v>95</v>
      </c>
      <c r="D146" s="422"/>
      <c r="E146" s="423"/>
      <c r="F146" s="41"/>
    </row>
    <row r="147" spans="1:6">
      <c r="A147" s="33"/>
      <c r="B147" s="75" t="s">
        <v>205</v>
      </c>
      <c r="C147" s="421" t="s">
        <v>201</v>
      </c>
      <c r="D147" s="422"/>
      <c r="E147" s="423"/>
      <c r="F147" s="41"/>
    </row>
    <row r="148" spans="1:6">
      <c r="A148" s="33"/>
      <c r="B148" s="75" t="s">
        <v>96</v>
      </c>
      <c r="C148" s="421" t="s">
        <v>97</v>
      </c>
      <c r="D148" s="422"/>
      <c r="E148" s="423"/>
      <c r="F148" s="41"/>
    </row>
    <row r="149" spans="1:6">
      <c r="A149" s="33"/>
      <c r="B149" s="75" t="s">
        <v>90</v>
      </c>
      <c r="C149" s="421" t="s">
        <v>91</v>
      </c>
      <c r="D149" s="422"/>
      <c r="E149" s="423"/>
      <c r="F149" s="41"/>
    </row>
    <row r="150" spans="1:6">
      <c r="A150" s="33"/>
      <c r="B150" s="75" t="s">
        <v>98</v>
      </c>
      <c r="C150" s="421" t="s">
        <v>99</v>
      </c>
      <c r="D150" s="422"/>
      <c r="E150" s="423"/>
      <c r="F150" s="41"/>
    </row>
    <row r="151" spans="1:6">
      <c r="A151" s="33"/>
      <c r="B151" s="424" t="s">
        <v>54</v>
      </c>
      <c r="C151" s="425"/>
      <c r="D151" s="425"/>
      <c r="E151" s="426"/>
      <c r="F151" s="41"/>
    </row>
    <row r="152" spans="1:6">
      <c r="A152" s="33"/>
      <c r="B152" s="75" t="s">
        <v>92</v>
      </c>
      <c r="C152" s="421" t="s">
        <v>144</v>
      </c>
      <c r="D152" s="422"/>
      <c r="E152" s="423"/>
      <c r="F152" s="41"/>
    </row>
    <row r="153" spans="1:6">
      <c r="A153" s="33"/>
      <c r="B153" s="75" t="s">
        <v>167</v>
      </c>
      <c r="C153" s="421" t="s">
        <v>145</v>
      </c>
      <c r="D153" s="422"/>
      <c r="E153" s="423"/>
      <c r="F153" s="41"/>
    </row>
    <row r="154" spans="1:6">
      <c r="A154" s="33"/>
      <c r="B154" s="75" t="s">
        <v>171</v>
      </c>
      <c r="C154" s="421" t="s">
        <v>103</v>
      </c>
      <c r="D154" s="422"/>
      <c r="E154" s="423"/>
      <c r="F154" s="41"/>
    </row>
    <row r="155" spans="1:6">
      <c r="A155" s="33"/>
      <c r="B155" s="75" t="s">
        <v>170</v>
      </c>
      <c r="C155" s="421" t="s">
        <v>100</v>
      </c>
      <c r="D155" s="422"/>
      <c r="E155" s="423"/>
      <c r="F155" s="41"/>
    </row>
    <row r="156" spans="1:6">
      <c r="A156" s="33"/>
      <c r="B156" s="75" t="s">
        <v>159</v>
      </c>
      <c r="C156" s="421" t="s">
        <v>106</v>
      </c>
      <c r="D156" s="422"/>
      <c r="E156" s="423"/>
      <c r="F156" s="41"/>
    </row>
    <row r="157" spans="1:6">
      <c r="A157" s="33"/>
      <c r="B157" s="75" t="s">
        <v>172</v>
      </c>
      <c r="C157" s="421" t="s">
        <v>104</v>
      </c>
      <c r="D157" s="422"/>
      <c r="E157" s="423"/>
      <c r="F157" s="41"/>
    </row>
    <row r="158" spans="1:6">
      <c r="A158" s="33"/>
      <c r="B158" s="75" t="s">
        <v>170</v>
      </c>
      <c r="C158" s="421" t="s">
        <v>101</v>
      </c>
      <c r="D158" s="422"/>
      <c r="E158" s="423"/>
      <c r="F158" s="41"/>
    </row>
    <row r="159" spans="1:6">
      <c r="A159" s="33"/>
      <c r="B159" s="75" t="s">
        <v>159</v>
      </c>
      <c r="C159" s="421" t="s">
        <v>106</v>
      </c>
      <c r="D159" s="422"/>
      <c r="E159" s="423"/>
      <c r="F159" s="41"/>
    </row>
    <row r="160" spans="1:6">
      <c r="A160" s="33"/>
      <c r="B160" s="75" t="s">
        <v>173</v>
      </c>
      <c r="C160" s="421" t="s">
        <v>105</v>
      </c>
      <c r="D160" s="422"/>
      <c r="E160" s="423"/>
      <c r="F160" s="41"/>
    </row>
    <row r="161" spans="1:6">
      <c r="A161" s="33"/>
      <c r="B161" s="75" t="s">
        <v>170</v>
      </c>
      <c r="C161" s="421" t="s">
        <v>102</v>
      </c>
      <c r="D161" s="422"/>
      <c r="E161" s="423"/>
      <c r="F161" s="41"/>
    </row>
    <row r="162" spans="1:6">
      <c r="A162" s="33"/>
      <c r="B162" s="75" t="s">
        <v>159</v>
      </c>
      <c r="C162" s="421" t="s">
        <v>106</v>
      </c>
      <c r="D162" s="422"/>
      <c r="E162" s="423"/>
      <c r="F162" s="41"/>
    </row>
    <row r="163" spans="1:6">
      <c r="A163" s="33"/>
      <c r="B163" s="75" t="s">
        <v>173</v>
      </c>
      <c r="C163" s="421" t="s">
        <v>105</v>
      </c>
      <c r="D163" s="422"/>
      <c r="E163" s="423"/>
      <c r="F163" s="41"/>
    </row>
    <row r="164" spans="1:6">
      <c r="A164" s="33"/>
      <c r="B164" s="75" t="s">
        <v>170</v>
      </c>
      <c r="C164" s="421" t="s">
        <v>102</v>
      </c>
      <c r="D164" s="422"/>
      <c r="E164" s="423"/>
      <c r="F164" s="41"/>
    </row>
    <row r="165" spans="1:6">
      <c r="A165" s="33"/>
      <c r="B165" s="75" t="s">
        <v>159</v>
      </c>
      <c r="C165" s="421" t="s">
        <v>106</v>
      </c>
      <c r="D165" s="422"/>
      <c r="E165" s="423"/>
      <c r="F165" s="41"/>
    </row>
    <row r="166" spans="1:6">
      <c r="A166" s="33"/>
      <c r="B166" s="293"/>
      <c r="C166" s="294"/>
      <c r="D166" s="294"/>
      <c r="E166" s="294"/>
      <c r="F166" s="41"/>
    </row>
    <row r="167" spans="1:6">
      <c r="A167" s="33"/>
      <c r="B167" s="427" t="s">
        <v>194</v>
      </c>
      <c r="C167" s="428"/>
      <c r="D167" s="428"/>
      <c r="E167" s="429"/>
      <c r="F167" s="41"/>
    </row>
    <row r="168" spans="1:6">
      <c r="A168" s="33"/>
      <c r="B168" s="382" t="s">
        <v>86</v>
      </c>
      <c r="C168" s="430" t="s">
        <v>167</v>
      </c>
      <c r="D168" s="431"/>
      <c r="E168" s="432"/>
      <c r="F168" s="41"/>
    </row>
    <row r="169" spans="1:6">
      <c r="A169" s="33"/>
      <c r="B169" s="424" t="s">
        <v>53</v>
      </c>
      <c r="C169" s="425"/>
      <c r="D169" s="425"/>
      <c r="E169" s="426"/>
      <c r="F169" s="41"/>
    </row>
    <row r="170" spans="1:6">
      <c r="A170" s="33"/>
      <c r="B170" s="75" t="s">
        <v>283</v>
      </c>
      <c r="C170" s="421" t="s">
        <v>181</v>
      </c>
      <c r="D170" s="422"/>
      <c r="E170" s="423"/>
      <c r="F170" s="41"/>
    </row>
    <row r="171" spans="1:6">
      <c r="A171" s="33"/>
      <c r="B171" s="75" t="s">
        <v>204</v>
      </c>
      <c r="C171" s="421" t="s">
        <v>202</v>
      </c>
      <c r="D171" s="422"/>
      <c r="E171" s="423"/>
      <c r="F171" s="41"/>
    </row>
    <row r="172" spans="1:6">
      <c r="A172" s="33"/>
      <c r="B172" s="75" t="s">
        <v>284</v>
      </c>
      <c r="C172" s="421" t="s">
        <v>182</v>
      </c>
      <c r="D172" s="422"/>
      <c r="E172" s="423"/>
      <c r="F172" s="41"/>
    </row>
    <row r="173" spans="1:6">
      <c r="A173" s="33"/>
      <c r="B173" s="75" t="s">
        <v>2</v>
      </c>
      <c r="C173" s="421" t="s">
        <v>95</v>
      </c>
      <c r="D173" s="422"/>
      <c r="E173" s="423"/>
      <c r="F173" s="41"/>
    </row>
    <row r="174" spans="1:6">
      <c r="A174" s="33"/>
      <c r="B174" s="75" t="s">
        <v>205</v>
      </c>
      <c r="C174" s="421" t="s">
        <v>201</v>
      </c>
      <c r="D174" s="422"/>
      <c r="E174" s="423"/>
      <c r="F174" s="41"/>
    </row>
    <row r="175" spans="1:6">
      <c r="A175" s="33"/>
      <c r="B175" s="75" t="s">
        <v>96</v>
      </c>
      <c r="C175" s="421" t="s">
        <v>97</v>
      </c>
      <c r="D175" s="422"/>
      <c r="E175" s="423"/>
      <c r="F175" s="41"/>
    </row>
    <row r="176" spans="1:6">
      <c r="A176" s="33"/>
      <c r="B176" s="75" t="s">
        <v>90</v>
      </c>
      <c r="C176" s="421" t="s">
        <v>91</v>
      </c>
      <c r="D176" s="422"/>
      <c r="E176" s="423"/>
      <c r="F176" s="41"/>
    </row>
    <row r="177" spans="1:6">
      <c r="A177" s="33"/>
      <c r="B177" s="75" t="s">
        <v>98</v>
      </c>
      <c r="C177" s="421" t="s">
        <v>99</v>
      </c>
      <c r="D177" s="422"/>
      <c r="E177" s="423"/>
      <c r="F177" s="41"/>
    </row>
    <row r="178" spans="1:6">
      <c r="A178" s="33"/>
      <c r="B178" s="424" t="s">
        <v>54</v>
      </c>
      <c r="C178" s="425"/>
      <c r="D178" s="425"/>
      <c r="E178" s="426"/>
      <c r="F178" s="41"/>
    </row>
    <row r="179" spans="1:6">
      <c r="A179" s="33"/>
      <c r="B179" s="75" t="s">
        <v>92</v>
      </c>
      <c r="C179" s="421" t="s">
        <v>144</v>
      </c>
      <c r="D179" s="422"/>
      <c r="E179" s="423"/>
      <c r="F179" s="41"/>
    </row>
    <row r="180" spans="1:6">
      <c r="A180" s="33"/>
      <c r="B180" s="75" t="s">
        <v>167</v>
      </c>
      <c r="C180" s="421" t="s">
        <v>145</v>
      </c>
      <c r="D180" s="422"/>
      <c r="E180" s="423"/>
      <c r="F180" s="41"/>
    </row>
    <row r="181" spans="1:6">
      <c r="A181" s="33"/>
      <c r="B181" s="75" t="s">
        <v>171</v>
      </c>
      <c r="C181" s="421" t="s">
        <v>103</v>
      </c>
      <c r="D181" s="422"/>
      <c r="E181" s="423"/>
      <c r="F181" s="41"/>
    </row>
    <row r="182" spans="1:6">
      <c r="A182" s="33"/>
      <c r="B182" s="75" t="s">
        <v>170</v>
      </c>
      <c r="C182" s="421" t="s">
        <v>100</v>
      </c>
      <c r="D182" s="422"/>
      <c r="E182" s="423"/>
      <c r="F182" s="41"/>
    </row>
    <row r="183" spans="1:6">
      <c r="A183" s="33"/>
      <c r="B183" s="75" t="s">
        <v>159</v>
      </c>
      <c r="C183" s="421" t="s">
        <v>106</v>
      </c>
      <c r="D183" s="422"/>
      <c r="E183" s="423"/>
      <c r="F183" s="41"/>
    </row>
    <row r="184" spans="1:6">
      <c r="A184" s="33"/>
      <c r="B184" s="75" t="s">
        <v>172</v>
      </c>
      <c r="C184" s="421" t="s">
        <v>104</v>
      </c>
      <c r="D184" s="422"/>
      <c r="E184" s="423"/>
      <c r="F184" s="41"/>
    </row>
    <row r="185" spans="1:6">
      <c r="A185" s="33"/>
      <c r="B185" s="75" t="s">
        <v>170</v>
      </c>
      <c r="C185" s="421" t="s">
        <v>101</v>
      </c>
      <c r="D185" s="422"/>
      <c r="E185" s="423"/>
      <c r="F185" s="41"/>
    </row>
    <row r="186" spans="1:6">
      <c r="A186" s="33"/>
      <c r="B186" s="75" t="s">
        <v>159</v>
      </c>
      <c r="C186" s="421" t="s">
        <v>106</v>
      </c>
      <c r="D186" s="422"/>
      <c r="E186" s="423"/>
      <c r="F186" s="41"/>
    </row>
    <row r="187" spans="1:6">
      <c r="A187" s="33"/>
      <c r="B187" s="75" t="s">
        <v>173</v>
      </c>
      <c r="C187" s="421" t="s">
        <v>105</v>
      </c>
      <c r="D187" s="422"/>
      <c r="E187" s="423"/>
      <c r="F187" s="41"/>
    </row>
    <row r="188" spans="1:6">
      <c r="A188" s="33"/>
      <c r="B188" s="75" t="s">
        <v>170</v>
      </c>
      <c r="C188" s="421" t="s">
        <v>102</v>
      </c>
      <c r="D188" s="422"/>
      <c r="E188" s="423"/>
      <c r="F188" s="41"/>
    </row>
    <row r="189" spans="1:6">
      <c r="A189" s="33"/>
      <c r="B189" s="75" t="s">
        <v>159</v>
      </c>
      <c r="C189" s="421" t="s">
        <v>106</v>
      </c>
      <c r="D189" s="422"/>
      <c r="E189" s="423"/>
      <c r="F189" s="41"/>
    </row>
    <row r="190" spans="1:6">
      <c r="A190" s="33"/>
      <c r="B190" s="75" t="s">
        <v>173</v>
      </c>
      <c r="C190" s="421" t="s">
        <v>105</v>
      </c>
      <c r="D190" s="422"/>
      <c r="E190" s="423"/>
      <c r="F190" s="41"/>
    </row>
    <row r="191" spans="1:6">
      <c r="A191" s="33"/>
      <c r="B191" s="75" t="s">
        <v>170</v>
      </c>
      <c r="C191" s="421" t="s">
        <v>102</v>
      </c>
      <c r="D191" s="422"/>
      <c r="E191" s="423"/>
      <c r="F191" s="41"/>
    </row>
    <row r="192" spans="1:6">
      <c r="A192" s="33"/>
      <c r="B192" s="75" t="s">
        <v>159</v>
      </c>
      <c r="C192" s="421" t="s">
        <v>106</v>
      </c>
      <c r="D192" s="422"/>
      <c r="E192" s="423"/>
      <c r="F192" s="41"/>
    </row>
    <row r="193" spans="1:6">
      <c r="A193" s="33"/>
      <c r="B193" s="293"/>
      <c r="C193" s="294"/>
      <c r="D193" s="294"/>
      <c r="E193" s="294"/>
      <c r="F193" s="41"/>
    </row>
    <row r="194" spans="1:6">
      <c r="A194" s="33"/>
      <c r="B194" s="427" t="s">
        <v>62</v>
      </c>
      <c r="C194" s="428"/>
      <c r="D194" s="428"/>
      <c r="E194" s="429"/>
      <c r="F194" s="41"/>
    </row>
    <row r="195" spans="1:6">
      <c r="A195" s="33"/>
      <c r="B195" s="382" t="s">
        <v>86</v>
      </c>
      <c r="C195" s="430" t="s">
        <v>167</v>
      </c>
      <c r="D195" s="431"/>
      <c r="E195" s="432"/>
      <c r="F195" s="41"/>
    </row>
    <row r="196" spans="1:6">
      <c r="A196" s="33"/>
      <c r="B196" s="424" t="s">
        <v>53</v>
      </c>
      <c r="C196" s="425"/>
      <c r="D196" s="425"/>
      <c r="E196" s="426"/>
      <c r="F196" s="41"/>
    </row>
    <row r="197" spans="1:6">
      <c r="A197" s="33"/>
      <c r="B197" s="75" t="s">
        <v>283</v>
      </c>
      <c r="C197" s="421" t="s">
        <v>181</v>
      </c>
      <c r="D197" s="422"/>
      <c r="E197" s="423"/>
      <c r="F197" s="41"/>
    </row>
    <row r="198" spans="1:6">
      <c r="A198" s="33"/>
      <c r="B198" s="75" t="s">
        <v>204</v>
      </c>
      <c r="C198" s="421" t="s">
        <v>202</v>
      </c>
      <c r="D198" s="422"/>
      <c r="E198" s="423"/>
      <c r="F198" s="41"/>
    </row>
    <row r="199" spans="1:6">
      <c r="A199" s="33"/>
      <c r="B199" s="75" t="s">
        <v>284</v>
      </c>
      <c r="C199" s="421" t="s">
        <v>182</v>
      </c>
      <c r="D199" s="422"/>
      <c r="E199" s="423"/>
      <c r="F199" s="41"/>
    </row>
    <row r="200" spans="1:6">
      <c r="A200" s="33"/>
      <c r="B200" s="75" t="s">
        <v>2</v>
      </c>
      <c r="C200" s="421" t="s">
        <v>95</v>
      </c>
      <c r="D200" s="422"/>
      <c r="E200" s="423"/>
      <c r="F200" s="41"/>
    </row>
    <row r="201" spans="1:6">
      <c r="A201" s="33"/>
      <c r="B201" s="75" t="s">
        <v>205</v>
      </c>
      <c r="C201" s="421" t="s">
        <v>201</v>
      </c>
      <c r="D201" s="422"/>
      <c r="E201" s="423"/>
      <c r="F201" s="41"/>
    </row>
    <row r="202" spans="1:6">
      <c r="A202" s="33"/>
      <c r="B202" s="75" t="s">
        <v>96</v>
      </c>
      <c r="C202" s="421" t="s">
        <v>97</v>
      </c>
      <c r="D202" s="422"/>
      <c r="E202" s="423"/>
      <c r="F202" s="41"/>
    </row>
    <row r="203" spans="1:6">
      <c r="A203" s="33"/>
      <c r="B203" s="75" t="s">
        <v>90</v>
      </c>
      <c r="C203" s="421" t="s">
        <v>91</v>
      </c>
      <c r="D203" s="422"/>
      <c r="E203" s="423"/>
      <c r="F203" s="41"/>
    </row>
    <row r="204" spans="1:6">
      <c r="A204" s="33"/>
      <c r="B204" s="75" t="s">
        <v>98</v>
      </c>
      <c r="C204" s="421" t="s">
        <v>99</v>
      </c>
      <c r="D204" s="422"/>
      <c r="E204" s="423"/>
      <c r="F204" s="41"/>
    </row>
    <row r="205" spans="1:6">
      <c r="A205" s="33"/>
      <c r="B205" s="424" t="s">
        <v>54</v>
      </c>
      <c r="C205" s="425"/>
      <c r="D205" s="425"/>
      <c r="E205" s="426"/>
      <c r="F205" s="41"/>
    </row>
    <row r="206" spans="1:6">
      <c r="A206" s="33"/>
      <c r="B206" s="75" t="s">
        <v>92</v>
      </c>
      <c r="C206" s="421" t="s">
        <v>144</v>
      </c>
      <c r="D206" s="422"/>
      <c r="E206" s="423"/>
      <c r="F206" s="41"/>
    </row>
    <row r="207" spans="1:6">
      <c r="A207" s="33"/>
      <c r="B207" s="75" t="s">
        <v>167</v>
      </c>
      <c r="C207" s="421" t="s">
        <v>145</v>
      </c>
      <c r="D207" s="422"/>
      <c r="E207" s="423"/>
      <c r="F207" s="41"/>
    </row>
    <row r="208" spans="1:6">
      <c r="A208" s="33"/>
      <c r="B208" s="75" t="s">
        <v>171</v>
      </c>
      <c r="C208" s="421" t="s">
        <v>103</v>
      </c>
      <c r="D208" s="422"/>
      <c r="E208" s="423"/>
      <c r="F208" s="41"/>
    </row>
    <row r="209" spans="1:9">
      <c r="A209" s="33"/>
      <c r="B209" s="75" t="s">
        <v>170</v>
      </c>
      <c r="C209" s="421" t="s">
        <v>100</v>
      </c>
      <c r="D209" s="422"/>
      <c r="E209" s="423"/>
      <c r="F209" s="41"/>
    </row>
    <row r="210" spans="1:9">
      <c r="A210" s="33"/>
      <c r="B210" s="75" t="s">
        <v>159</v>
      </c>
      <c r="C210" s="421" t="s">
        <v>106</v>
      </c>
      <c r="D210" s="422"/>
      <c r="E210" s="423"/>
      <c r="F210" s="41"/>
    </row>
    <row r="211" spans="1:9">
      <c r="A211" s="33"/>
      <c r="B211" s="75" t="s">
        <v>172</v>
      </c>
      <c r="C211" s="421" t="s">
        <v>104</v>
      </c>
      <c r="D211" s="422"/>
      <c r="E211" s="423"/>
      <c r="F211" s="41"/>
    </row>
    <row r="212" spans="1:9">
      <c r="A212" s="33"/>
      <c r="B212" s="75" t="s">
        <v>170</v>
      </c>
      <c r="C212" s="421" t="s">
        <v>101</v>
      </c>
      <c r="D212" s="422"/>
      <c r="E212" s="423"/>
      <c r="F212" s="41"/>
    </row>
    <row r="213" spans="1:9">
      <c r="A213" s="33"/>
      <c r="B213" s="75" t="s">
        <v>159</v>
      </c>
      <c r="C213" s="421" t="s">
        <v>106</v>
      </c>
      <c r="D213" s="422"/>
      <c r="E213" s="423"/>
      <c r="F213" s="41"/>
    </row>
    <row r="214" spans="1:9">
      <c r="A214" s="33"/>
      <c r="B214" s="75" t="s">
        <v>173</v>
      </c>
      <c r="C214" s="421" t="s">
        <v>105</v>
      </c>
      <c r="D214" s="422"/>
      <c r="E214" s="423"/>
      <c r="F214" s="41"/>
    </row>
    <row r="215" spans="1:9">
      <c r="A215" s="33"/>
      <c r="B215" s="75" t="s">
        <v>170</v>
      </c>
      <c r="C215" s="421" t="s">
        <v>102</v>
      </c>
      <c r="D215" s="422"/>
      <c r="E215" s="423"/>
      <c r="F215" s="41"/>
    </row>
    <row r="216" spans="1:9">
      <c r="A216" s="33"/>
      <c r="B216" s="75" t="s">
        <v>159</v>
      </c>
      <c r="C216" s="421" t="s">
        <v>106</v>
      </c>
      <c r="D216" s="422"/>
      <c r="E216" s="423"/>
      <c r="F216" s="41"/>
    </row>
    <row r="217" spans="1:9">
      <c r="A217" s="33"/>
      <c r="B217" s="75" t="s">
        <v>173</v>
      </c>
      <c r="C217" s="421" t="s">
        <v>105</v>
      </c>
      <c r="D217" s="422"/>
      <c r="E217" s="423"/>
      <c r="F217" s="41"/>
    </row>
    <row r="218" spans="1:9">
      <c r="A218" s="33"/>
      <c r="B218" s="75" t="s">
        <v>170</v>
      </c>
      <c r="C218" s="421" t="s">
        <v>102</v>
      </c>
      <c r="D218" s="422"/>
      <c r="E218" s="423"/>
      <c r="F218" s="41"/>
    </row>
    <row r="219" spans="1:9">
      <c r="A219" s="33"/>
      <c r="B219" s="75" t="s">
        <v>159</v>
      </c>
      <c r="C219" s="421" t="s">
        <v>106</v>
      </c>
      <c r="D219" s="422"/>
      <c r="E219" s="423"/>
      <c r="F219" s="41"/>
    </row>
    <row r="220" spans="1:9">
      <c r="A220" s="33"/>
      <c r="B220" s="293"/>
      <c r="C220" s="294"/>
      <c r="D220" s="294"/>
      <c r="E220" s="294"/>
      <c r="F220" s="41"/>
    </row>
    <row r="221" spans="1:9">
      <c r="A221" s="33"/>
      <c r="B221" s="427" t="s">
        <v>197</v>
      </c>
      <c r="C221" s="428"/>
      <c r="D221" s="428"/>
      <c r="E221" s="429"/>
      <c r="F221" s="41"/>
    </row>
    <row r="222" spans="1:9" ht="12.75" customHeight="1">
      <c r="A222" s="32"/>
      <c r="B222" s="382" t="s">
        <v>86</v>
      </c>
      <c r="C222" s="430" t="s">
        <v>167</v>
      </c>
      <c r="D222" s="431"/>
      <c r="E222" s="432"/>
      <c r="F222" s="41"/>
    </row>
    <row r="223" spans="1:9" ht="12.75" customHeight="1">
      <c r="A223" s="33"/>
      <c r="B223" s="75" t="s">
        <v>33</v>
      </c>
      <c r="C223" s="451" t="s">
        <v>34</v>
      </c>
      <c r="D223" s="452"/>
      <c r="E223" s="453"/>
      <c r="F223" s="157"/>
      <c r="G223" s="157"/>
      <c r="H223" s="157"/>
      <c r="I223" s="157"/>
    </row>
    <row r="224" spans="1:9" ht="12.75" customHeight="1">
      <c r="A224" s="33"/>
      <c r="B224" s="75" t="s">
        <v>129</v>
      </c>
      <c r="C224" s="451" t="s">
        <v>35</v>
      </c>
      <c r="D224" s="452"/>
      <c r="E224" s="453"/>
      <c r="H224" s="157"/>
      <c r="I224" s="157"/>
    </row>
    <row r="225" spans="1:9" ht="24">
      <c r="A225" s="33"/>
      <c r="B225" s="262" t="s">
        <v>111</v>
      </c>
      <c r="C225" s="451" t="s">
        <v>36</v>
      </c>
      <c r="D225" s="452"/>
      <c r="E225" s="453"/>
      <c r="H225" s="157"/>
      <c r="I225" s="157"/>
    </row>
    <row r="226" spans="1:9" ht="12.75" customHeight="1">
      <c r="A226" s="33"/>
      <c r="B226" s="75"/>
      <c r="C226" s="421"/>
      <c r="D226" s="422"/>
      <c r="E226" s="423"/>
      <c r="H226" s="157"/>
      <c r="I226" s="157"/>
    </row>
    <row r="227" spans="1:9" ht="13.5" customHeight="1">
      <c r="A227" s="33"/>
      <c r="B227" s="19"/>
      <c r="C227" s="35"/>
      <c r="D227" s="43"/>
      <c r="E227" s="35"/>
      <c r="H227" s="157"/>
      <c r="I227" s="157"/>
    </row>
    <row r="228" spans="1:9" ht="12.75" customHeight="1">
      <c r="A228" s="33"/>
      <c r="B228" s="42"/>
      <c r="F228" s="41"/>
    </row>
    <row r="229" spans="1:9" ht="12.75" customHeight="1">
      <c r="A229" s="33"/>
      <c r="B229" s="456" t="s">
        <v>128</v>
      </c>
      <c r="C229" s="457"/>
      <c r="D229" s="457"/>
      <c r="E229" s="457"/>
      <c r="F229" s="41"/>
    </row>
    <row r="230" spans="1:9" ht="12.75" customHeight="1" thickBot="1">
      <c r="A230" s="33"/>
      <c r="C230" s="157"/>
      <c r="D230" s="157"/>
      <c r="E230" s="157"/>
      <c r="F230" s="41"/>
    </row>
    <row r="231" spans="1:9" ht="20.25" customHeight="1" thickBot="1">
      <c r="A231" s="33"/>
      <c r="B231" s="198" t="s">
        <v>83</v>
      </c>
      <c r="C231" s="199"/>
      <c r="D231" s="454" t="s">
        <v>168</v>
      </c>
      <c r="E231" s="258" t="s">
        <v>122</v>
      </c>
      <c r="F231" s="159"/>
    </row>
    <row r="232" spans="1:9" ht="20.25" customHeight="1" thickBot="1">
      <c r="A232" s="33"/>
      <c r="B232" s="158" t="s">
        <v>82</v>
      </c>
      <c r="C232" s="159" t="s">
        <v>81</v>
      </c>
      <c r="D232" s="455"/>
      <c r="E232" s="260"/>
      <c r="F232" s="261"/>
    </row>
    <row r="233" spans="1:9" ht="25.5">
      <c r="A233" s="33"/>
      <c r="B233" s="160">
        <v>0</v>
      </c>
      <c r="C233" s="161" t="s">
        <v>123</v>
      </c>
      <c r="D233" s="162"/>
      <c r="E233" s="255" t="s">
        <v>124</v>
      </c>
      <c r="F233" s="259"/>
    </row>
    <row r="234" spans="1:9" ht="20.25" customHeight="1">
      <c r="A234" s="33"/>
      <c r="B234" s="163" t="s">
        <v>125</v>
      </c>
      <c r="C234" s="164">
        <v>0.98</v>
      </c>
      <c r="D234" s="165"/>
      <c r="E234" s="256" t="s">
        <v>126</v>
      </c>
      <c r="F234" s="257"/>
    </row>
    <row r="235" spans="1:9" ht="30.75" customHeight="1" thickBot="1">
      <c r="A235" s="33"/>
      <c r="B235" s="166">
        <v>0.99</v>
      </c>
      <c r="C235" s="167">
        <v>1</v>
      </c>
      <c r="D235" s="168"/>
      <c r="E235" s="253" t="s">
        <v>127</v>
      </c>
      <c r="F235" s="254"/>
    </row>
    <row r="236" spans="1:9" ht="12.75" customHeight="1">
      <c r="A236" s="33"/>
      <c r="B236" s="19"/>
      <c r="C236" s="35"/>
      <c r="D236" s="45"/>
      <c r="E236" s="35"/>
      <c r="F236" s="41"/>
    </row>
    <row r="237" spans="1:9" ht="12.75" customHeight="1">
      <c r="A237" s="33"/>
      <c r="B237" s="19"/>
      <c r="C237" s="35"/>
      <c r="D237" s="45"/>
      <c r="E237" s="35"/>
      <c r="F237" s="41"/>
    </row>
    <row r="238" spans="1:9" ht="12.75" customHeight="1">
      <c r="A238" s="33"/>
      <c r="B238" s="19"/>
      <c r="C238" s="35"/>
      <c r="D238" s="45"/>
      <c r="E238" s="35"/>
      <c r="F238" s="41"/>
    </row>
    <row r="239" spans="1:9" ht="12.75" customHeight="1">
      <c r="A239" s="33"/>
      <c r="B239" s="19"/>
      <c r="C239" s="35"/>
      <c r="D239" s="35"/>
      <c r="E239" s="35"/>
      <c r="F239" s="41"/>
    </row>
    <row r="240" spans="1:9" ht="27.75" customHeight="1">
      <c r="A240" s="33"/>
      <c r="B240" s="450"/>
      <c r="C240" s="450"/>
      <c r="D240" s="35"/>
      <c r="E240" s="35"/>
      <c r="F240" s="41"/>
    </row>
    <row r="241" spans="1:6" ht="12.75" customHeight="1">
      <c r="A241" s="33"/>
      <c r="B241" s="19"/>
      <c r="C241" s="35"/>
      <c r="D241" s="35"/>
      <c r="E241" s="35"/>
      <c r="F241" s="41"/>
    </row>
    <row r="242" spans="1:6" ht="12.75" customHeight="1">
      <c r="A242" s="33"/>
      <c r="B242" s="19"/>
      <c r="C242" s="35"/>
      <c r="D242" s="35"/>
      <c r="E242" s="35"/>
      <c r="F242" s="41"/>
    </row>
    <row r="243" spans="1:6" ht="12.75" customHeight="1">
      <c r="A243" s="33"/>
      <c r="B243" s="450"/>
      <c r="C243" s="450"/>
      <c r="D243" s="44"/>
      <c r="E243" s="35"/>
      <c r="F243" s="41"/>
    </row>
    <row r="244" spans="1:6" s="35" customFormat="1" ht="12.75" customHeight="1">
      <c r="A244" s="33"/>
      <c r="B244" s="19"/>
      <c r="C244" s="19"/>
      <c r="F244" s="47"/>
    </row>
    <row r="245" spans="1:6" ht="18.75" customHeight="1">
      <c r="A245" s="33"/>
      <c r="B245" s="19"/>
      <c r="C245" s="19"/>
      <c r="D245" s="35"/>
      <c r="E245" s="35"/>
      <c r="F245" s="41"/>
    </row>
    <row r="246" spans="1:6">
      <c r="A246" s="33"/>
      <c r="B246" s="19"/>
      <c r="C246" s="19"/>
      <c r="D246" s="35"/>
      <c r="E246" s="35"/>
      <c r="F246" s="41"/>
    </row>
    <row r="247" spans="1:6" ht="17.25" customHeight="1">
      <c r="A247" s="33"/>
      <c r="B247" s="19"/>
      <c r="C247" s="19"/>
      <c r="D247" s="35"/>
      <c r="E247" s="35"/>
      <c r="F247" s="41"/>
    </row>
    <row r="248" spans="1:6" ht="17.25" customHeight="1">
      <c r="A248" s="33"/>
      <c r="B248" s="450"/>
      <c r="C248" s="450"/>
      <c r="D248" s="44"/>
      <c r="E248" s="35"/>
      <c r="F248" s="41"/>
    </row>
    <row r="249" spans="1:6" ht="17.25" customHeight="1">
      <c r="A249" s="33"/>
      <c r="B249" s="19"/>
      <c r="C249" s="19"/>
      <c r="D249" s="35"/>
      <c r="E249" s="35"/>
      <c r="F249" s="41"/>
    </row>
    <row r="250" spans="1:6" ht="23.25" customHeight="1">
      <c r="A250" s="33"/>
      <c r="B250" s="19"/>
      <c r="C250" s="19"/>
      <c r="D250" s="35"/>
      <c r="E250" s="35"/>
      <c r="F250" s="41"/>
    </row>
    <row r="251" spans="1:6">
      <c r="A251" s="33"/>
      <c r="B251" s="46"/>
      <c r="C251" s="35"/>
      <c r="D251" s="35"/>
      <c r="E251" s="35"/>
      <c r="F251" s="41"/>
    </row>
    <row r="252" spans="1:6">
      <c r="A252" s="33"/>
      <c r="B252" s="46"/>
      <c r="C252" s="35"/>
      <c r="D252" s="35"/>
      <c r="E252" s="35"/>
      <c r="F252" s="41"/>
    </row>
    <row r="253" spans="1:6" ht="13.5">
      <c r="A253" s="33"/>
      <c r="B253" s="48"/>
      <c r="C253" s="35"/>
      <c r="D253" s="35"/>
      <c r="E253" s="35"/>
      <c r="F253" s="41"/>
    </row>
    <row r="254" spans="1:6" ht="13.5">
      <c r="A254" s="33"/>
      <c r="B254" s="48"/>
      <c r="C254" s="35"/>
      <c r="D254" s="35"/>
      <c r="E254" s="35"/>
      <c r="F254" s="41"/>
    </row>
    <row r="255" spans="1:6" ht="18.75" customHeight="1">
      <c r="A255" s="32"/>
      <c r="B255" s="450"/>
      <c r="C255" s="450"/>
      <c r="D255" s="35"/>
      <c r="E255" s="35"/>
      <c r="F255" s="41"/>
    </row>
    <row r="256" spans="1:6" ht="18.75" customHeight="1">
      <c r="A256" s="33"/>
      <c r="B256" s="450"/>
      <c r="C256" s="450"/>
      <c r="D256" s="35"/>
      <c r="E256" s="35"/>
      <c r="F256" s="41"/>
    </row>
    <row r="257" spans="1:6" ht="18.75" customHeight="1">
      <c r="A257" s="33"/>
      <c r="B257" s="450"/>
      <c r="C257" s="450"/>
      <c r="D257" s="35"/>
      <c r="E257" s="35"/>
      <c r="F257" s="41"/>
    </row>
    <row r="258" spans="1:6">
      <c r="A258" s="33"/>
      <c r="B258" s="450"/>
      <c r="C258" s="450"/>
      <c r="D258" s="44"/>
      <c r="E258" s="35"/>
      <c r="F258" s="41"/>
    </row>
    <row r="259" spans="1:6" ht="16.5" customHeight="1">
      <c r="A259" s="33"/>
      <c r="B259" s="49"/>
      <c r="C259" s="35"/>
      <c r="D259" s="35"/>
      <c r="E259" s="35"/>
      <c r="F259" s="41"/>
    </row>
    <row r="260" spans="1:6" ht="18.75" customHeight="1">
      <c r="A260" s="33"/>
      <c r="B260" s="48"/>
      <c r="C260" s="35"/>
      <c r="D260" s="35"/>
      <c r="E260" s="35"/>
      <c r="F260" s="41"/>
    </row>
    <row r="261" spans="1:6" ht="18.75" customHeight="1">
      <c r="A261" s="33"/>
      <c r="B261" s="48"/>
      <c r="C261" s="35"/>
      <c r="D261" s="35"/>
      <c r="E261" s="35"/>
      <c r="F261" s="41"/>
    </row>
    <row r="262" spans="1:6" ht="18.75" customHeight="1">
      <c r="A262" s="33"/>
      <c r="B262" s="50"/>
      <c r="C262" s="35"/>
      <c r="D262" s="35"/>
      <c r="E262" s="35"/>
      <c r="F262" s="41"/>
    </row>
    <row r="263" spans="1:6" ht="18.75" customHeight="1">
      <c r="A263" s="33"/>
      <c r="B263" s="40"/>
      <c r="E263" s="51"/>
      <c r="F263" s="41"/>
    </row>
    <row r="264" spans="1:6" ht="18.75" customHeight="1">
      <c r="A264" s="33"/>
      <c r="B264" s="48"/>
      <c r="C264" s="35"/>
      <c r="D264" s="35"/>
      <c r="E264" s="35"/>
      <c r="F264" s="41"/>
    </row>
    <row r="265" spans="1:6" ht="18.75" customHeight="1">
      <c r="A265" s="33"/>
      <c r="B265" s="50"/>
      <c r="C265" s="35"/>
      <c r="D265" s="35"/>
      <c r="E265" s="35"/>
      <c r="F265" s="41"/>
    </row>
    <row r="266" spans="1:6" ht="18.75" customHeight="1">
      <c r="A266" s="33"/>
      <c r="B266" s="52"/>
      <c r="C266" s="35"/>
      <c r="D266" s="35"/>
      <c r="E266" s="35"/>
      <c r="F266" s="41"/>
    </row>
    <row r="267" spans="1:6" ht="18.75" customHeight="1">
      <c r="A267" s="33"/>
      <c r="B267" s="53"/>
      <c r="C267" s="35"/>
      <c r="D267" s="44"/>
      <c r="E267" s="35"/>
      <c r="F267" s="41"/>
    </row>
    <row r="268" spans="1:6" ht="18.75" customHeight="1">
      <c r="A268" s="33"/>
      <c r="B268" s="53"/>
      <c r="C268" s="35"/>
      <c r="D268" s="54"/>
      <c r="E268" s="54"/>
      <c r="F268" s="41"/>
    </row>
    <row r="269" spans="1:6" ht="18.75" customHeight="1">
      <c r="A269" s="33"/>
      <c r="B269" s="53"/>
      <c r="C269" s="35"/>
      <c r="D269" s="44"/>
      <c r="E269" s="35"/>
      <c r="F269" s="41"/>
    </row>
    <row r="270" spans="1:6" ht="18.75" customHeight="1">
      <c r="A270" s="33"/>
      <c r="B270" s="53"/>
      <c r="C270" s="35"/>
      <c r="D270" s="44"/>
      <c r="E270" s="35"/>
      <c r="F270" s="41"/>
    </row>
    <row r="271" spans="1:6" ht="18.75" customHeight="1">
      <c r="A271" s="33"/>
      <c r="B271" s="53"/>
      <c r="C271" s="35"/>
      <c r="D271" s="44"/>
      <c r="E271" s="35"/>
      <c r="F271" s="41"/>
    </row>
    <row r="272" spans="1:6" ht="18.75" customHeight="1">
      <c r="A272" s="33"/>
      <c r="B272" s="53"/>
      <c r="C272" s="35"/>
      <c r="D272" s="44"/>
      <c r="E272" s="35"/>
      <c r="F272" s="41"/>
    </row>
    <row r="273" spans="1:6" ht="18.75" customHeight="1">
      <c r="A273" s="33"/>
      <c r="B273" s="53"/>
      <c r="C273" s="35"/>
      <c r="D273" s="44"/>
      <c r="E273" s="35"/>
      <c r="F273" s="41"/>
    </row>
    <row r="274" spans="1:6" ht="18.75" customHeight="1">
      <c r="A274" s="33"/>
      <c r="B274" s="53"/>
      <c r="C274" s="35"/>
      <c r="D274" s="44"/>
      <c r="E274" s="35"/>
      <c r="F274" s="41"/>
    </row>
    <row r="275" spans="1:6" ht="33.75" customHeight="1">
      <c r="A275" s="33"/>
      <c r="B275" s="53"/>
      <c r="C275" s="35"/>
      <c r="D275" s="44"/>
      <c r="E275" s="35"/>
      <c r="F275" s="41"/>
    </row>
    <row r="276" spans="1:6" ht="18.75" customHeight="1">
      <c r="A276" s="33"/>
      <c r="B276" s="53"/>
      <c r="C276" s="35"/>
      <c r="D276" s="44"/>
      <c r="E276" s="35"/>
      <c r="F276" s="41"/>
    </row>
    <row r="277" spans="1:6" ht="18.75" customHeight="1">
      <c r="A277" s="33"/>
      <c r="B277" s="53"/>
      <c r="C277" s="35"/>
      <c r="D277" s="44"/>
      <c r="E277" s="35"/>
      <c r="F277" s="41"/>
    </row>
    <row r="278" spans="1:6" ht="18.75" customHeight="1">
      <c r="A278" s="33"/>
      <c r="B278" s="53"/>
      <c r="C278" s="35"/>
      <c r="D278" s="44"/>
      <c r="E278" s="35"/>
      <c r="F278" s="41"/>
    </row>
    <row r="279" spans="1:6" ht="18.75" customHeight="1">
      <c r="A279" s="33"/>
      <c r="B279" s="53"/>
      <c r="C279" s="35"/>
      <c r="D279" s="44"/>
      <c r="E279" s="35"/>
      <c r="F279" s="41"/>
    </row>
    <row r="280" spans="1:6" ht="18.75" customHeight="1">
      <c r="A280" s="33"/>
      <c r="B280" s="53"/>
      <c r="C280" s="35"/>
      <c r="D280" s="44"/>
      <c r="E280" s="35"/>
      <c r="F280" s="41"/>
    </row>
    <row r="281" spans="1:6" ht="18.75" customHeight="1">
      <c r="A281" s="33"/>
      <c r="B281" s="53"/>
      <c r="C281" s="35"/>
      <c r="D281" s="44"/>
      <c r="E281" s="35"/>
      <c r="F281" s="41"/>
    </row>
    <row r="282" spans="1:6" ht="18.75" customHeight="1">
      <c r="A282" s="33"/>
      <c r="B282" s="53"/>
      <c r="C282" s="35"/>
      <c r="D282" s="44"/>
      <c r="E282" s="35"/>
      <c r="F282" s="41"/>
    </row>
    <row r="283" spans="1:6" ht="18.75" customHeight="1">
      <c r="A283" s="33"/>
      <c r="B283" s="53"/>
      <c r="C283" s="35"/>
      <c r="D283" s="461"/>
      <c r="E283" s="461"/>
      <c r="F283" s="41"/>
    </row>
    <row r="284" spans="1:6" ht="18.75" customHeight="1">
      <c r="A284" s="33"/>
      <c r="B284" s="53"/>
      <c r="C284" s="35"/>
      <c r="D284" s="44"/>
      <c r="E284" s="35"/>
      <c r="F284" s="41"/>
    </row>
    <row r="285" spans="1:6" ht="18.75" customHeight="1">
      <c r="A285" s="33"/>
      <c r="B285" s="53"/>
      <c r="C285" s="35"/>
      <c r="D285" s="55"/>
      <c r="E285" s="35"/>
      <c r="F285" s="41"/>
    </row>
    <row r="286" spans="1:6" ht="18.75" customHeight="1">
      <c r="A286" s="33"/>
      <c r="B286" s="53"/>
      <c r="C286" s="35"/>
      <c r="D286" s="55"/>
      <c r="E286" s="35"/>
      <c r="F286" s="41"/>
    </row>
    <row r="287" spans="1:6" ht="18" customHeight="1">
      <c r="A287" s="33"/>
      <c r="B287" s="53"/>
      <c r="C287" s="35"/>
      <c r="D287" s="56"/>
      <c r="E287" s="35"/>
      <c r="F287" s="41"/>
    </row>
    <row r="288" spans="1:6" ht="18" customHeight="1">
      <c r="A288" s="33"/>
      <c r="B288" s="53"/>
      <c r="C288" s="35"/>
      <c r="D288" s="56"/>
      <c r="E288" s="35"/>
      <c r="F288" s="41"/>
    </row>
    <row r="289" spans="1:6" ht="18" customHeight="1">
      <c r="A289" s="33"/>
      <c r="B289" s="53"/>
      <c r="C289" s="35"/>
      <c r="D289" s="35"/>
      <c r="E289" s="35"/>
      <c r="F289" s="41"/>
    </row>
    <row r="290" spans="1:6" ht="18.75" customHeight="1">
      <c r="A290" s="33"/>
      <c r="B290" s="53"/>
      <c r="C290" s="35"/>
      <c r="D290" s="57"/>
      <c r="E290" s="44"/>
      <c r="F290" s="41"/>
    </row>
    <row r="291" spans="1:6" ht="26.25" customHeight="1">
      <c r="A291" s="33"/>
      <c r="B291" s="53"/>
      <c r="C291" s="35"/>
      <c r="D291" s="57"/>
      <c r="E291" s="44"/>
      <c r="F291" s="41"/>
    </row>
    <row r="292" spans="1:6" ht="18.75" customHeight="1">
      <c r="A292" s="33"/>
      <c r="B292" s="53"/>
      <c r="C292" s="35"/>
      <c r="D292" s="57"/>
      <c r="E292" s="44"/>
      <c r="F292" s="41"/>
    </row>
    <row r="293" spans="1:6" ht="18.75" customHeight="1">
      <c r="A293" s="33"/>
      <c r="B293" s="53"/>
      <c r="C293" s="35"/>
      <c r="D293" s="57"/>
      <c r="E293" s="44"/>
      <c r="F293" s="41"/>
    </row>
    <row r="294" spans="1:6" ht="18.75" customHeight="1">
      <c r="A294" s="33"/>
      <c r="B294" s="53"/>
      <c r="C294" s="35"/>
      <c r="D294" s="57"/>
      <c r="E294" s="44"/>
      <c r="F294" s="41"/>
    </row>
    <row r="295" spans="1:6" ht="15" customHeight="1">
      <c r="A295" s="33"/>
      <c r="B295" s="53"/>
      <c r="C295" s="35"/>
      <c r="D295" s="57"/>
      <c r="E295" s="44"/>
      <c r="F295" s="41"/>
    </row>
    <row r="296" spans="1:6" ht="15" customHeight="1">
      <c r="A296" s="33"/>
      <c r="B296" s="53"/>
      <c r="C296" s="35"/>
      <c r="D296" s="56"/>
      <c r="E296" s="35"/>
      <c r="F296" s="41"/>
    </row>
    <row r="297" spans="1:6" ht="15" customHeight="1">
      <c r="A297" s="33"/>
      <c r="B297" s="53"/>
      <c r="C297" s="35"/>
      <c r="D297" s="56"/>
      <c r="E297" s="35"/>
      <c r="F297" s="41"/>
    </row>
    <row r="298" spans="1:6">
      <c r="A298" s="47"/>
      <c r="B298" s="53"/>
      <c r="C298" s="35"/>
      <c r="D298" s="35"/>
      <c r="E298" s="35"/>
      <c r="F298" s="41"/>
    </row>
    <row r="299" spans="1:6">
      <c r="A299" s="35"/>
      <c r="B299" s="53"/>
      <c r="C299" s="35"/>
      <c r="D299" s="35"/>
      <c r="E299" s="36"/>
    </row>
    <row r="300" spans="1:6" ht="13.5">
      <c r="A300" s="50"/>
      <c r="B300" s="53"/>
      <c r="C300" s="35"/>
      <c r="D300" s="35"/>
      <c r="E300" s="35"/>
    </row>
    <row r="301" spans="1:6">
      <c r="A301" s="35"/>
      <c r="B301" s="53"/>
      <c r="C301" s="35"/>
      <c r="D301" s="56"/>
      <c r="E301" s="35"/>
    </row>
    <row r="302" spans="1:6" ht="13.5">
      <c r="A302" s="50"/>
      <c r="B302" s="58"/>
      <c r="C302" s="35"/>
      <c r="D302" s="35"/>
      <c r="E302" s="35"/>
    </row>
    <row r="303" spans="1:6" ht="13.5">
      <c r="A303" s="35"/>
      <c r="B303" s="50"/>
      <c r="C303" s="35"/>
      <c r="D303" s="35"/>
      <c r="E303" s="35"/>
    </row>
    <row r="304" spans="1:6" ht="30.75" customHeight="1">
      <c r="A304" s="35"/>
      <c r="B304" s="50"/>
      <c r="C304" s="35"/>
      <c r="D304" s="35"/>
      <c r="E304" s="35"/>
    </row>
    <row r="305" spans="1:5" ht="13.5">
      <c r="A305" s="35"/>
      <c r="B305" s="50"/>
      <c r="C305" s="35"/>
      <c r="D305" s="35"/>
      <c r="E305" s="35"/>
    </row>
    <row r="306" spans="1:5">
      <c r="A306" s="35"/>
      <c r="B306" s="47"/>
      <c r="C306" s="47"/>
      <c r="D306" s="59"/>
      <c r="E306" s="59"/>
    </row>
    <row r="307" spans="1:5">
      <c r="A307" s="35"/>
      <c r="B307" s="35"/>
      <c r="C307" s="35"/>
      <c r="D307" s="35"/>
      <c r="E307" s="35"/>
    </row>
    <row r="308" spans="1:5" ht="49.5" customHeight="1">
      <c r="A308" s="35"/>
      <c r="B308" s="35"/>
      <c r="C308" s="35"/>
      <c r="D308" s="35"/>
      <c r="E308" s="35"/>
    </row>
    <row r="309" spans="1:5">
      <c r="A309" s="35"/>
      <c r="B309" s="35"/>
      <c r="C309" s="35"/>
      <c r="D309" s="35"/>
      <c r="E309" s="35"/>
    </row>
    <row r="310" spans="1:5">
      <c r="A310" s="35"/>
      <c r="B310" s="35"/>
      <c r="C310" s="35"/>
      <c r="D310" s="35"/>
      <c r="E310" s="35"/>
    </row>
    <row r="311" spans="1:5" ht="13.5">
      <c r="A311" s="35"/>
      <c r="B311" s="60"/>
      <c r="C311" s="35"/>
      <c r="D311" s="35"/>
      <c r="E311" s="35"/>
    </row>
    <row r="312" spans="1:5" ht="78.75" customHeight="1">
      <c r="A312" s="35"/>
      <c r="B312" s="462"/>
      <c r="C312" s="462"/>
      <c r="D312" s="462"/>
      <c r="E312" s="462"/>
    </row>
    <row r="313" spans="1:5">
      <c r="A313" s="35"/>
      <c r="B313" s="17"/>
      <c r="C313" s="17"/>
      <c r="D313" s="17"/>
      <c r="E313" s="17"/>
    </row>
    <row r="314" spans="1:5">
      <c r="A314" s="35"/>
      <c r="B314" s="61"/>
      <c r="C314" s="460"/>
      <c r="D314" s="460"/>
      <c r="E314" s="460"/>
    </row>
    <row r="315" spans="1:5">
      <c r="A315" s="35"/>
      <c r="B315" s="62"/>
      <c r="C315" s="17"/>
      <c r="D315" s="17"/>
      <c r="E315" s="17"/>
    </row>
    <row r="316" spans="1:5">
      <c r="A316" s="35"/>
      <c r="B316" s="63"/>
      <c r="C316" s="459"/>
      <c r="D316" s="459"/>
      <c r="E316" s="459"/>
    </row>
    <row r="317" spans="1:5" ht="58.5" customHeight="1">
      <c r="A317" s="35"/>
      <c r="B317" s="64"/>
      <c r="C317" s="17"/>
      <c r="D317" s="17"/>
      <c r="E317" s="17"/>
    </row>
    <row r="318" spans="1:5" ht="90" customHeight="1">
      <c r="A318" s="35"/>
      <c r="B318" s="61"/>
      <c r="C318" s="460"/>
      <c r="D318" s="460"/>
      <c r="E318" s="460"/>
    </row>
    <row r="319" spans="1:5">
      <c r="A319" s="35"/>
      <c r="B319" s="62"/>
      <c r="C319" s="17"/>
      <c r="D319" s="17"/>
      <c r="E319" s="17"/>
    </row>
    <row r="320" spans="1:5">
      <c r="A320" s="35"/>
      <c r="B320" s="63"/>
      <c r="C320" s="459"/>
      <c r="D320" s="459"/>
      <c r="E320" s="459"/>
    </row>
    <row r="321" spans="1:5">
      <c r="A321" s="35"/>
      <c r="B321" s="62"/>
      <c r="C321" s="17"/>
      <c r="D321" s="17"/>
      <c r="E321" s="17"/>
    </row>
    <row r="322" spans="1:5">
      <c r="A322" s="35"/>
      <c r="B322" s="62"/>
      <c r="C322" s="17"/>
      <c r="D322" s="17"/>
      <c r="E322" s="17"/>
    </row>
    <row r="323" spans="1:5">
      <c r="A323" s="35"/>
      <c r="B323" s="61"/>
      <c r="C323" s="460"/>
      <c r="D323" s="460"/>
      <c r="E323" s="460"/>
    </row>
    <row r="324" spans="1:5">
      <c r="A324" s="35"/>
      <c r="B324" s="17"/>
      <c r="C324" s="17"/>
      <c r="D324" s="17"/>
      <c r="E324" s="17"/>
    </row>
    <row r="325" spans="1:5">
      <c r="A325" s="35"/>
      <c r="B325" s="63"/>
      <c r="C325" s="459"/>
      <c r="D325" s="459"/>
      <c r="E325" s="459"/>
    </row>
    <row r="326" spans="1:5">
      <c r="A326" s="35"/>
      <c r="B326" s="63"/>
      <c r="C326" s="459"/>
      <c r="D326" s="459"/>
      <c r="E326" s="459"/>
    </row>
    <row r="327" spans="1:5">
      <c r="A327" s="35"/>
      <c r="B327" s="63"/>
      <c r="C327" s="464"/>
      <c r="D327" s="464"/>
      <c r="E327" s="464"/>
    </row>
    <row r="328" spans="1:5">
      <c r="A328" s="35"/>
      <c r="B328" s="65"/>
      <c r="C328" s="463"/>
      <c r="D328" s="463"/>
      <c r="E328" s="20"/>
    </row>
    <row r="329" spans="1:5">
      <c r="A329" s="35"/>
      <c r="B329" s="65"/>
      <c r="C329" s="463"/>
      <c r="D329" s="463"/>
      <c r="E329" s="20"/>
    </row>
    <row r="330" spans="1:5" ht="26.25" customHeight="1">
      <c r="A330" s="35"/>
      <c r="B330" s="65"/>
      <c r="C330" s="463"/>
      <c r="D330" s="463"/>
      <c r="E330" s="20"/>
    </row>
    <row r="331" spans="1:5">
      <c r="A331" s="35"/>
      <c r="B331" s="65"/>
      <c r="C331" s="463"/>
      <c r="D331" s="463"/>
      <c r="E331" s="20"/>
    </row>
    <row r="332" spans="1:5" ht="13.5">
      <c r="A332" s="50"/>
      <c r="B332" s="65"/>
      <c r="C332" s="463"/>
      <c r="D332" s="463"/>
      <c r="E332" s="20"/>
    </row>
    <row r="333" spans="1:5">
      <c r="A333" s="35"/>
      <c r="B333" s="65"/>
      <c r="C333" s="463"/>
      <c r="D333" s="463"/>
      <c r="E333" s="20"/>
    </row>
    <row r="334" spans="1:5">
      <c r="A334" s="63"/>
      <c r="B334" s="65"/>
      <c r="C334" s="463"/>
      <c r="D334" s="463"/>
      <c r="E334" s="66"/>
    </row>
    <row r="335" spans="1:5">
      <c r="A335" s="63"/>
      <c r="B335" s="65"/>
      <c r="C335" s="463"/>
      <c r="D335" s="463"/>
      <c r="E335" s="66"/>
    </row>
    <row r="336" spans="1:5">
      <c r="A336" s="63"/>
      <c r="B336" s="65"/>
      <c r="C336" s="463"/>
      <c r="D336" s="463"/>
      <c r="E336" s="66"/>
    </row>
    <row r="337" spans="1:5">
      <c r="A337" s="35"/>
      <c r="B337" s="65"/>
      <c r="C337" s="463"/>
      <c r="D337" s="463"/>
      <c r="E337" s="66"/>
    </row>
    <row r="338" spans="1:5">
      <c r="A338" s="35"/>
      <c r="B338" s="65"/>
      <c r="C338" s="458"/>
      <c r="D338" s="458"/>
      <c r="E338" s="458"/>
    </row>
    <row r="339" spans="1:5">
      <c r="A339" s="35"/>
      <c r="B339" s="35"/>
      <c r="C339" s="67"/>
      <c r="D339" s="35"/>
      <c r="E339" s="35"/>
    </row>
    <row r="340" spans="1:5">
      <c r="A340" s="35"/>
      <c r="B340" s="35"/>
      <c r="C340" s="35"/>
      <c r="D340" s="35"/>
      <c r="E340" s="35"/>
    </row>
    <row r="341" spans="1:5">
      <c r="A341" s="35"/>
      <c r="B341" s="35"/>
      <c r="C341" s="35"/>
      <c r="D341" s="35"/>
      <c r="E341" s="35"/>
    </row>
    <row r="342" spans="1:5">
      <c r="A342" s="35"/>
      <c r="B342" s="35"/>
      <c r="C342" s="35"/>
      <c r="D342" s="35"/>
      <c r="E342" s="35"/>
    </row>
    <row r="343" spans="1:5">
      <c r="A343" s="35"/>
      <c r="B343" s="35"/>
      <c r="C343" s="35"/>
      <c r="D343" s="35"/>
      <c r="E343" s="35"/>
    </row>
    <row r="344" spans="1:5">
      <c r="A344" s="35"/>
      <c r="B344" s="35"/>
      <c r="C344" s="35"/>
      <c r="D344" s="35"/>
      <c r="E344" s="35"/>
    </row>
    <row r="345" spans="1:5">
      <c r="A345" s="35"/>
      <c r="B345" s="463"/>
      <c r="C345" s="463"/>
      <c r="D345" s="35"/>
      <c r="E345" s="35"/>
    </row>
    <row r="346" spans="1:5">
      <c r="A346" s="35"/>
      <c r="B346" s="463"/>
      <c r="C346" s="463"/>
      <c r="D346" s="35"/>
      <c r="E346" s="35"/>
    </row>
    <row r="347" spans="1:5">
      <c r="A347" s="35"/>
      <c r="B347" s="463"/>
      <c r="C347" s="463"/>
      <c r="D347" s="35"/>
      <c r="E347" s="35"/>
    </row>
    <row r="348" spans="1:5">
      <c r="A348" s="35"/>
      <c r="B348" s="463"/>
      <c r="C348" s="463"/>
      <c r="D348" s="35"/>
      <c r="E348" s="35"/>
    </row>
    <row r="349" spans="1:5">
      <c r="A349" s="63"/>
      <c r="B349" s="463"/>
      <c r="C349" s="463"/>
      <c r="D349" s="35"/>
      <c r="E349" s="35"/>
    </row>
    <row r="350" spans="1:5" ht="15" customHeight="1">
      <c r="A350" s="63"/>
      <c r="B350" s="463"/>
      <c r="C350" s="463"/>
      <c r="D350" s="35"/>
      <c r="E350" s="35"/>
    </row>
    <row r="351" spans="1:5" ht="32.25" customHeight="1">
      <c r="A351" s="63"/>
      <c r="B351" s="463"/>
      <c r="C351" s="463"/>
      <c r="D351" s="35"/>
      <c r="E351" s="35"/>
    </row>
    <row r="352" spans="1:5">
      <c r="A352" s="35"/>
      <c r="B352" s="463"/>
      <c r="C352" s="463"/>
      <c r="D352" s="35"/>
      <c r="E352" s="35"/>
    </row>
    <row r="353" spans="1:5" ht="13.5">
      <c r="A353" s="50"/>
      <c r="B353" s="463"/>
      <c r="C353" s="463"/>
      <c r="D353" s="35"/>
      <c r="E353" s="35"/>
    </row>
    <row r="354" spans="1:5">
      <c r="A354" s="35"/>
      <c r="B354" s="463"/>
      <c r="C354" s="463"/>
      <c r="D354" s="35"/>
      <c r="E354" s="35"/>
    </row>
    <row r="355" spans="1:5" ht="32.25" customHeight="1">
      <c r="A355" s="63"/>
      <c r="B355" s="463"/>
      <c r="C355" s="463"/>
      <c r="D355" s="35"/>
      <c r="E355" s="35"/>
    </row>
    <row r="356" spans="1:5" ht="17.25" customHeight="1">
      <c r="A356" s="63"/>
      <c r="B356" s="463"/>
      <c r="C356" s="463"/>
      <c r="D356" s="35"/>
      <c r="E356" s="35"/>
    </row>
    <row r="357" spans="1:5" ht="18" customHeight="1">
      <c r="A357" s="63"/>
      <c r="B357" s="35"/>
      <c r="C357" s="18"/>
      <c r="D357" s="35"/>
      <c r="E357" s="35"/>
    </row>
    <row r="358" spans="1:5">
      <c r="A358" s="63"/>
      <c r="B358" s="460"/>
      <c r="C358" s="460"/>
      <c r="D358" s="460"/>
      <c r="E358" s="460"/>
    </row>
    <row r="359" spans="1:5">
      <c r="B359" s="460"/>
      <c r="C359" s="460"/>
      <c r="D359" s="460"/>
      <c r="E359" s="460"/>
    </row>
    <row r="360" spans="1:5">
      <c r="B360" s="35"/>
      <c r="C360" s="35"/>
      <c r="D360" s="35"/>
      <c r="E360" s="35"/>
    </row>
    <row r="361" spans="1:5">
      <c r="B361" s="35"/>
      <c r="C361" s="35"/>
      <c r="D361" s="35"/>
      <c r="E361" s="35"/>
    </row>
    <row r="362" spans="1:5">
      <c r="B362" s="35"/>
      <c r="C362" s="35"/>
      <c r="D362" s="35"/>
      <c r="E362" s="35"/>
    </row>
    <row r="363" spans="1:5">
      <c r="B363" s="465"/>
      <c r="C363" s="465"/>
      <c r="D363" s="465"/>
      <c r="E363" s="465"/>
    </row>
    <row r="364" spans="1:5">
      <c r="B364" s="465"/>
      <c r="C364" s="465"/>
      <c r="D364" s="465"/>
      <c r="E364" s="465"/>
    </row>
    <row r="365" spans="1:5">
      <c r="B365" s="465"/>
      <c r="C365" s="465"/>
      <c r="D365" s="465"/>
      <c r="E365" s="465"/>
    </row>
    <row r="366" spans="1:5">
      <c r="B366" s="465"/>
      <c r="C366" s="465"/>
      <c r="D366" s="465"/>
      <c r="E366" s="465"/>
    </row>
  </sheetData>
  <mergeCells count="252">
    <mergeCell ref="B363:E363"/>
    <mergeCell ref="B364:E364"/>
    <mergeCell ref="B365:E365"/>
    <mergeCell ref="B366:E366"/>
    <mergeCell ref="B355:C355"/>
    <mergeCell ref="B356:C356"/>
    <mergeCell ref="B358:E358"/>
    <mergeCell ref="B359:E359"/>
    <mergeCell ref="B345:C345"/>
    <mergeCell ref="B346:C346"/>
    <mergeCell ref="B351:C351"/>
    <mergeCell ref="B352:C352"/>
    <mergeCell ref="B353:C353"/>
    <mergeCell ref="B354:C354"/>
    <mergeCell ref="B347:C347"/>
    <mergeCell ref="B348:C348"/>
    <mergeCell ref="B349:C349"/>
    <mergeCell ref="B350:C350"/>
    <mergeCell ref="C338:E338"/>
    <mergeCell ref="C316:E316"/>
    <mergeCell ref="C318:E318"/>
    <mergeCell ref="C320:E320"/>
    <mergeCell ref="C323:E323"/>
    <mergeCell ref="B258:C258"/>
    <mergeCell ref="D283:E283"/>
    <mergeCell ref="B312:E312"/>
    <mergeCell ref="C314:E314"/>
    <mergeCell ref="C329:D329"/>
    <mergeCell ref="C333:D333"/>
    <mergeCell ref="C334:D334"/>
    <mergeCell ref="C335:D335"/>
    <mergeCell ref="C336:D336"/>
    <mergeCell ref="C330:D330"/>
    <mergeCell ref="C331:D331"/>
    <mergeCell ref="C332:D332"/>
    <mergeCell ref="C325:E325"/>
    <mergeCell ref="C326:E326"/>
    <mergeCell ref="C327:E327"/>
    <mergeCell ref="C328:D328"/>
    <mergeCell ref="C337:D337"/>
    <mergeCell ref="B257:C257"/>
    <mergeCell ref="B221:E221"/>
    <mergeCell ref="C222:E222"/>
    <mergeCell ref="C223:E223"/>
    <mergeCell ref="C224:E224"/>
    <mergeCell ref="C225:E225"/>
    <mergeCell ref="D231:D232"/>
    <mergeCell ref="B229:E229"/>
    <mergeCell ref="B248:C248"/>
    <mergeCell ref="B255:C255"/>
    <mergeCell ref="B256:C256"/>
    <mergeCell ref="B240:C240"/>
    <mergeCell ref="B243:C243"/>
    <mergeCell ref="C226:E226"/>
    <mergeCell ref="C137:E137"/>
    <mergeCell ref="C138:E138"/>
    <mergeCell ref="B140:E140"/>
    <mergeCell ref="C141:E141"/>
    <mergeCell ref="B142:E142"/>
    <mergeCell ref="C143:E143"/>
    <mergeCell ref="C144:E144"/>
    <mergeCell ref="C146:E146"/>
    <mergeCell ref="C147:E147"/>
    <mergeCell ref="C148:E148"/>
    <mergeCell ref="C149:E149"/>
    <mergeCell ref="C150:E150"/>
    <mergeCell ref="C157:E157"/>
    <mergeCell ref="C158:E158"/>
    <mergeCell ref="C159:E159"/>
    <mergeCell ref="C160:E160"/>
    <mergeCell ref="C161:E161"/>
    <mergeCell ref="C162:E162"/>
    <mergeCell ref="B151:E151"/>
    <mergeCell ref="C152:E152"/>
    <mergeCell ref="C153:E153"/>
    <mergeCell ref="C37:E37"/>
    <mergeCell ref="C33:E33"/>
    <mergeCell ref="B34:E34"/>
    <mergeCell ref="C24:E24"/>
    <mergeCell ref="C66:E66"/>
    <mergeCell ref="C68:E68"/>
    <mergeCell ref="B70:E70"/>
    <mergeCell ref="C74:E74"/>
    <mergeCell ref="C39:E39"/>
    <mergeCell ref="C54:E54"/>
    <mergeCell ref="C55:E55"/>
    <mergeCell ref="C40:E40"/>
    <mergeCell ref="C62:E62"/>
    <mergeCell ref="C69:E69"/>
    <mergeCell ref="C51:E51"/>
    <mergeCell ref="C50:E50"/>
    <mergeCell ref="C44:E44"/>
    <mergeCell ref="C48:E48"/>
    <mergeCell ref="C49:E49"/>
    <mergeCell ref="C52:E52"/>
    <mergeCell ref="C47:E47"/>
    <mergeCell ref="B61:E61"/>
    <mergeCell ref="C64:E64"/>
    <mergeCell ref="C65:E65"/>
    <mergeCell ref="C2:E2"/>
    <mergeCell ref="C3:E3"/>
    <mergeCell ref="B5:E5"/>
    <mergeCell ref="D8:E8"/>
    <mergeCell ref="C46:E46"/>
    <mergeCell ref="C45:E45"/>
    <mergeCell ref="B43:E43"/>
    <mergeCell ref="B32:E32"/>
    <mergeCell ref="C35:E35"/>
    <mergeCell ref="D10:E10"/>
    <mergeCell ref="C41:E41"/>
    <mergeCell ref="C42:E42"/>
    <mergeCell ref="D12:E12"/>
    <mergeCell ref="D14:E14"/>
    <mergeCell ref="D16:E16"/>
    <mergeCell ref="C29:E29"/>
    <mergeCell ref="C27:E27"/>
    <mergeCell ref="B19:E19"/>
    <mergeCell ref="C20:E20"/>
    <mergeCell ref="C21:E21"/>
    <mergeCell ref="C38:E38"/>
    <mergeCell ref="C23:E23"/>
    <mergeCell ref="C22:E22"/>
    <mergeCell ref="C36:E36"/>
    <mergeCell ref="C71:E71"/>
    <mergeCell ref="C83:E83"/>
    <mergeCell ref="C134:E134"/>
    <mergeCell ref="C123:E123"/>
    <mergeCell ref="B124:E124"/>
    <mergeCell ref="C131:E131"/>
    <mergeCell ref="C128:E128"/>
    <mergeCell ref="C129:E129"/>
    <mergeCell ref="C130:E130"/>
    <mergeCell ref="C133:E133"/>
    <mergeCell ref="C132:E132"/>
    <mergeCell ref="C108:E108"/>
    <mergeCell ref="C109:E109"/>
    <mergeCell ref="C110:E110"/>
    <mergeCell ref="C100:E100"/>
    <mergeCell ref="C101:E101"/>
    <mergeCell ref="C102:E102"/>
    <mergeCell ref="C98:E98"/>
    <mergeCell ref="C90:E90"/>
    <mergeCell ref="C104:E104"/>
    <mergeCell ref="C105:E105"/>
    <mergeCell ref="C118:E118"/>
    <mergeCell ref="C122:E122"/>
    <mergeCell ref="C125:E125"/>
    <mergeCell ref="B59:E59"/>
    <mergeCell ref="C60:E60"/>
    <mergeCell ref="C25:E25"/>
    <mergeCell ref="C26:E26"/>
    <mergeCell ref="C75:E75"/>
    <mergeCell ref="C114:E114"/>
    <mergeCell ref="B115:E115"/>
    <mergeCell ref="C63:E63"/>
    <mergeCell ref="C56:E56"/>
    <mergeCell ref="C72:E72"/>
    <mergeCell ref="C67:E67"/>
    <mergeCell ref="B113:E113"/>
    <mergeCell ref="C28:E28"/>
    <mergeCell ref="C53:E53"/>
    <mergeCell ref="C81:E81"/>
    <mergeCell ref="C82:E82"/>
    <mergeCell ref="C80:E80"/>
    <mergeCell ref="C76:E76"/>
    <mergeCell ref="C89:E89"/>
    <mergeCell ref="C73:E73"/>
    <mergeCell ref="C77:E77"/>
    <mergeCell ref="C78:E78"/>
    <mergeCell ref="B88:E88"/>
    <mergeCell ref="C87:E87"/>
    <mergeCell ref="C79:E79"/>
    <mergeCell ref="B97:E97"/>
    <mergeCell ref="C91:E91"/>
    <mergeCell ref="C92:E92"/>
    <mergeCell ref="C93:E93"/>
    <mergeCell ref="C95:E95"/>
    <mergeCell ref="C96:E96"/>
    <mergeCell ref="C94:E94"/>
    <mergeCell ref="C145:E145"/>
    <mergeCell ref="C107:E107"/>
    <mergeCell ref="C106:E106"/>
    <mergeCell ref="C103:E103"/>
    <mergeCell ref="C99:E99"/>
    <mergeCell ref="B86:E86"/>
    <mergeCell ref="C135:E135"/>
    <mergeCell ref="C136:E136"/>
    <mergeCell ref="C126:E126"/>
    <mergeCell ref="C127:E127"/>
    <mergeCell ref="C121:E121"/>
    <mergeCell ref="C120:E120"/>
    <mergeCell ref="C116:E116"/>
    <mergeCell ref="C117:E117"/>
    <mergeCell ref="C119:E119"/>
    <mergeCell ref="C154:E154"/>
    <mergeCell ref="C155:E155"/>
    <mergeCell ref="C156:E156"/>
    <mergeCell ref="C170:E170"/>
    <mergeCell ref="C171:E171"/>
    <mergeCell ref="C172:E172"/>
    <mergeCell ref="C173:E173"/>
    <mergeCell ref="C174:E174"/>
    <mergeCell ref="C175:E175"/>
    <mergeCell ref="C163:E163"/>
    <mergeCell ref="C164:E164"/>
    <mergeCell ref="C165:E165"/>
    <mergeCell ref="B167:E167"/>
    <mergeCell ref="C168:E168"/>
    <mergeCell ref="B169:E169"/>
    <mergeCell ref="C217:E217"/>
    <mergeCell ref="C218:E218"/>
    <mergeCell ref="C219:E219"/>
    <mergeCell ref="C212:E212"/>
    <mergeCell ref="C213:E213"/>
    <mergeCell ref="C214:E214"/>
    <mergeCell ref="C215:E215"/>
    <mergeCell ref="C198:E198"/>
    <mergeCell ref="C199:E199"/>
    <mergeCell ref="C206:E206"/>
    <mergeCell ref="C207:E207"/>
    <mergeCell ref="C200:E200"/>
    <mergeCell ref="C201:E201"/>
    <mergeCell ref="C202:E202"/>
    <mergeCell ref="C203:E203"/>
    <mergeCell ref="C216:E216"/>
    <mergeCell ref="C208:E208"/>
    <mergeCell ref="C209:E209"/>
    <mergeCell ref="C210:E210"/>
    <mergeCell ref="C211:E211"/>
    <mergeCell ref="C204:E204"/>
    <mergeCell ref="B205:E205"/>
    <mergeCell ref="C182:E182"/>
    <mergeCell ref="C183:E183"/>
    <mergeCell ref="C184:E184"/>
    <mergeCell ref="C185:E185"/>
    <mergeCell ref="C186:E186"/>
    <mergeCell ref="C187:E187"/>
    <mergeCell ref="C176:E176"/>
    <mergeCell ref="B196:E196"/>
    <mergeCell ref="C197:E197"/>
    <mergeCell ref="C188:E188"/>
    <mergeCell ref="B194:E194"/>
    <mergeCell ref="C195:E195"/>
    <mergeCell ref="C189:E189"/>
    <mergeCell ref="C190:E190"/>
    <mergeCell ref="C191:E191"/>
    <mergeCell ref="C192:E192"/>
    <mergeCell ref="C177:E177"/>
    <mergeCell ref="B178:E178"/>
    <mergeCell ref="C179:E179"/>
    <mergeCell ref="C180:E180"/>
    <mergeCell ref="C181:E181"/>
  </mergeCells>
  <phoneticPr fontId="33" type="noConversion"/>
  <conditionalFormatting sqref="B251:B252">
    <cfRule type="cellIs" dxfId="26" priority="1" stopIfTrue="1" operator="equal">
      <formula>"Si"</formula>
    </cfRule>
    <cfRule type="cellIs" dxfId="25" priority="2" stopIfTrue="1" operator="equal">
      <formula>"No"</formula>
    </cfRule>
    <cfRule type="cellIs" dxfId="24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70" customWidth="1"/>
    <col min="2" max="2" width="4.140625" style="70" customWidth="1"/>
    <col min="3" max="3" width="15.42578125" style="70" customWidth="1"/>
    <col min="4" max="4" width="48.5703125" style="70" customWidth="1"/>
    <col min="5" max="5" width="9.28515625" style="70" hidden="1" customWidth="1"/>
    <col min="6" max="6" width="6.42578125" style="70" hidden="1" customWidth="1"/>
    <col min="7" max="7" width="10.42578125" style="70" customWidth="1"/>
    <col min="8" max="8" width="22.5703125" style="70" customWidth="1"/>
    <col min="9" max="9" width="14.28515625" style="70" customWidth="1"/>
    <col min="10" max="11" width="9.85546875" style="77" hidden="1" customWidth="1"/>
    <col min="12" max="12" width="10.28515625" style="70" customWidth="1"/>
    <col min="13" max="13" width="18.7109375" style="70" customWidth="1"/>
    <col min="14" max="14" width="9.85546875" style="70" customWidth="1"/>
    <col min="15" max="15" width="8" style="77" hidden="1" customWidth="1"/>
    <col min="16" max="16" width="7.140625" style="77" hidden="1" customWidth="1"/>
    <col min="17" max="17" width="9.28515625" style="70" customWidth="1"/>
    <col min="18" max="18" width="22" style="70" customWidth="1"/>
    <col min="19" max="19" width="12.85546875" style="70" customWidth="1"/>
    <col min="20" max="20" width="9.28515625" style="73" bestFit="1" customWidth="1"/>
    <col min="21" max="16384" width="11.28515625" style="70"/>
  </cols>
  <sheetData>
    <row r="2" spans="2:20" ht="15.75">
      <c r="B2" s="267" t="s">
        <v>207</v>
      </c>
      <c r="C2" s="267"/>
      <c r="D2" s="267"/>
      <c r="E2" s="267"/>
      <c r="F2" s="267"/>
      <c r="G2" s="267"/>
      <c r="H2" s="267"/>
      <c r="I2" s="267"/>
      <c r="J2" s="339"/>
      <c r="K2" s="339"/>
      <c r="L2" s="267"/>
      <c r="M2" s="267"/>
      <c r="N2" s="267"/>
      <c r="O2" s="339"/>
      <c r="P2" s="339"/>
      <c r="Q2" s="267"/>
      <c r="R2" s="267"/>
      <c r="S2" s="267"/>
      <c r="T2" s="71"/>
    </row>
    <row r="3" spans="2:20" s="72" customFormat="1">
      <c r="J3" s="340"/>
      <c r="K3" s="340"/>
      <c r="O3" s="340"/>
      <c r="P3" s="340"/>
      <c r="S3" s="71"/>
      <c r="T3" s="71"/>
    </row>
    <row r="4" spans="2:20" ht="12.75" customHeight="1">
      <c r="B4" s="263" t="s">
        <v>283</v>
      </c>
      <c r="C4" s="263"/>
      <c r="D4" s="282" t="s">
        <v>203</v>
      </c>
      <c r="E4" s="280"/>
      <c r="F4" s="280"/>
      <c r="G4" s="266"/>
      <c r="H4" s="266"/>
      <c r="I4" s="105" t="s">
        <v>68</v>
      </c>
      <c r="J4" s="341"/>
      <c r="K4" s="341"/>
      <c r="L4" s="273"/>
      <c r="M4" s="105" t="s">
        <v>116</v>
      </c>
      <c r="N4" s="478" t="s">
        <v>115</v>
      </c>
      <c r="O4" s="478"/>
      <c r="P4" s="478"/>
      <c r="Q4" s="479"/>
      <c r="R4" s="105" t="s">
        <v>66</v>
      </c>
      <c r="S4" s="224" t="s">
        <v>67</v>
      </c>
      <c r="T4" s="71"/>
    </row>
    <row r="5" spans="2:20">
      <c r="B5" s="263" t="s">
        <v>204</v>
      </c>
      <c r="C5" s="263"/>
      <c r="D5" s="282"/>
      <c r="E5" s="280"/>
      <c r="F5" s="280"/>
      <c r="G5" s="266"/>
      <c r="H5" s="266"/>
      <c r="I5" s="72"/>
      <c r="J5" s="340"/>
      <c r="K5" s="340"/>
      <c r="L5" s="72"/>
      <c r="M5" s="72"/>
      <c r="N5" s="104"/>
      <c r="O5" s="343"/>
      <c r="P5" s="343"/>
      <c r="Q5" s="104"/>
      <c r="R5" s="72"/>
      <c r="S5" s="71"/>
      <c r="T5" s="71"/>
    </row>
    <row r="6" spans="2:20" ht="12.75" customHeight="1">
      <c r="B6" s="263" t="s">
        <v>284</v>
      </c>
      <c r="C6" s="263"/>
      <c r="D6" s="282"/>
      <c r="E6" s="280"/>
      <c r="F6" s="280"/>
      <c r="G6" s="266"/>
      <c r="H6" s="266"/>
      <c r="I6" s="105" t="s">
        <v>69</v>
      </c>
      <c r="J6" s="341"/>
      <c r="K6" s="341"/>
      <c r="L6" s="273"/>
      <c r="M6" s="105" t="s">
        <v>116</v>
      </c>
      <c r="N6" s="478" t="s">
        <v>115</v>
      </c>
      <c r="O6" s="478"/>
      <c r="P6" s="478"/>
      <c r="Q6" s="479"/>
      <c r="R6" s="105" t="s">
        <v>66</v>
      </c>
      <c r="S6" s="224" t="s">
        <v>67</v>
      </c>
      <c r="T6" s="71"/>
    </row>
    <row r="7" spans="2:20">
      <c r="B7" s="263" t="s">
        <v>2</v>
      </c>
      <c r="C7" s="263"/>
      <c r="D7" s="282"/>
      <c r="E7" s="280"/>
      <c r="F7" s="280"/>
      <c r="G7" s="266"/>
      <c r="H7" s="266"/>
      <c r="I7" s="72"/>
      <c r="J7" s="340"/>
      <c r="K7" s="340"/>
      <c r="L7" s="72"/>
      <c r="M7" s="72"/>
      <c r="N7" s="104"/>
      <c r="O7" s="343"/>
      <c r="P7" s="343"/>
      <c r="Q7" s="104"/>
      <c r="R7" s="72"/>
      <c r="S7" s="71"/>
      <c r="T7" s="71"/>
    </row>
    <row r="8" spans="2:20">
      <c r="B8" s="263" t="s">
        <v>205</v>
      </c>
      <c r="C8" s="263"/>
      <c r="D8" s="282"/>
      <c r="E8" s="280"/>
      <c r="F8" s="280"/>
      <c r="G8" s="266"/>
      <c r="H8" s="266"/>
      <c r="I8" s="105" t="s">
        <v>70</v>
      </c>
      <c r="J8" s="341"/>
      <c r="K8" s="341"/>
      <c r="L8" s="273"/>
      <c r="M8" s="105" t="s">
        <v>116</v>
      </c>
      <c r="N8" s="478" t="s">
        <v>115</v>
      </c>
      <c r="O8" s="478"/>
      <c r="P8" s="478"/>
      <c r="Q8" s="479"/>
      <c r="R8" s="105" t="s">
        <v>66</v>
      </c>
      <c r="S8" s="224" t="s">
        <v>67</v>
      </c>
      <c r="T8" s="71"/>
    </row>
    <row r="9" spans="2:20">
      <c r="E9" s="281"/>
      <c r="F9" s="281"/>
    </row>
    <row r="10" spans="2:20" ht="15" customHeight="1">
      <c r="C10" s="468" t="s">
        <v>111</v>
      </c>
      <c r="D10" s="468"/>
      <c r="E10" s="468"/>
      <c r="F10" s="468"/>
      <c r="G10" s="80">
        <f>IF((COUNTIF(F16:F61,"Si")=0)*AND(COUNTIF(E16:E61,"No")=0),0,((COUNTIF(F16:F61,"Si")))/((COUNTIF(F16:F61,"Si")+COUNTIF(E16:E61,"No"))))</f>
        <v>0.83333333333333337</v>
      </c>
      <c r="H10" s="81"/>
      <c r="L10" s="80">
        <f>IF((COUNTIF(K16:K61,"Si")=0)*AND(COUNTIF(J16:J61,"No")=0),0,((COUNTIF(K16:K61,"Si")))/((COUNTIF(K16:K61,"Si")+COUNTIF(J16:J61,"No"))))</f>
        <v>0.8</v>
      </c>
      <c r="Q10" s="80">
        <f>IF((COUNTIF(P16:P61,"Si")=0)*AND(COUNTIF(O16:O61,"No")=0),0,((COUNTIF(P16:P61,"Si")))/((COUNTIF(P16:P61,"Si")+COUNTIF(O16:O61,"No"))))</f>
        <v>0.83333333333333337</v>
      </c>
      <c r="R10" s="81"/>
    </row>
    <row r="11" spans="2:20" ht="25.5" hidden="1" customHeight="1" thickBot="1">
      <c r="C11" s="468" t="s">
        <v>112</v>
      </c>
      <c r="D11" s="468"/>
      <c r="E11" s="468"/>
      <c r="F11" s="469"/>
      <c r="G11" s="470" t="s">
        <v>118</v>
      </c>
      <c r="H11" s="471"/>
      <c r="L11" s="480" t="s">
        <v>119</v>
      </c>
      <c r="M11" s="482"/>
      <c r="Q11" s="480" t="s">
        <v>120</v>
      </c>
      <c r="R11" s="481"/>
      <c r="S11" s="482"/>
    </row>
    <row r="12" spans="2:20" ht="12.75" customHeight="1">
      <c r="B12" s="466" t="s">
        <v>108</v>
      </c>
      <c r="C12" s="476" t="s">
        <v>92</v>
      </c>
      <c r="D12" s="466" t="s">
        <v>110</v>
      </c>
      <c r="E12" s="467"/>
      <c r="F12" s="467"/>
      <c r="G12" s="473" t="s">
        <v>171</v>
      </c>
      <c r="H12" s="475" t="s">
        <v>170</v>
      </c>
      <c r="I12" s="475" t="s">
        <v>159</v>
      </c>
      <c r="J12" s="323"/>
      <c r="K12" s="323"/>
      <c r="L12" s="475" t="s">
        <v>172</v>
      </c>
      <c r="M12" s="475"/>
      <c r="N12" s="475" t="s">
        <v>159</v>
      </c>
      <c r="O12" s="323"/>
      <c r="P12" s="323"/>
      <c r="Q12" s="475" t="s">
        <v>173</v>
      </c>
      <c r="R12" s="484" t="s">
        <v>170</v>
      </c>
      <c r="S12" s="475" t="s">
        <v>159</v>
      </c>
    </row>
    <row r="13" spans="2:20" ht="43.5" customHeight="1">
      <c r="B13" s="467"/>
      <c r="C13" s="477"/>
      <c r="D13" s="467"/>
      <c r="E13" s="472"/>
      <c r="F13" s="472"/>
      <c r="G13" s="474"/>
      <c r="H13" s="475"/>
      <c r="I13" s="474"/>
      <c r="J13" s="324"/>
      <c r="K13" s="324"/>
      <c r="L13" s="474"/>
      <c r="M13" s="474"/>
      <c r="N13" s="474"/>
      <c r="O13" s="324"/>
      <c r="P13" s="324"/>
      <c r="Q13" s="474"/>
      <c r="R13" s="485"/>
      <c r="S13" s="474"/>
      <c r="T13" s="74"/>
    </row>
    <row r="14" spans="2:20" ht="13.5" customHeight="1" thickBot="1">
      <c r="B14" s="328" t="s">
        <v>185</v>
      </c>
      <c r="C14" s="329"/>
      <c r="D14" s="330"/>
      <c r="E14" s="330"/>
      <c r="F14" s="330"/>
      <c r="G14" s="329"/>
      <c r="H14" s="329"/>
      <c r="I14" s="329"/>
      <c r="J14" s="342"/>
      <c r="K14" s="342"/>
      <c r="L14" s="329"/>
      <c r="M14" s="329"/>
      <c r="N14" s="329"/>
      <c r="O14" s="342"/>
      <c r="P14" s="342"/>
      <c r="Q14" s="329"/>
      <c r="R14" s="329"/>
      <c r="S14" s="115"/>
      <c r="T14" s="74"/>
    </row>
    <row r="15" spans="2:20" ht="66.75" customHeight="1" thickBot="1">
      <c r="B15" s="333"/>
      <c r="C15" s="486" t="s">
        <v>225</v>
      </c>
      <c r="D15" s="483"/>
      <c r="E15" s="483"/>
      <c r="F15" s="483"/>
      <c r="G15" s="483"/>
      <c r="H15" s="483"/>
      <c r="I15" s="483"/>
      <c r="J15" s="93"/>
      <c r="K15" s="93"/>
      <c r="L15" s="334"/>
      <c r="M15" s="334"/>
      <c r="N15" s="334"/>
      <c r="O15" s="93"/>
      <c r="P15" s="93"/>
      <c r="Q15" s="334"/>
      <c r="R15" s="335"/>
      <c r="S15" s="336"/>
      <c r="T15" s="74"/>
    </row>
    <row r="16" spans="2:20" ht="22.5">
      <c r="B16" s="331">
        <v>1</v>
      </c>
      <c r="C16" s="268" t="s">
        <v>196</v>
      </c>
      <c r="D16" s="101" t="s">
        <v>107</v>
      </c>
      <c r="E16" s="346" t="str">
        <f>IF(((C16="Auditoría de Gestión de la Configuración")*AND(G16="No")),"No","")</f>
        <v/>
      </c>
      <c r="F16" s="346" t="str">
        <f>IF(((C16="Auditoría de Gestión de la Configuración")*AND(G16="Si")),"Si","")</f>
        <v>Si</v>
      </c>
      <c r="G16" s="347" t="s">
        <v>188</v>
      </c>
      <c r="H16" s="332"/>
      <c r="I16" s="206"/>
      <c r="J16" s="346" t="str">
        <f>IF(((C16="Auditoría de Gestión de la Configuración")*AND(L16="No")),"No","")</f>
        <v/>
      </c>
      <c r="K16" s="346" t="str">
        <f>IF(((C16="Auditoría de Gestión de la Configuración")*AND(L16="Si")),"Si","")</f>
        <v>Si</v>
      </c>
      <c r="L16" s="347" t="s">
        <v>188</v>
      </c>
      <c r="M16" s="204"/>
      <c r="N16" s="204"/>
      <c r="O16" s="346" t="str">
        <f>IF(((C16="Auditoría de Gestión de la Configuración")*AND(Q16="No")),"No","")</f>
        <v/>
      </c>
      <c r="P16" s="346" t="str">
        <f>IF(((C16="Auditoría de Gestión de la Configuración")*AND(Q16="Si")),"Si","")</f>
        <v>Si</v>
      </c>
      <c r="Q16" s="347" t="s">
        <v>188</v>
      </c>
      <c r="R16" s="205"/>
      <c r="S16" s="206"/>
      <c r="T16" s="74"/>
    </row>
    <row r="17" spans="2:20" s="77" customFormat="1" ht="22.5" collapsed="1">
      <c r="B17" s="79">
        <f t="shared" ref="B17:B22" si="0">B16+1</f>
        <v>2</v>
      </c>
      <c r="C17" s="268" t="s">
        <v>196</v>
      </c>
      <c r="D17" s="102" t="s">
        <v>113</v>
      </c>
      <c r="E17" s="346" t="str">
        <f>IF(((C17="Auditoría de Gestión de la Configuración")*AND(G17="No")),"No","")</f>
        <v/>
      </c>
      <c r="F17" s="346" t="str">
        <f>IF(((C17="Auditoría de Gestión de la Configuración")*AND(G17="Si")),"Si","")</f>
        <v>Si</v>
      </c>
      <c r="G17" s="348" t="s">
        <v>188</v>
      </c>
      <c r="H17" s="279"/>
      <c r="I17" s="279"/>
      <c r="J17" s="346" t="str">
        <f>IF(((C17="Auditoría de Gestión de la Configuración")*AND(L17="No")),"No","")</f>
        <v/>
      </c>
      <c r="K17" s="346" t="str">
        <f>IF(((C17="Auditoría de Gestión de la Configuración")*AND(L17="Si")),"Si","")</f>
        <v>Si</v>
      </c>
      <c r="L17" s="348" t="s">
        <v>188</v>
      </c>
      <c r="M17" s="208"/>
      <c r="N17" s="208"/>
      <c r="O17" s="346" t="str">
        <f>IF(((C17="Auditoría de Gestión de la Configuración")*AND(Q17="No")),"No","")</f>
        <v>No</v>
      </c>
      <c r="P17" s="346" t="str">
        <f>IF(((C17="Auditoría de Gestión de la Configuración")*AND(Q17="Si")),"Si","")</f>
        <v/>
      </c>
      <c r="Q17" s="348" t="s">
        <v>189</v>
      </c>
      <c r="R17" s="209"/>
      <c r="S17" s="207"/>
      <c r="T17" s="74"/>
    </row>
    <row r="18" spans="2:20" s="77" customFormat="1" ht="26.25" customHeight="1">
      <c r="B18" s="79">
        <f t="shared" si="0"/>
        <v>3</v>
      </c>
      <c r="C18" s="268" t="s">
        <v>195</v>
      </c>
      <c r="D18" s="103" t="s">
        <v>25</v>
      </c>
      <c r="E18" s="346" t="str">
        <f>IF(((C18="Auditoría de Calidad")*AND(G18="No")),"No","")</f>
        <v/>
      </c>
      <c r="F18" s="346" t="str">
        <f>IF(((C18="Auditoría de Calidad")*AND(G18="Si")),"Si","")</f>
        <v/>
      </c>
      <c r="G18" s="348"/>
      <c r="H18" s="279"/>
      <c r="I18" s="279"/>
      <c r="J18" s="346" t="str">
        <f>IF(((C18="Auditoría de Calidad")*AND(L18="No")),"No","")</f>
        <v/>
      </c>
      <c r="K18" s="346" t="str">
        <f>IF(((C18="Auditoría de Calidad")*AND(L18="Si")),"Si","")</f>
        <v/>
      </c>
      <c r="L18" s="348"/>
      <c r="M18" s="208"/>
      <c r="N18" s="208"/>
      <c r="O18" s="346" t="str">
        <f>IF(((C18="Auditoría de Calidad")*AND(Q18="No")),"No","")</f>
        <v/>
      </c>
      <c r="P18" s="346" t="str">
        <f>IF(((C18="Auditoría de Calidad")*AND(Q18="Si")),"Si","")</f>
        <v/>
      </c>
      <c r="Q18" s="348"/>
      <c r="R18" s="209"/>
      <c r="S18" s="207"/>
      <c r="T18" s="74"/>
    </row>
    <row r="19" spans="2:20" s="77" customFormat="1" ht="33" customHeight="1">
      <c r="B19" s="79">
        <f t="shared" si="0"/>
        <v>4</v>
      </c>
      <c r="C19" s="268" t="s">
        <v>195</v>
      </c>
      <c r="D19" s="103" t="s">
        <v>23</v>
      </c>
      <c r="E19" s="346" t="str">
        <f>IF(((C19="Auditoría de Calidad")*AND(G19="No")),"No","")</f>
        <v/>
      </c>
      <c r="F19" s="346" t="str">
        <f>IF(((C19="Auditoría de Calidad")*AND(G19="Si")),"Si","")</f>
        <v/>
      </c>
      <c r="G19" s="348"/>
      <c r="H19" s="279"/>
      <c r="I19" s="279"/>
      <c r="J19" s="346" t="str">
        <f>IF(((C19="Auditoría de Calidad")*AND(L19="No")),"No","")</f>
        <v/>
      </c>
      <c r="K19" s="346" t="str">
        <f>IF(((C19="Auditoría de Calidad")*AND(L19="Si")),"Si","")</f>
        <v/>
      </c>
      <c r="L19" s="348"/>
      <c r="M19" s="208"/>
      <c r="N19" s="208"/>
      <c r="O19" s="346" t="str">
        <f>IF(((C19="Auditoría de Calidad")*AND(Q19="No")),"No","")</f>
        <v/>
      </c>
      <c r="P19" s="346" t="str">
        <f>IF(((C19="Auditoría de Calidad")*AND(Q19="Si")),"Si","")</f>
        <v/>
      </c>
      <c r="Q19" s="348"/>
      <c r="R19" s="209"/>
      <c r="S19" s="207"/>
      <c r="T19" s="74"/>
    </row>
    <row r="20" spans="2:20" s="77" customFormat="1" ht="30" customHeight="1">
      <c r="B20" s="79">
        <f t="shared" si="0"/>
        <v>5</v>
      </c>
      <c r="C20" s="268" t="s">
        <v>195</v>
      </c>
      <c r="D20" s="103" t="s">
        <v>180</v>
      </c>
      <c r="E20" s="346" t="str">
        <f>IF(((C20="Auditoría de Calidad")*AND(G20="No")),"No","")</f>
        <v/>
      </c>
      <c r="F20" s="346" t="str">
        <f>IF(((C20="Auditoría de Calidad")*AND(G20="Si")),"Si","")</f>
        <v/>
      </c>
      <c r="G20" s="348"/>
      <c r="H20" s="279"/>
      <c r="I20" s="279"/>
      <c r="J20" s="346" t="str">
        <f>IF(((C20="Auditoría de Calidad")*AND(L20="No")),"No","")</f>
        <v/>
      </c>
      <c r="K20" s="346" t="str">
        <f>IF(((C20="Auditoría de Calidad")*AND(L20="Si")),"Si","")</f>
        <v/>
      </c>
      <c r="L20" s="348"/>
      <c r="M20" s="208"/>
      <c r="N20" s="208"/>
      <c r="O20" s="346" t="str">
        <f>IF(((C20="Auditoría de Calidad")*AND(Q20="No")),"No","")</f>
        <v/>
      </c>
      <c r="P20" s="346" t="str">
        <f>IF(((C20="Auditoría de Calidad")*AND(Q20="Si")),"Si","")</f>
        <v/>
      </c>
      <c r="Q20" s="348"/>
      <c r="R20" s="209"/>
      <c r="S20" s="207"/>
      <c r="T20" s="74"/>
    </row>
    <row r="21" spans="2:20" s="77" customFormat="1" ht="30" customHeight="1">
      <c r="B21" s="79">
        <f t="shared" si="0"/>
        <v>6</v>
      </c>
      <c r="C21" s="268" t="s">
        <v>195</v>
      </c>
      <c r="D21" s="103" t="s">
        <v>24</v>
      </c>
      <c r="E21" s="346" t="str">
        <f>IF(((C21="Auditoría de Calidad")*AND(G21="No")),"No","")</f>
        <v/>
      </c>
      <c r="F21" s="346" t="str">
        <f>IF(((C21="Auditoría de Calidad")*AND(G21="Si")),"Si","")</f>
        <v/>
      </c>
      <c r="G21" s="348"/>
      <c r="H21" s="279"/>
      <c r="I21" s="279"/>
      <c r="J21" s="346" t="str">
        <f>IF(((C21="Auditoría de Calidad")*AND(L21="No")),"No","")</f>
        <v/>
      </c>
      <c r="K21" s="346" t="str">
        <f>IF(((C21="Auditoría de Calidad")*AND(L21="Si")),"Si","")</f>
        <v/>
      </c>
      <c r="L21" s="348"/>
      <c r="M21" s="208"/>
      <c r="N21" s="208"/>
      <c r="O21" s="346" t="str">
        <f>IF(((C21="Auditoría de Calidad")*AND(Q21="No")),"No","")</f>
        <v/>
      </c>
      <c r="P21" s="346" t="str">
        <f>IF(((C21="Auditoría de Calidad")*AND(Q21="Si")),"Si","")</f>
        <v/>
      </c>
      <c r="Q21" s="348"/>
      <c r="R21" s="209"/>
      <c r="S21" s="207"/>
      <c r="T21" s="74"/>
    </row>
    <row r="22" spans="2:20" s="77" customFormat="1" ht="28.5" customHeight="1" thickBot="1">
      <c r="B22" s="79">
        <f t="shared" si="0"/>
        <v>7</v>
      </c>
      <c r="C22" s="268" t="s">
        <v>195</v>
      </c>
      <c r="D22" s="265" t="s">
        <v>131</v>
      </c>
      <c r="E22" s="346" t="str">
        <f>IF(((C22="Auditoría de Calidad")*AND(G22="No")),"No","")</f>
        <v/>
      </c>
      <c r="F22" s="346" t="str">
        <f>IF(((C22="Auditoría de Calidad")*AND(G22="Si")),"Si","")</f>
        <v/>
      </c>
      <c r="G22" s="352"/>
      <c r="H22" s="327"/>
      <c r="I22" s="327"/>
      <c r="J22" s="346" t="str">
        <f>IF(((C22="Auditoría de Calidad")*AND(L22="No")),"No","")</f>
        <v/>
      </c>
      <c r="K22" s="346" t="str">
        <f>IF(((C22="Auditoría de Calidad")*AND(L22="Si")),"Si","")</f>
        <v/>
      </c>
      <c r="L22" s="348"/>
      <c r="M22" s="208"/>
      <c r="N22" s="208"/>
      <c r="O22" s="346" t="str">
        <f>IF(((C22="Auditoría de Calidad")*AND(Q22="No")),"No","")</f>
        <v/>
      </c>
      <c r="P22" s="346" t="str">
        <f>IF(((C22="Auditoría de Calidad")*AND(Q22="Si")),"Si","")</f>
        <v/>
      </c>
      <c r="Q22" s="348"/>
      <c r="R22" s="209"/>
      <c r="S22" s="207"/>
      <c r="T22" s="74"/>
    </row>
    <row r="23" spans="2:20" s="77" customFormat="1" ht="68.25" customHeight="1" thickBot="1">
      <c r="B23" s="92"/>
      <c r="C23" s="486" t="s">
        <v>184</v>
      </c>
      <c r="D23" s="483"/>
      <c r="E23" s="483"/>
      <c r="F23" s="483"/>
      <c r="G23" s="483"/>
      <c r="H23" s="487"/>
      <c r="I23" s="487"/>
      <c r="J23" s="93"/>
      <c r="K23" s="93"/>
      <c r="L23" s="93"/>
      <c r="M23" s="93"/>
      <c r="N23" s="93"/>
      <c r="O23" s="93"/>
      <c r="P23" s="93"/>
      <c r="Q23" s="93"/>
      <c r="R23" s="93"/>
      <c r="S23" s="94"/>
      <c r="T23" s="74"/>
    </row>
    <row r="24" spans="2:20" s="77" customFormat="1" ht="22.5">
      <c r="B24" s="84">
        <v>1</v>
      </c>
      <c r="C24" s="268" t="s">
        <v>196</v>
      </c>
      <c r="D24" s="90" t="s">
        <v>107</v>
      </c>
      <c r="E24" s="346" t="str">
        <f>IF(((C24="Auditoría de Gestión de la Configuración")*AND(G24="No")),"No","")</f>
        <v/>
      </c>
      <c r="F24" s="346" t="str">
        <f>IF(((C24="Auditoría de Gestión de la Configuración")*AND(G24="Si")),"Si","")</f>
        <v>Si</v>
      </c>
      <c r="G24" s="347" t="s">
        <v>188</v>
      </c>
      <c r="H24" s="213"/>
      <c r="I24" s="214"/>
      <c r="J24" s="346" t="str">
        <f>IF(((C24="Auditoría de Gestión de la Configuración")*AND(L24="No")),"No","")</f>
        <v/>
      </c>
      <c r="K24" s="346" t="str">
        <f>IF(((C24="Auditoría de Gestión de la Configuración")*AND(L24="Si")),"Si","")</f>
        <v>Si</v>
      </c>
      <c r="L24" s="347" t="s">
        <v>188</v>
      </c>
      <c r="M24" s="214"/>
      <c r="N24" s="214"/>
      <c r="O24" s="346" t="str">
        <f>IF(((C24="Auditoría de Gestión de la Configuración")*AND(Q24="No")),"No","")</f>
        <v/>
      </c>
      <c r="P24" s="346" t="str">
        <f>IF(((C24="Auditoría de Gestión de la Configuración")*AND(Q24="Si")),"Si","")</f>
        <v>Si</v>
      </c>
      <c r="Q24" s="347" t="s">
        <v>188</v>
      </c>
      <c r="R24" s="215"/>
      <c r="S24" s="215"/>
      <c r="T24" s="74"/>
    </row>
    <row r="25" spans="2:20" s="77" customFormat="1" ht="22.5">
      <c r="B25" s="84">
        <f>B24+1</f>
        <v>2</v>
      </c>
      <c r="C25" s="268" t="s">
        <v>196</v>
      </c>
      <c r="D25" s="102" t="s">
        <v>113</v>
      </c>
      <c r="E25" s="346" t="str">
        <f>IF(((C25="Auditoría de Gestión de la Configuración")*AND(G25="No")),"No","")</f>
        <v/>
      </c>
      <c r="F25" s="346" t="str">
        <f>IF(((C25="Auditoría de Gestión de la Configuración")*AND(G25="Si")),"Si","")</f>
        <v>Si</v>
      </c>
      <c r="G25" s="348" t="s">
        <v>188</v>
      </c>
      <c r="H25" s="213"/>
      <c r="I25" s="214"/>
      <c r="J25" s="346" t="str">
        <f>IF(((C25="Auditoría de Gestión de la Configuración")*AND(L25="No")),"No","")</f>
        <v/>
      </c>
      <c r="K25" s="346" t="str">
        <f>IF(((C25="Auditoría de Gestión de la Configuración")*AND(L25="Si")),"Si","")</f>
        <v>Si</v>
      </c>
      <c r="L25" s="348" t="s">
        <v>188</v>
      </c>
      <c r="M25" s="214"/>
      <c r="N25" s="214"/>
      <c r="O25" s="346" t="str">
        <f>IF(((C25="Auditoría de Gestión de la Configuración")*AND(Q25="No")),"No","")</f>
        <v/>
      </c>
      <c r="P25" s="346" t="str">
        <f>IF(((C25="Auditoría de Gestión de la Configuración")*AND(Q25="Si")),"Si","")</f>
        <v>Si</v>
      </c>
      <c r="Q25" s="347" t="s">
        <v>188</v>
      </c>
      <c r="R25" s="215"/>
      <c r="S25" s="215"/>
      <c r="T25" s="74"/>
    </row>
    <row r="26" spans="2:20" s="77" customFormat="1" ht="32.25" customHeight="1">
      <c r="B26" s="84">
        <f t="shared" ref="B26:B44" si="1">B25+1</f>
        <v>3</v>
      </c>
      <c r="C26" s="268" t="s">
        <v>195</v>
      </c>
      <c r="D26" s="85" t="s">
        <v>169</v>
      </c>
      <c r="E26" s="346" t="str">
        <f>IF(((C26="Auditoría de Calidad")*AND(G26="No")),"No","")</f>
        <v/>
      </c>
      <c r="F26" s="346" t="str">
        <f>IF(((C26="Auditoría de Calidad")*AND(G26="Si")),"Si","")</f>
        <v/>
      </c>
      <c r="G26" s="348"/>
      <c r="H26" s="216"/>
      <c r="I26" s="217"/>
      <c r="J26" s="346" t="str">
        <f>IF(((C26="Auditoría de Calidad")*AND(L26="No")),"No","")</f>
        <v/>
      </c>
      <c r="K26" s="346" t="str">
        <f>IF(((C26="Auditoría de Calidad")*AND(L26="Si")),"Si","")</f>
        <v/>
      </c>
      <c r="L26" s="348"/>
      <c r="M26" s="217"/>
      <c r="N26" s="217"/>
      <c r="O26" s="346" t="str">
        <f>IF(((C26="Auditoría de Calidad")*AND(Q26="No")),"No","")</f>
        <v/>
      </c>
      <c r="P26" s="346" t="str">
        <f>IF(((C26="Auditoría de Calidad")*AND(Q26="Si")),"Si","")</f>
        <v/>
      </c>
      <c r="Q26" s="348"/>
      <c r="R26" s="218"/>
      <c r="S26" s="207"/>
      <c r="T26" s="74"/>
    </row>
    <row r="27" spans="2:20" s="77" customFormat="1" ht="36.75" customHeight="1">
      <c r="B27" s="84">
        <f t="shared" si="1"/>
        <v>4</v>
      </c>
      <c r="C27" s="268" t="s">
        <v>195</v>
      </c>
      <c r="D27" s="85" t="s">
        <v>26</v>
      </c>
      <c r="E27" s="346" t="str">
        <f t="shared" ref="E27:E44" si="2">IF(((C27="Auditoría de Calidad")*AND(G27="No")),"No","")</f>
        <v/>
      </c>
      <c r="F27" s="346" t="str">
        <f t="shared" ref="F27:F44" si="3">IF(((C27="Auditoría de Calidad")*AND(G27="Si")),"Si","")</f>
        <v/>
      </c>
      <c r="G27" s="348"/>
      <c r="H27" s="216"/>
      <c r="I27" s="217"/>
      <c r="J27" s="346" t="str">
        <f t="shared" ref="J27:J44" si="4">IF(((C27="Auditoría de Calidad")*AND(L27="No")),"No","")</f>
        <v/>
      </c>
      <c r="K27" s="346" t="str">
        <f t="shared" ref="K27:K44" si="5">IF(((C27="Auditoría de Calidad")*AND(L27="Si")),"Si","")</f>
        <v/>
      </c>
      <c r="L27" s="348"/>
      <c r="M27" s="217"/>
      <c r="N27" s="217"/>
      <c r="O27" s="346" t="str">
        <f t="shared" ref="O27:O44" si="6">IF(((C27="Auditoría de Calidad")*AND(Q27="No")),"No","")</f>
        <v/>
      </c>
      <c r="P27" s="346" t="str">
        <f t="shared" ref="P27:P44" si="7">IF(((C27="Auditoría de Calidad")*AND(Q27="Si")),"Si","")</f>
        <v/>
      </c>
      <c r="Q27" s="348"/>
      <c r="R27" s="218"/>
      <c r="S27" s="207"/>
      <c r="T27" s="74"/>
    </row>
    <row r="28" spans="2:20" s="77" customFormat="1" ht="30" customHeight="1">
      <c r="B28" s="84">
        <f t="shared" si="1"/>
        <v>5</v>
      </c>
      <c r="C28" s="268" t="s">
        <v>195</v>
      </c>
      <c r="D28" s="85" t="s">
        <v>260</v>
      </c>
      <c r="E28" s="346" t="str">
        <f t="shared" si="2"/>
        <v/>
      </c>
      <c r="F28" s="346" t="str">
        <f t="shared" si="3"/>
        <v/>
      </c>
      <c r="G28" s="348"/>
      <c r="H28" s="216"/>
      <c r="I28" s="217"/>
      <c r="J28" s="346" t="str">
        <f t="shared" si="4"/>
        <v/>
      </c>
      <c r="K28" s="346" t="str">
        <f t="shared" si="5"/>
        <v/>
      </c>
      <c r="L28" s="348"/>
      <c r="M28" s="217"/>
      <c r="N28" s="217"/>
      <c r="O28" s="346" t="str">
        <f t="shared" si="6"/>
        <v/>
      </c>
      <c r="P28" s="346" t="str">
        <f t="shared" si="7"/>
        <v/>
      </c>
      <c r="Q28" s="348"/>
      <c r="R28" s="218"/>
      <c r="S28" s="207"/>
      <c r="T28" s="74"/>
    </row>
    <row r="29" spans="2:20" s="77" customFormat="1" ht="25.5" customHeight="1">
      <c r="B29" s="84">
        <f t="shared" si="1"/>
        <v>6</v>
      </c>
      <c r="C29" s="268" t="s">
        <v>195</v>
      </c>
      <c r="D29" s="235" t="s">
        <v>31</v>
      </c>
      <c r="E29" s="346" t="str">
        <f t="shared" si="2"/>
        <v/>
      </c>
      <c r="F29" s="346" t="str">
        <f t="shared" si="3"/>
        <v/>
      </c>
      <c r="G29" s="348"/>
      <c r="H29" s="216"/>
      <c r="I29" s="217"/>
      <c r="J29" s="346" t="str">
        <f t="shared" si="4"/>
        <v/>
      </c>
      <c r="K29" s="346" t="str">
        <f t="shared" si="5"/>
        <v/>
      </c>
      <c r="L29" s="348"/>
      <c r="M29" s="217"/>
      <c r="N29" s="217"/>
      <c r="O29" s="346" t="str">
        <f t="shared" si="6"/>
        <v/>
      </c>
      <c r="P29" s="346" t="str">
        <f t="shared" si="7"/>
        <v/>
      </c>
      <c r="Q29" s="348"/>
      <c r="R29" s="218"/>
      <c r="S29" s="207"/>
      <c r="T29" s="74"/>
    </row>
    <row r="30" spans="2:20" s="77" customFormat="1" ht="20.100000000000001" customHeight="1">
      <c r="B30" s="84">
        <f t="shared" si="1"/>
        <v>7</v>
      </c>
      <c r="C30" s="268" t="s">
        <v>195</v>
      </c>
      <c r="D30" s="85" t="s">
        <v>146</v>
      </c>
      <c r="E30" s="346" t="str">
        <f t="shared" si="2"/>
        <v/>
      </c>
      <c r="F30" s="346" t="str">
        <f t="shared" si="3"/>
        <v/>
      </c>
      <c r="G30" s="348"/>
      <c r="H30" s="216"/>
      <c r="I30" s="217"/>
      <c r="J30" s="346" t="str">
        <f t="shared" si="4"/>
        <v/>
      </c>
      <c r="K30" s="346" t="str">
        <f t="shared" si="5"/>
        <v/>
      </c>
      <c r="L30" s="348"/>
      <c r="M30" s="217"/>
      <c r="N30" s="217"/>
      <c r="O30" s="346" t="str">
        <f t="shared" si="6"/>
        <v/>
      </c>
      <c r="P30" s="346" t="str">
        <f t="shared" si="7"/>
        <v/>
      </c>
      <c r="Q30" s="348"/>
      <c r="R30" s="218"/>
      <c r="S30" s="207"/>
      <c r="T30" s="74"/>
    </row>
    <row r="31" spans="2:20" s="77" customFormat="1" ht="29.25" customHeight="1">
      <c r="B31" s="84">
        <f t="shared" si="1"/>
        <v>8</v>
      </c>
      <c r="C31" s="268" t="s">
        <v>195</v>
      </c>
      <c r="D31" s="85" t="s">
        <v>147</v>
      </c>
      <c r="E31" s="346" t="str">
        <f t="shared" si="2"/>
        <v/>
      </c>
      <c r="F31" s="346" t="str">
        <f t="shared" si="3"/>
        <v/>
      </c>
      <c r="G31" s="348"/>
      <c r="H31" s="216"/>
      <c r="I31" s="217"/>
      <c r="J31" s="346" t="str">
        <f t="shared" si="4"/>
        <v/>
      </c>
      <c r="K31" s="346" t="str">
        <f t="shared" si="5"/>
        <v/>
      </c>
      <c r="L31" s="348"/>
      <c r="M31" s="217"/>
      <c r="N31" s="217"/>
      <c r="O31" s="346" t="str">
        <f t="shared" si="6"/>
        <v/>
      </c>
      <c r="P31" s="346" t="str">
        <f t="shared" si="7"/>
        <v/>
      </c>
      <c r="Q31" s="348"/>
      <c r="R31" s="218"/>
      <c r="S31" s="207"/>
      <c r="T31" s="74"/>
    </row>
    <row r="32" spans="2:20" s="77" customFormat="1" ht="20.100000000000001" customHeight="1">
      <c r="B32" s="84">
        <f t="shared" si="1"/>
        <v>9</v>
      </c>
      <c r="C32" s="268" t="s">
        <v>195</v>
      </c>
      <c r="D32" s="85" t="s">
        <v>230</v>
      </c>
      <c r="E32" s="346" t="str">
        <f t="shared" si="2"/>
        <v/>
      </c>
      <c r="F32" s="346" t="str">
        <f t="shared" si="3"/>
        <v/>
      </c>
      <c r="G32" s="348"/>
      <c r="H32" s="216"/>
      <c r="I32" s="217"/>
      <c r="J32" s="346" t="str">
        <f t="shared" si="4"/>
        <v/>
      </c>
      <c r="K32" s="346" t="str">
        <f t="shared" si="5"/>
        <v/>
      </c>
      <c r="L32" s="348"/>
      <c r="M32" s="217"/>
      <c r="N32" s="217"/>
      <c r="O32" s="346" t="str">
        <f t="shared" si="6"/>
        <v/>
      </c>
      <c r="P32" s="346" t="str">
        <f t="shared" si="7"/>
        <v/>
      </c>
      <c r="Q32" s="348"/>
      <c r="R32" s="218"/>
      <c r="S32" s="207"/>
      <c r="T32" s="74"/>
    </row>
    <row r="33" spans="2:20" s="77" customFormat="1" ht="27.75" customHeight="1">
      <c r="B33" s="84">
        <f t="shared" si="1"/>
        <v>10</v>
      </c>
      <c r="C33" s="268" t="s">
        <v>195</v>
      </c>
      <c r="D33" s="85" t="s">
        <v>149</v>
      </c>
      <c r="E33" s="346" t="str">
        <f t="shared" si="2"/>
        <v/>
      </c>
      <c r="F33" s="346" t="str">
        <f t="shared" si="3"/>
        <v/>
      </c>
      <c r="G33" s="348"/>
      <c r="H33" s="216"/>
      <c r="I33" s="208"/>
      <c r="J33" s="346" t="str">
        <f t="shared" si="4"/>
        <v/>
      </c>
      <c r="K33" s="346" t="str">
        <f t="shared" si="5"/>
        <v/>
      </c>
      <c r="L33" s="348"/>
      <c r="M33" s="208"/>
      <c r="N33" s="208"/>
      <c r="O33" s="346" t="str">
        <f t="shared" si="6"/>
        <v/>
      </c>
      <c r="P33" s="346" t="str">
        <f t="shared" si="7"/>
        <v/>
      </c>
      <c r="Q33" s="348"/>
      <c r="R33" s="209"/>
      <c r="S33" s="207"/>
      <c r="T33" s="74"/>
    </row>
    <row r="34" spans="2:20" s="77" customFormat="1" ht="28.5" customHeight="1">
      <c r="B34" s="84">
        <f t="shared" si="1"/>
        <v>11</v>
      </c>
      <c r="C34" s="268" t="s">
        <v>195</v>
      </c>
      <c r="D34" s="235" t="s">
        <v>148</v>
      </c>
      <c r="E34" s="346" t="str">
        <f t="shared" si="2"/>
        <v/>
      </c>
      <c r="F34" s="346" t="str">
        <f t="shared" si="3"/>
        <v/>
      </c>
      <c r="G34" s="348"/>
      <c r="H34" s="216"/>
      <c r="I34" s="208"/>
      <c r="J34" s="346" t="str">
        <f t="shared" si="4"/>
        <v/>
      </c>
      <c r="K34" s="346" t="str">
        <f t="shared" si="5"/>
        <v/>
      </c>
      <c r="L34" s="348"/>
      <c r="M34" s="208"/>
      <c r="N34" s="208"/>
      <c r="O34" s="346" t="str">
        <f t="shared" si="6"/>
        <v/>
      </c>
      <c r="P34" s="346" t="str">
        <f t="shared" si="7"/>
        <v/>
      </c>
      <c r="Q34" s="348"/>
      <c r="R34" s="209"/>
      <c r="S34" s="207"/>
      <c r="T34" s="74"/>
    </row>
    <row r="35" spans="2:20" s="77" customFormat="1" ht="24.75" customHeight="1">
      <c r="B35" s="84">
        <f t="shared" si="1"/>
        <v>12</v>
      </c>
      <c r="C35" s="268" t="s">
        <v>195</v>
      </c>
      <c r="D35" s="85" t="s">
        <v>27</v>
      </c>
      <c r="E35" s="346" t="str">
        <f t="shared" si="2"/>
        <v/>
      </c>
      <c r="F35" s="346" t="str">
        <f t="shared" si="3"/>
        <v/>
      </c>
      <c r="G35" s="348"/>
      <c r="H35" s="216"/>
      <c r="I35" s="208"/>
      <c r="J35" s="346" t="str">
        <f t="shared" si="4"/>
        <v/>
      </c>
      <c r="K35" s="346" t="str">
        <f t="shared" si="5"/>
        <v/>
      </c>
      <c r="L35" s="348"/>
      <c r="M35" s="208"/>
      <c r="N35" s="208"/>
      <c r="O35" s="346" t="str">
        <f t="shared" si="6"/>
        <v/>
      </c>
      <c r="P35" s="346" t="str">
        <f t="shared" si="7"/>
        <v/>
      </c>
      <c r="Q35" s="348"/>
      <c r="R35" s="209"/>
      <c r="S35" s="207"/>
      <c r="T35" s="74"/>
    </row>
    <row r="36" spans="2:20" s="77" customFormat="1" ht="20.100000000000001" customHeight="1">
      <c r="B36" s="84">
        <f t="shared" si="1"/>
        <v>13</v>
      </c>
      <c r="C36" s="268" t="s">
        <v>195</v>
      </c>
      <c r="D36" s="85" t="s">
        <v>178</v>
      </c>
      <c r="E36" s="346" t="str">
        <f t="shared" si="2"/>
        <v/>
      </c>
      <c r="F36" s="346" t="str">
        <f t="shared" si="3"/>
        <v/>
      </c>
      <c r="G36" s="348"/>
      <c r="H36" s="216"/>
      <c r="I36" s="208"/>
      <c r="J36" s="346" t="str">
        <f t="shared" si="4"/>
        <v/>
      </c>
      <c r="K36" s="346" t="str">
        <f t="shared" si="5"/>
        <v/>
      </c>
      <c r="L36" s="348"/>
      <c r="M36" s="208"/>
      <c r="N36" s="208"/>
      <c r="O36" s="346" t="str">
        <f t="shared" si="6"/>
        <v/>
      </c>
      <c r="P36" s="346" t="str">
        <f t="shared" si="7"/>
        <v/>
      </c>
      <c r="Q36" s="348"/>
      <c r="R36" s="209"/>
      <c r="S36" s="207"/>
      <c r="T36" s="74"/>
    </row>
    <row r="37" spans="2:20" s="77" customFormat="1" ht="20.100000000000001" customHeight="1">
      <c r="B37" s="84">
        <f t="shared" si="1"/>
        <v>14</v>
      </c>
      <c r="C37" s="268" t="s">
        <v>195</v>
      </c>
      <c r="D37" s="85" t="s">
        <v>30</v>
      </c>
      <c r="E37" s="346" t="str">
        <f t="shared" si="2"/>
        <v/>
      </c>
      <c r="F37" s="346" t="str">
        <f t="shared" si="3"/>
        <v/>
      </c>
      <c r="G37" s="348"/>
      <c r="H37" s="216"/>
      <c r="I37" s="208"/>
      <c r="J37" s="346" t="str">
        <f t="shared" si="4"/>
        <v/>
      </c>
      <c r="K37" s="346" t="str">
        <f t="shared" si="5"/>
        <v/>
      </c>
      <c r="L37" s="348"/>
      <c r="M37" s="208"/>
      <c r="N37" s="208"/>
      <c r="O37" s="346" t="str">
        <f t="shared" si="6"/>
        <v/>
      </c>
      <c r="P37" s="346" t="str">
        <f t="shared" si="7"/>
        <v/>
      </c>
      <c r="Q37" s="348"/>
      <c r="R37" s="209"/>
      <c r="S37" s="207"/>
      <c r="T37" s="74"/>
    </row>
    <row r="38" spans="2:20" s="77" customFormat="1" ht="24" customHeight="1">
      <c r="B38" s="84">
        <f t="shared" si="1"/>
        <v>15</v>
      </c>
      <c r="C38" s="268" t="s">
        <v>195</v>
      </c>
      <c r="D38" s="85" t="s">
        <v>28</v>
      </c>
      <c r="E38" s="346" t="str">
        <f t="shared" si="2"/>
        <v/>
      </c>
      <c r="F38" s="346" t="str">
        <f t="shared" si="3"/>
        <v/>
      </c>
      <c r="G38" s="348"/>
      <c r="H38" s="216"/>
      <c r="I38" s="208"/>
      <c r="J38" s="346" t="str">
        <f t="shared" si="4"/>
        <v/>
      </c>
      <c r="K38" s="346" t="str">
        <f t="shared" si="5"/>
        <v/>
      </c>
      <c r="L38" s="348"/>
      <c r="M38" s="208"/>
      <c r="N38" s="208"/>
      <c r="O38" s="346" t="str">
        <f t="shared" si="6"/>
        <v/>
      </c>
      <c r="P38" s="346" t="str">
        <f t="shared" si="7"/>
        <v/>
      </c>
      <c r="Q38" s="348"/>
      <c r="R38" s="209"/>
      <c r="S38" s="207"/>
      <c r="T38" s="74"/>
    </row>
    <row r="39" spans="2:20" s="77" customFormat="1" ht="30.75" customHeight="1">
      <c r="B39" s="84">
        <f t="shared" si="1"/>
        <v>16</v>
      </c>
      <c r="C39" s="268" t="s">
        <v>195</v>
      </c>
      <c r="D39" s="85" t="s">
        <v>29</v>
      </c>
      <c r="E39" s="346" t="str">
        <f t="shared" si="2"/>
        <v/>
      </c>
      <c r="F39" s="346" t="str">
        <f t="shared" si="3"/>
        <v/>
      </c>
      <c r="G39" s="348"/>
      <c r="H39" s="216"/>
      <c r="I39" s="208"/>
      <c r="J39" s="346" t="str">
        <f t="shared" si="4"/>
        <v/>
      </c>
      <c r="K39" s="346" t="str">
        <f t="shared" si="5"/>
        <v/>
      </c>
      <c r="L39" s="348"/>
      <c r="M39" s="208"/>
      <c r="N39" s="208"/>
      <c r="O39" s="346" t="str">
        <f t="shared" si="6"/>
        <v/>
      </c>
      <c r="P39" s="346" t="str">
        <f t="shared" si="7"/>
        <v/>
      </c>
      <c r="Q39" s="348"/>
      <c r="R39" s="209"/>
      <c r="S39" s="207"/>
      <c r="T39" s="74"/>
    </row>
    <row r="40" spans="2:20" s="77" customFormat="1" ht="11.25">
      <c r="B40" s="84">
        <f t="shared" si="1"/>
        <v>17</v>
      </c>
      <c r="C40" s="268" t="s">
        <v>195</v>
      </c>
      <c r="D40" s="85" t="s">
        <v>179</v>
      </c>
      <c r="E40" s="346" t="str">
        <f t="shared" si="2"/>
        <v/>
      </c>
      <c r="F40" s="346" t="str">
        <f t="shared" si="3"/>
        <v/>
      </c>
      <c r="G40" s="348"/>
      <c r="H40" s="216"/>
      <c r="I40" s="208"/>
      <c r="J40" s="346" t="str">
        <f t="shared" si="4"/>
        <v/>
      </c>
      <c r="K40" s="346" t="str">
        <f t="shared" si="5"/>
        <v/>
      </c>
      <c r="L40" s="348"/>
      <c r="M40" s="208"/>
      <c r="N40" s="208"/>
      <c r="O40" s="346" t="str">
        <f t="shared" si="6"/>
        <v/>
      </c>
      <c r="P40" s="346" t="str">
        <f t="shared" si="7"/>
        <v/>
      </c>
      <c r="Q40" s="348"/>
      <c r="R40" s="209"/>
      <c r="S40" s="207"/>
      <c r="T40" s="74"/>
    </row>
    <row r="41" spans="2:20" s="77" customFormat="1" ht="26.25" customHeight="1">
      <c r="B41" s="84">
        <f t="shared" si="1"/>
        <v>18</v>
      </c>
      <c r="C41" s="268" t="s">
        <v>195</v>
      </c>
      <c r="D41" s="85" t="s">
        <v>130</v>
      </c>
      <c r="E41" s="346" t="str">
        <f t="shared" si="2"/>
        <v/>
      </c>
      <c r="F41" s="346" t="str">
        <f t="shared" si="3"/>
        <v/>
      </c>
      <c r="G41" s="348"/>
      <c r="H41" s="216"/>
      <c r="I41" s="208"/>
      <c r="J41" s="346" t="str">
        <f t="shared" si="4"/>
        <v/>
      </c>
      <c r="K41" s="346" t="str">
        <f t="shared" si="5"/>
        <v/>
      </c>
      <c r="L41" s="348"/>
      <c r="M41" s="208"/>
      <c r="N41" s="208"/>
      <c r="O41" s="346" t="str">
        <f t="shared" si="6"/>
        <v/>
      </c>
      <c r="P41" s="346" t="str">
        <f t="shared" si="7"/>
        <v/>
      </c>
      <c r="Q41" s="348"/>
      <c r="R41" s="209"/>
      <c r="S41" s="207"/>
      <c r="T41" s="74"/>
    </row>
    <row r="42" spans="2:20" s="77" customFormat="1" ht="24" customHeight="1">
      <c r="B42" s="84">
        <f t="shared" si="1"/>
        <v>19</v>
      </c>
      <c r="C42" s="268" t="s">
        <v>195</v>
      </c>
      <c r="D42" s="85" t="s">
        <v>166</v>
      </c>
      <c r="E42" s="346" t="str">
        <f t="shared" si="2"/>
        <v/>
      </c>
      <c r="F42" s="346" t="str">
        <f t="shared" si="3"/>
        <v/>
      </c>
      <c r="G42" s="348"/>
      <c r="H42" s="216"/>
      <c r="I42" s="208"/>
      <c r="J42" s="346" t="str">
        <f t="shared" si="4"/>
        <v/>
      </c>
      <c r="K42" s="346" t="str">
        <f t="shared" si="5"/>
        <v/>
      </c>
      <c r="L42" s="348"/>
      <c r="M42" s="208"/>
      <c r="N42" s="208"/>
      <c r="O42" s="346" t="str">
        <f t="shared" si="6"/>
        <v/>
      </c>
      <c r="P42" s="346" t="str">
        <f t="shared" si="7"/>
        <v/>
      </c>
      <c r="Q42" s="348"/>
      <c r="R42" s="209"/>
      <c r="S42" s="207"/>
      <c r="T42" s="74"/>
    </row>
    <row r="43" spans="2:20" s="77" customFormat="1" ht="28.5" customHeight="1">
      <c r="B43" s="84">
        <f t="shared" si="1"/>
        <v>20</v>
      </c>
      <c r="C43" s="268" t="s">
        <v>195</v>
      </c>
      <c r="D43" s="85" t="s">
        <v>3</v>
      </c>
      <c r="E43" s="346" t="str">
        <f t="shared" si="2"/>
        <v/>
      </c>
      <c r="F43" s="346" t="str">
        <f t="shared" si="3"/>
        <v/>
      </c>
      <c r="G43" s="348"/>
      <c r="H43" s="216"/>
      <c r="I43" s="208"/>
      <c r="J43" s="346" t="str">
        <f t="shared" si="4"/>
        <v/>
      </c>
      <c r="K43" s="346" t="str">
        <f t="shared" si="5"/>
        <v/>
      </c>
      <c r="L43" s="348"/>
      <c r="M43" s="208"/>
      <c r="N43" s="208"/>
      <c r="O43" s="346" t="str">
        <f t="shared" si="6"/>
        <v/>
      </c>
      <c r="P43" s="346" t="str">
        <f t="shared" si="7"/>
        <v/>
      </c>
      <c r="Q43" s="348"/>
      <c r="R43" s="209"/>
      <c r="S43" s="207"/>
      <c r="T43" s="74"/>
    </row>
    <row r="44" spans="2:20" s="77" customFormat="1" ht="23.25" thickBot="1">
      <c r="B44" s="84">
        <f t="shared" si="1"/>
        <v>21</v>
      </c>
      <c r="C44" s="268" t="s">
        <v>195</v>
      </c>
      <c r="D44" s="95" t="s">
        <v>231</v>
      </c>
      <c r="E44" s="346" t="str">
        <f t="shared" si="2"/>
        <v/>
      </c>
      <c r="F44" s="346" t="str">
        <f t="shared" si="3"/>
        <v/>
      </c>
      <c r="G44" s="352"/>
      <c r="H44" s="274"/>
      <c r="I44" s="211"/>
      <c r="J44" s="346" t="str">
        <f t="shared" si="4"/>
        <v/>
      </c>
      <c r="K44" s="346" t="str">
        <f t="shared" si="5"/>
        <v/>
      </c>
      <c r="L44" s="352"/>
      <c r="M44" s="211"/>
      <c r="N44" s="211"/>
      <c r="O44" s="346" t="str">
        <f t="shared" si="6"/>
        <v/>
      </c>
      <c r="P44" s="346" t="str">
        <f t="shared" si="7"/>
        <v/>
      </c>
      <c r="Q44" s="352"/>
      <c r="R44" s="212"/>
      <c r="S44" s="210"/>
      <c r="T44" s="74"/>
    </row>
    <row r="45" spans="2:20" s="77" customFormat="1" ht="54" customHeight="1" thickBot="1">
      <c r="B45" s="92"/>
      <c r="C45" s="483" t="s">
        <v>226</v>
      </c>
      <c r="D45" s="483"/>
      <c r="E45" s="483"/>
      <c r="F45" s="483"/>
      <c r="G45" s="483"/>
      <c r="H45" s="483"/>
      <c r="I45" s="483"/>
      <c r="J45" s="99"/>
      <c r="K45" s="99"/>
      <c r="L45" s="99"/>
      <c r="M45" s="275"/>
      <c r="N45" s="99"/>
      <c r="O45" s="354"/>
      <c r="P45" s="354"/>
      <c r="Q45" s="354"/>
      <c r="R45" s="99"/>
      <c r="S45" s="100"/>
      <c r="T45" s="73"/>
    </row>
    <row r="46" spans="2:20" s="77" customFormat="1" ht="22.5">
      <c r="B46" s="83">
        <v>1</v>
      </c>
      <c r="C46" s="268" t="s">
        <v>196</v>
      </c>
      <c r="D46" s="90" t="s">
        <v>107</v>
      </c>
      <c r="E46" s="346" t="str">
        <f>IF(((C46="Auditoría de Gestión de la Configuración")*AND(G46="No")),"No","")</f>
        <v>No</v>
      </c>
      <c r="F46" s="346" t="str">
        <f>IF(((C46="Auditoría de Gestión de la Configuración")*AND(G46="Si")),"Si","")</f>
        <v/>
      </c>
      <c r="G46" s="353" t="s">
        <v>189</v>
      </c>
      <c r="H46" s="96"/>
      <c r="I46" s="98"/>
      <c r="J46" s="346" t="str">
        <f>IF(((C46="Auditoría de Gestión de la Configuración")*AND(L46="No")),"No","")</f>
        <v>No</v>
      </c>
      <c r="K46" s="346" t="str">
        <f>IF(((C46="Auditoría de Gestión de la Configuración")*AND(L46="Si")),"Si","")</f>
        <v/>
      </c>
      <c r="L46" s="353" t="s">
        <v>189</v>
      </c>
      <c r="M46" s="217"/>
      <c r="N46" s="98"/>
      <c r="O46" s="346" t="str">
        <f>IF(((C46="Auditoría de Gestión de la Configuración")*AND(Q46="No")),"No","")</f>
        <v/>
      </c>
      <c r="P46" s="346" t="str">
        <f>IF(((C46="Auditoría de Gestión de la Configuración")*AND(Q46="Si")),"Si","")</f>
        <v>Si</v>
      </c>
      <c r="Q46" s="353" t="s">
        <v>188</v>
      </c>
      <c r="R46" s="97"/>
      <c r="S46" s="97"/>
      <c r="T46" s="73"/>
    </row>
    <row r="47" spans="2:20" s="77" customFormat="1" ht="22.5">
      <c r="B47" s="84">
        <v>2</v>
      </c>
      <c r="C47" s="268" t="s">
        <v>196</v>
      </c>
      <c r="D47" s="78" t="s">
        <v>113</v>
      </c>
      <c r="E47" s="346" t="str">
        <f>IF(((C47="Auditoría de Gestión de la Configuración")*AND(G47="No")),"No","")</f>
        <v/>
      </c>
      <c r="F47" s="346" t="str">
        <f>IF(((C47="Auditoría de Gestión de la Configuración")*AND(G47="Si")),"Si","")</f>
        <v>Si</v>
      </c>
      <c r="G47" s="353" t="s">
        <v>188</v>
      </c>
      <c r="H47" s="82"/>
      <c r="I47" s="87"/>
      <c r="J47" s="346" t="str">
        <f>IF(((C47="Auditoría de Gestión de la Configuración")*AND(L47="No")),"No","")</f>
        <v/>
      </c>
      <c r="K47" s="346" t="str">
        <f>IF(((C47="Auditoría de Gestión de la Configuración")*AND(L47="Si")),"Si","")</f>
        <v/>
      </c>
      <c r="L47" s="353"/>
      <c r="M47" s="208"/>
      <c r="N47" s="87"/>
      <c r="O47" s="346" t="str">
        <f>IF(((C47="Auditoría de Gestión de la Configuración")*AND(Q47="No")),"No","")</f>
        <v/>
      </c>
      <c r="P47" s="346" t="str">
        <f>IF(((C47="Auditoría de Gestión de la Configuración")*AND(Q47="Si")),"Si","")</f>
        <v>Si</v>
      </c>
      <c r="Q47" s="353" t="s">
        <v>188</v>
      </c>
      <c r="R47" s="86"/>
      <c r="S47" s="86"/>
      <c r="T47" s="73"/>
    </row>
    <row r="48" spans="2:20" s="77" customFormat="1" ht="29.25" customHeight="1">
      <c r="B48" s="79">
        <v>3</v>
      </c>
      <c r="C48" s="268" t="s">
        <v>195</v>
      </c>
      <c r="D48" s="85" t="s">
        <v>151</v>
      </c>
      <c r="E48" s="346" t="str">
        <f>IF(((C48="Auditoría de Calidad")*AND(G48="No")),"No","")</f>
        <v/>
      </c>
      <c r="F48" s="346" t="str">
        <f>IF(((C48="Auditoría de Calidad")*AND(G48="Si")),"Si","")</f>
        <v/>
      </c>
      <c r="G48" s="353"/>
      <c r="H48" s="220"/>
      <c r="I48" s="222"/>
      <c r="J48" s="346" t="str">
        <f>IF(((C48="Auditoría de Calidad")*AND(L48="No")),"No","")</f>
        <v/>
      </c>
      <c r="K48" s="346" t="str">
        <f>IF(((C48="Auditoría de Calidad")*AND(L48="Si")),"Si","")</f>
        <v/>
      </c>
      <c r="L48" s="353"/>
      <c r="M48" s="221"/>
      <c r="N48" s="221"/>
      <c r="O48" s="346" t="str">
        <f>IF(((C48="Auditoría de Calidad")*AND(Q48="No")),"No","")</f>
        <v/>
      </c>
      <c r="P48" s="346" t="str">
        <f>IF(((C48="Auditoría de Calidad")*AND(Q48="Si")),"Si","")</f>
        <v/>
      </c>
      <c r="Q48" s="353"/>
      <c r="R48" s="223"/>
      <c r="S48" s="219"/>
      <c r="T48" s="73"/>
    </row>
    <row r="49" spans="2:20" s="77" customFormat="1" ht="27" customHeight="1">
      <c r="B49" s="79">
        <v>4</v>
      </c>
      <c r="C49" s="268" t="s">
        <v>195</v>
      </c>
      <c r="D49" s="85" t="s">
        <v>38</v>
      </c>
      <c r="E49" s="346" t="str">
        <f t="shared" ref="E49:E61" si="8">IF(((C49="Auditoría de Calidad")*AND(G49="No")),"No","")</f>
        <v/>
      </c>
      <c r="F49" s="346" t="str">
        <f t="shared" ref="F49:F61" si="9">IF(((C49="Auditoría de Calidad")*AND(G49="Si")),"Si","")</f>
        <v/>
      </c>
      <c r="G49" s="353"/>
      <c r="H49" s="220"/>
      <c r="I49" s="222"/>
      <c r="J49" s="346" t="str">
        <f t="shared" ref="J49:J61" si="10">IF(((C49="Auditoría de Calidad")*AND(L49="No")),"No","")</f>
        <v/>
      </c>
      <c r="K49" s="346" t="str">
        <f t="shared" ref="K49:K61" si="11">IF(((C49="Auditoría de Calidad")*AND(L49="Si")),"Si","")</f>
        <v/>
      </c>
      <c r="L49" s="353"/>
      <c r="M49" s="221"/>
      <c r="N49" s="221"/>
      <c r="O49" s="346" t="str">
        <f t="shared" ref="O49:O61" si="12">IF(((C49="Auditoría de Calidad")*AND(Q49="No")),"No","")</f>
        <v/>
      </c>
      <c r="P49" s="346" t="str">
        <f t="shared" ref="P49:P61" si="13">IF(((C49="Auditoría de Calidad")*AND(Q49="Si")),"Si","")</f>
        <v/>
      </c>
      <c r="Q49" s="353"/>
      <c r="R49" s="223"/>
      <c r="S49" s="219"/>
      <c r="T49" s="73"/>
    </row>
    <row r="50" spans="2:20" s="77" customFormat="1" ht="30.75" customHeight="1">
      <c r="B50" s="79">
        <v>5</v>
      </c>
      <c r="C50" s="268" t="s">
        <v>195</v>
      </c>
      <c r="D50" s="85" t="s">
        <v>43</v>
      </c>
      <c r="E50" s="346" t="str">
        <f t="shared" si="8"/>
        <v/>
      </c>
      <c r="F50" s="346" t="str">
        <f t="shared" si="9"/>
        <v/>
      </c>
      <c r="G50" s="353"/>
      <c r="H50" s="220"/>
      <c r="I50" s="222"/>
      <c r="J50" s="346" t="str">
        <f t="shared" si="10"/>
        <v/>
      </c>
      <c r="K50" s="346" t="str">
        <f t="shared" si="11"/>
        <v/>
      </c>
      <c r="L50" s="353"/>
      <c r="M50" s="221"/>
      <c r="N50" s="221"/>
      <c r="O50" s="346" t="str">
        <f t="shared" si="12"/>
        <v/>
      </c>
      <c r="P50" s="346" t="str">
        <f t="shared" si="13"/>
        <v/>
      </c>
      <c r="Q50" s="353"/>
      <c r="R50" s="223"/>
      <c r="S50" s="219"/>
      <c r="T50" s="73"/>
    </row>
    <row r="51" spans="2:20" s="77" customFormat="1" ht="30.75" customHeight="1">
      <c r="B51" s="79">
        <v>6</v>
      </c>
      <c r="C51" s="268" t="s">
        <v>195</v>
      </c>
      <c r="D51" s="85" t="s">
        <v>17</v>
      </c>
      <c r="E51" s="346" t="str">
        <f t="shared" si="8"/>
        <v/>
      </c>
      <c r="F51" s="346" t="str">
        <f t="shared" si="9"/>
        <v/>
      </c>
      <c r="G51" s="353"/>
      <c r="H51" s="220"/>
      <c r="I51" s="222"/>
      <c r="J51" s="346" t="str">
        <f t="shared" si="10"/>
        <v/>
      </c>
      <c r="K51" s="346" t="str">
        <f t="shared" si="11"/>
        <v/>
      </c>
      <c r="L51" s="353"/>
      <c r="M51" s="221"/>
      <c r="N51" s="221"/>
      <c r="O51" s="346" t="str">
        <f t="shared" si="12"/>
        <v/>
      </c>
      <c r="P51" s="346" t="str">
        <f t="shared" si="13"/>
        <v/>
      </c>
      <c r="Q51" s="353"/>
      <c r="R51" s="223"/>
      <c r="S51" s="219"/>
      <c r="T51" s="73"/>
    </row>
    <row r="52" spans="2:20" s="77" customFormat="1" ht="30" customHeight="1">
      <c r="B52" s="79">
        <v>7</v>
      </c>
      <c r="C52" s="268" t="s">
        <v>195</v>
      </c>
      <c r="D52" s="85" t="s">
        <v>18</v>
      </c>
      <c r="E52" s="346" t="str">
        <f t="shared" si="8"/>
        <v/>
      </c>
      <c r="F52" s="346" t="str">
        <f t="shared" si="9"/>
        <v/>
      </c>
      <c r="G52" s="353"/>
      <c r="H52" s="220"/>
      <c r="I52" s="222"/>
      <c r="J52" s="346" t="str">
        <f t="shared" si="10"/>
        <v/>
      </c>
      <c r="K52" s="346" t="str">
        <f t="shared" si="11"/>
        <v/>
      </c>
      <c r="L52" s="353"/>
      <c r="M52" s="221"/>
      <c r="N52" s="221"/>
      <c r="O52" s="346" t="str">
        <f t="shared" si="12"/>
        <v/>
      </c>
      <c r="P52" s="346" t="str">
        <f t="shared" si="13"/>
        <v/>
      </c>
      <c r="Q52" s="353"/>
      <c r="R52" s="223"/>
      <c r="S52" s="219"/>
      <c r="T52" s="73"/>
    </row>
    <row r="53" spans="2:20" s="77" customFormat="1" ht="34.5" customHeight="1">
      <c r="B53" s="79">
        <v>8</v>
      </c>
      <c r="C53" s="268" t="s">
        <v>195</v>
      </c>
      <c r="D53" s="85" t="s">
        <v>19</v>
      </c>
      <c r="E53" s="346" t="str">
        <f t="shared" si="8"/>
        <v/>
      </c>
      <c r="F53" s="346" t="str">
        <f t="shared" si="9"/>
        <v/>
      </c>
      <c r="G53" s="353"/>
      <c r="H53" s="220"/>
      <c r="I53" s="222"/>
      <c r="J53" s="346" t="str">
        <f t="shared" si="10"/>
        <v/>
      </c>
      <c r="K53" s="346" t="str">
        <f t="shared" si="11"/>
        <v/>
      </c>
      <c r="L53" s="353"/>
      <c r="M53" s="221"/>
      <c r="N53" s="221"/>
      <c r="O53" s="346" t="str">
        <f t="shared" si="12"/>
        <v/>
      </c>
      <c r="P53" s="346" t="str">
        <f t="shared" si="13"/>
        <v/>
      </c>
      <c r="Q53" s="353"/>
      <c r="R53" s="223"/>
      <c r="S53" s="219"/>
      <c r="T53" s="73"/>
    </row>
    <row r="54" spans="2:20" s="77" customFormat="1" ht="39.75" customHeight="1">
      <c r="B54" s="79">
        <v>9</v>
      </c>
      <c r="C54" s="268" t="s">
        <v>195</v>
      </c>
      <c r="D54" s="85" t="s">
        <v>40</v>
      </c>
      <c r="E54" s="346" t="str">
        <f t="shared" si="8"/>
        <v/>
      </c>
      <c r="F54" s="346" t="str">
        <f t="shared" si="9"/>
        <v/>
      </c>
      <c r="G54" s="353"/>
      <c r="H54" s="220"/>
      <c r="I54" s="222"/>
      <c r="J54" s="346" t="str">
        <f t="shared" si="10"/>
        <v/>
      </c>
      <c r="K54" s="346" t="str">
        <f t="shared" si="11"/>
        <v/>
      </c>
      <c r="L54" s="353"/>
      <c r="M54" s="221"/>
      <c r="N54" s="221"/>
      <c r="O54" s="346" t="str">
        <f t="shared" si="12"/>
        <v/>
      </c>
      <c r="P54" s="346" t="str">
        <f t="shared" si="13"/>
        <v/>
      </c>
      <c r="Q54" s="353"/>
      <c r="R54" s="223"/>
      <c r="S54" s="219"/>
      <c r="T54" s="73"/>
    </row>
    <row r="55" spans="2:20" s="77" customFormat="1" ht="36" customHeight="1">
      <c r="B55" s="79">
        <v>10</v>
      </c>
      <c r="C55" s="268" t="s">
        <v>195</v>
      </c>
      <c r="D55" s="235" t="s">
        <v>41</v>
      </c>
      <c r="E55" s="346" t="str">
        <f t="shared" si="8"/>
        <v/>
      </c>
      <c r="F55" s="346" t="str">
        <f t="shared" si="9"/>
        <v/>
      </c>
      <c r="G55" s="353"/>
      <c r="H55" s="220"/>
      <c r="I55" s="222"/>
      <c r="J55" s="346" t="str">
        <f t="shared" si="10"/>
        <v/>
      </c>
      <c r="K55" s="346" t="str">
        <f t="shared" si="11"/>
        <v/>
      </c>
      <c r="L55" s="353"/>
      <c r="M55" s="221"/>
      <c r="N55" s="221"/>
      <c r="O55" s="346" t="str">
        <f t="shared" si="12"/>
        <v/>
      </c>
      <c r="P55" s="346" t="str">
        <f t="shared" si="13"/>
        <v/>
      </c>
      <c r="Q55" s="353"/>
      <c r="R55" s="223"/>
      <c r="S55" s="219"/>
      <c r="T55" s="73"/>
    </row>
    <row r="56" spans="2:20" s="77" customFormat="1" ht="28.5" customHeight="1">
      <c r="B56" s="79">
        <v>11</v>
      </c>
      <c r="C56" s="268" t="s">
        <v>195</v>
      </c>
      <c r="D56" s="235" t="s">
        <v>42</v>
      </c>
      <c r="E56" s="346" t="str">
        <f t="shared" si="8"/>
        <v/>
      </c>
      <c r="F56" s="346" t="str">
        <f t="shared" si="9"/>
        <v/>
      </c>
      <c r="G56" s="353"/>
      <c r="H56" s="220"/>
      <c r="I56" s="222"/>
      <c r="J56" s="346" t="str">
        <f t="shared" si="10"/>
        <v/>
      </c>
      <c r="K56" s="346" t="str">
        <f t="shared" si="11"/>
        <v/>
      </c>
      <c r="L56" s="353"/>
      <c r="M56" s="221"/>
      <c r="N56" s="221"/>
      <c r="O56" s="346" t="str">
        <f t="shared" si="12"/>
        <v/>
      </c>
      <c r="P56" s="346" t="str">
        <f t="shared" si="13"/>
        <v/>
      </c>
      <c r="Q56" s="353"/>
      <c r="R56" s="223"/>
      <c r="S56" s="219"/>
      <c r="T56" s="73"/>
    </row>
    <row r="57" spans="2:20" s="77" customFormat="1" ht="27.75" customHeight="1">
      <c r="B57" s="79">
        <v>12</v>
      </c>
      <c r="C57" s="268" t="s">
        <v>195</v>
      </c>
      <c r="D57" s="235" t="s">
        <v>39</v>
      </c>
      <c r="E57" s="346" t="str">
        <f t="shared" si="8"/>
        <v/>
      </c>
      <c r="F57" s="346" t="str">
        <f t="shared" si="9"/>
        <v/>
      </c>
      <c r="G57" s="353"/>
      <c r="H57" s="220"/>
      <c r="I57" s="222"/>
      <c r="J57" s="346" t="str">
        <f t="shared" si="10"/>
        <v/>
      </c>
      <c r="K57" s="346" t="str">
        <f t="shared" si="11"/>
        <v/>
      </c>
      <c r="L57" s="353"/>
      <c r="M57" s="221"/>
      <c r="N57" s="221"/>
      <c r="O57" s="346" t="str">
        <f t="shared" si="12"/>
        <v/>
      </c>
      <c r="P57" s="346" t="str">
        <f t="shared" si="13"/>
        <v/>
      </c>
      <c r="Q57" s="353"/>
      <c r="R57" s="223"/>
      <c r="S57" s="219"/>
      <c r="T57" s="73"/>
    </row>
    <row r="58" spans="2:20" s="77" customFormat="1" ht="36.75" customHeight="1">
      <c r="B58" s="79">
        <v>13</v>
      </c>
      <c r="C58" s="268" t="s">
        <v>195</v>
      </c>
      <c r="D58" s="85" t="s">
        <v>37</v>
      </c>
      <c r="E58" s="346" t="str">
        <f t="shared" si="8"/>
        <v/>
      </c>
      <c r="F58" s="346" t="str">
        <f t="shared" si="9"/>
        <v/>
      </c>
      <c r="G58" s="353"/>
      <c r="H58" s="220"/>
      <c r="I58" s="222"/>
      <c r="J58" s="346" t="str">
        <f t="shared" si="10"/>
        <v/>
      </c>
      <c r="K58" s="346" t="str">
        <f t="shared" si="11"/>
        <v/>
      </c>
      <c r="L58" s="353"/>
      <c r="M58" s="221"/>
      <c r="N58" s="221"/>
      <c r="O58" s="346" t="str">
        <f t="shared" si="12"/>
        <v/>
      </c>
      <c r="P58" s="346" t="str">
        <f t="shared" si="13"/>
        <v/>
      </c>
      <c r="Q58" s="353"/>
      <c r="R58" s="223"/>
      <c r="S58" s="219"/>
      <c r="T58" s="73"/>
    </row>
    <row r="59" spans="2:20" s="77" customFormat="1" ht="36" customHeight="1">
      <c r="B59" s="79">
        <v>14</v>
      </c>
      <c r="C59" s="268" t="s">
        <v>195</v>
      </c>
      <c r="D59" s="85" t="s">
        <v>44</v>
      </c>
      <c r="E59" s="346" t="str">
        <f t="shared" si="8"/>
        <v/>
      </c>
      <c r="F59" s="346" t="str">
        <f t="shared" si="9"/>
        <v/>
      </c>
      <c r="G59" s="353"/>
      <c r="H59" s="220"/>
      <c r="I59" s="222"/>
      <c r="J59" s="346" t="str">
        <f t="shared" si="10"/>
        <v/>
      </c>
      <c r="K59" s="346" t="str">
        <f t="shared" si="11"/>
        <v/>
      </c>
      <c r="L59" s="353"/>
      <c r="M59" s="221"/>
      <c r="N59" s="221"/>
      <c r="O59" s="346" t="str">
        <f t="shared" si="12"/>
        <v/>
      </c>
      <c r="P59" s="346" t="str">
        <f t="shared" si="13"/>
        <v/>
      </c>
      <c r="Q59" s="353"/>
      <c r="R59" s="223"/>
      <c r="S59" s="219"/>
      <c r="T59" s="73"/>
    </row>
    <row r="60" spans="2:20" s="77" customFormat="1" ht="36" customHeight="1">
      <c r="B60" s="79">
        <v>15</v>
      </c>
      <c r="C60" s="268" t="s">
        <v>195</v>
      </c>
      <c r="D60" s="85" t="s">
        <v>45</v>
      </c>
      <c r="E60" s="346" t="str">
        <f t="shared" si="8"/>
        <v/>
      </c>
      <c r="F60" s="346" t="str">
        <f t="shared" si="9"/>
        <v/>
      </c>
      <c r="G60" s="353"/>
      <c r="H60" s="220"/>
      <c r="I60" s="222"/>
      <c r="J60" s="346" t="str">
        <f t="shared" si="10"/>
        <v/>
      </c>
      <c r="K60" s="346" t="str">
        <f t="shared" si="11"/>
        <v/>
      </c>
      <c r="L60" s="353"/>
      <c r="M60" s="221"/>
      <c r="N60" s="221"/>
      <c r="O60" s="346" t="str">
        <f t="shared" si="12"/>
        <v/>
      </c>
      <c r="P60" s="346" t="str">
        <f t="shared" si="13"/>
        <v/>
      </c>
      <c r="Q60" s="353"/>
      <c r="R60" s="223"/>
      <c r="S60" s="219"/>
      <c r="T60" s="73"/>
    </row>
    <row r="61" spans="2:20" s="77" customFormat="1" ht="50.25" customHeight="1">
      <c r="B61" s="79">
        <v>16</v>
      </c>
      <c r="C61" s="268" t="s">
        <v>195</v>
      </c>
      <c r="D61" s="85" t="s">
        <v>32</v>
      </c>
      <c r="E61" s="346" t="str">
        <f t="shared" si="8"/>
        <v/>
      </c>
      <c r="F61" s="346" t="str">
        <f t="shared" si="9"/>
        <v/>
      </c>
      <c r="G61" s="353"/>
      <c r="H61" s="220"/>
      <c r="I61" s="222"/>
      <c r="J61" s="346" t="str">
        <f t="shared" si="10"/>
        <v/>
      </c>
      <c r="K61" s="346" t="str">
        <f t="shared" si="11"/>
        <v/>
      </c>
      <c r="L61" s="353"/>
      <c r="M61" s="221"/>
      <c r="N61" s="221"/>
      <c r="O61" s="346" t="str">
        <f t="shared" si="12"/>
        <v/>
      </c>
      <c r="P61" s="346" t="str">
        <f t="shared" si="13"/>
        <v/>
      </c>
      <c r="Q61" s="353"/>
      <c r="R61" s="223"/>
      <c r="S61" s="219"/>
      <c r="T61" s="73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70" customFormat="1" ht="15.75">
      <c r="B2" s="488" t="s">
        <v>208</v>
      </c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71"/>
    </row>
    <row r="3" spans="2:20" s="72" customFormat="1">
      <c r="E3" s="340"/>
      <c r="F3" s="340"/>
      <c r="J3" s="340"/>
      <c r="K3" s="340"/>
      <c r="O3" s="340"/>
      <c r="P3" s="340"/>
      <c r="S3" s="71"/>
      <c r="T3" s="71"/>
    </row>
    <row r="4" spans="2:20" s="70" customFormat="1" ht="12.75" customHeight="1">
      <c r="B4" s="493" t="s">
        <v>283</v>
      </c>
      <c r="C4" s="494"/>
      <c r="D4" s="269" t="str">
        <f>Inicio!D4</f>
        <v>EVOLUTIVO FRONT END</v>
      </c>
      <c r="E4" s="344"/>
      <c r="F4" s="344"/>
      <c r="G4" s="264"/>
      <c r="H4" s="72"/>
      <c r="I4" s="105" t="s">
        <v>68</v>
      </c>
      <c r="J4" s="355"/>
      <c r="K4" s="355"/>
      <c r="L4" s="72"/>
      <c r="M4" s="105" t="s">
        <v>116</v>
      </c>
      <c r="N4" s="478" t="s">
        <v>73</v>
      </c>
      <c r="O4" s="478"/>
      <c r="P4" s="478"/>
      <c r="Q4" s="479"/>
      <c r="R4" s="105" t="s">
        <v>66</v>
      </c>
      <c r="S4" s="224" t="s">
        <v>67</v>
      </c>
      <c r="T4" s="71"/>
    </row>
    <row r="5" spans="2:20" s="70" customFormat="1">
      <c r="B5" s="493" t="s">
        <v>204</v>
      </c>
      <c r="C5" s="494"/>
      <c r="D5" s="269">
        <f>Inicio!D5</f>
        <v>0</v>
      </c>
      <c r="E5" s="344"/>
      <c r="F5" s="344"/>
      <c r="G5" s="264"/>
      <c r="H5" s="72"/>
      <c r="I5" s="72"/>
      <c r="J5" s="356"/>
      <c r="K5" s="356"/>
      <c r="L5" s="72"/>
      <c r="M5" s="72"/>
      <c r="N5" s="72"/>
      <c r="O5" s="340"/>
      <c r="P5" s="340"/>
      <c r="Q5" s="72"/>
      <c r="R5" s="72"/>
      <c r="S5" s="71"/>
      <c r="T5" s="71"/>
    </row>
    <row r="6" spans="2:20" s="70" customFormat="1" ht="12.75" customHeight="1">
      <c r="B6" s="493" t="s">
        <v>284</v>
      </c>
      <c r="C6" s="494"/>
      <c r="D6" s="269">
        <f>Inicio!D6</f>
        <v>0</v>
      </c>
      <c r="E6" s="344"/>
      <c r="F6" s="344"/>
      <c r="G6" s="264"/>
      <c r="H6" s="72"/>
      <c r="I6" s="105" t="s">
        <v>69</v>
      </c>
      <c r="J6" s="355"/>
      <c r="K6" s="355"/>
      <c r="L6" s="72"/>
      <c r="M6" s="105" t="s">
        <v>116</v>
      </c>
      <c r="N6" s="478" t="s">
        <v>73</v>
      </c>
      <c r="O6" s="478"/>
      <c r="P6" s="478"/>
      <c r="Q6" s="479"/>
      <c r="R6" s="105" t="s">
        <v>66</v>
      </c>
      <c r="S6" s="224" t="s">
        <v>67</v>
      </c>
      <c r="T6" s="71"/>
    </row>
    <row r="7" spans="2:20" s="70" customFormat="1">
      <c r="B7" s="493" t="s">
        <v>2</v>
      </c>
      <c r="C7" s="494"/>
      <c r="D7" s="269">
        <f>Inicio!D7</f>
        <v>0</v>
      </c>
      <c r="E7" s="344"/>
      <c r="F7" s="344"/>
      <c r="G7" s="264"/>
      <c r="H7" s="72"/>
      <c r="I7" s="72"/>
      <c r="J7" s="356"/>
      <c r="K7" s="356"/>
      <c r="L7" s="72"/>
      <c r="M7" s="72"/>
      <c r="N7" s="72"/>
      <c r="O7" s="340"/>
      <c r="P7" s="340"/>
      <c r="Q7" s="72"/>
      <c r="R7" s="72"/>
      <c r="S7" s="71"/>
      <c r="T7" s="71"/>
    </row>
    <row r="8" spans="2:20" s="70" customFormat="1">
      <c r="B8" s="493" t="s">
        <v>205</v>
      </c>
      <c r="C8" s="494"/>
      <c r="D8" s="269">
        <f>Inicio!D8</f>
        <v>0</v>
      </c>
      <c r="E8" s="344"/>
      <c r="F8" s="344"/>
      <c r="G8" s="264"/>
      <c r="H8" s="72"/>
      <c r="I8" s="105" t="s">
        <v>70</v>
      </c>
      <c r="J8" s="355"/>
      <c r="K8" s="355"/>
      <c r="L8" s="72"/>
      <c r="M8" s="105" t="s">
        <v>116</v>
      </c>
      <c r="N8" s="478" t="s">
        <v>73</v>
      </c>
      <c r="O8" s="478"/>
      <c r="P8" s="478"/>
      <c r="Q8" s="479"/>
      <c r="R8" s="105" t="s">
        <v>66</v>
      </c>
      <c r="S8" s="224" t="s">
        <v>67</v>
      </c>
      <c r="T8" s="71"/>
    </row>
    <row r="9" spans="2:20" s="70" customFormat="1">
      <c r="E9" s="77"/>
      <c r="F9" s="77"/>
      <c r="J9" s="77"/>
      <c r="K9" s="77"/>
      <c r="O9" s="77"/>
      <c r="P9" s="77"/>
      <c r="T9" s="73"/>
    </row>
    <row r="10" spans="2:20" s="70" customFormat="1" ht="11.25" customHeight="1">
      <c r="C10" s="468" t="s">
        <v>111</v>
      </c>
      <c r="D10" s="468"/>
      <c r="E10" s="341"/>
      <c r="F10" s="77"/>
      <c r="G10" s="91">
        <f>IF((COUNTIF(F14:F78,"Si")=0)*AND(COUNTIF(E14:E78,"No")=0),0,((COUNTIF(F14:F78,"Si")))/((COUNTIF(F14:F78,"Si")+COUNTIF(E14:E78,"No"))))</f>
        <v>0.75</v>
      </c>
      <c r="J10" s="77"/>
      <c r="K10" s="77"/>
      <c r="L10" s="91">
        <f>IF((COUNTIF(K14:K78,"Si")=0)*AND(COUNTIF(J14:J78,"No")=0),0,((COUNTIF(K14:K78,"Si")))/((COUNTIF(K14:K78,"Si")+COUNTIF(J14:J78,"No"))))</f>
        <v>1</v>
      </c>
      <c r="O10" s="77"/>
      <c r="P10" s="77"/>
      <c r="Q10" s="91">
        <f>IF((COUNTIF(P14:P78,"Si")=0)*AND(COUNTIF(O14:O78,"No")=0),0,((COUNTIF(P14:P78,"Si")))/((COUNTIF(P14:P78,"Si")+COUNTIF(O14:O78,"No"))))</f>
        <v>1</v>
      </c>
      <c r="R10" s="81"/>
      <c r="T10" s="73"/>
    </row>
    <row r="11" spans="2:20" s="70" customFormat="1" ht="11.25" hidden="1" customHeight="1" thickBot="1">
      <c r="C11" s="468"/>
      <c r="D11" s="468"/>
      <c r="E11" s="489"/>
      <c r="F11" s="77"/>
      <c r="G11" s="490" t="s">
        <v>118</v>
      </c>
      <c r="H11" s="491"/>
      <c r="J11" s="77"/>
      <c r="K11" s="77"/>
      <c r="L11" s="480" t="s">
        <v>119</v>
      </c>
      <c r="M11" s="491"/>
      <c r="O11" s="77"/>
      <c r="P11" s="77"/>
      <c r="Q11" s="480" t="s">
        <v>120</v>
      </c>
      <c r="R11" s="481"/>
      <c r="S11" s="482"/>
      <c r="T11" s="73"/>
    </row>
    <row r="12" spans="2:20" s="3" customFormat="1" ht="12.75" customHeight="1">
      <c r="B12" s="466" t="s">
        <v>108</v>
      </c>
      <c r="C12" s="476" t="s">
        <v>92</v>
      </c>
      <c r="D12" s="466" t="s">
        <v>110</v>
      </c>
      <c r="E12" s="345"/>
      <c r="F12" s="345"/>
      <c r="G12" s="475" t="s">
        <v>171</v>
      </c>
      <c r="H12" s="474" t="s">
        <v>170</v>
      </c>
      <c r="I12" s="474" t="s">
        <v>159</v>
      </c>
      <c r="J12" s="324"/>
      <c r="K12" s="324"/>
      <c r="L12" s="474" t="s">
        <v>172</v>
      </c>
      <c r="M12" s="474" t="s">
        <v>170</v>
      </c>
      <c r="N12" s="474" t="s">
        <v>159</v>
      </c>
      <c r="O12" s="324"/>
      <c r="P12" s="324"/>
      <c r="Q12" s="474" t="s">
        <v>173</v>
      </c>
      <c r="R12" s="485" t="s">
        <v>170</v>
      </c>
      <c r="S12" s="474" t="s">
        <v>159</v>
      </c>
      <c r="T12" s="4"/>
    </row>
    <row r="13" spans="2:20" s="3" customFormat="1" ht="20.25" customHeight="1" thickBot="1">
      <c r="B13" s="467"/>
      <c r="C13" s="477"/>
      <c r="D13" s="467"/>
      <c r="E13" s="345"/>
      <c r="F13" s="345"/>
      <c r="G13" s="474"/>
      <c r="H13" s="492"/>
      <c r="I13" s="495"/>
      <c r="J13" s="357"/>
      <c r="K13" s="357"/>
      <c r="L13" s="495"/>
      <c r="M13" s="492"/>
      <c r="N13" s="495"/>
      <c r="O13" s="357"/>
      <c r="P13" s="357"/>
      <c r="Q13" s="495"/>
      <c r="R13" s="496"/>
      <c r="S13" s="495"/>
      <c r="T13" s="4"/>
    </row>
    <row r="14" spans="2:20" s="3" customFormat="1" ht="52.5" customHeight="1" thickBot="1">
      <c r="B14" s="337"/>
      <c r="C14" s="483" t="s">
        <v>227</v>
      </c>
      <c r="D14" s="483"/>
      <c r="E14" s="483"/>
      <c r="F14" s="483"/>
      <c r="G14" s="483"/>
      <c r="H14" s="483"/>
      <c r="I14" s="483"/>
      <c r="J14" s="93"/>
      <c r="K14" s="93"/>
      <c r="L14" s="334"/>
      <c r="M14" s="334"/>
      <c r="N14" s="334"/>
      <c r="O14" s="93"/>
      <c r="P14" s="93"/>
      <c r="Q14" s="334"/>
      <c r="R14" s="335"/>
      <c r="S14" s="336"/>
      <c r="T14" s="4"/>
    </row>
    <row r="15" spans="2:20" s="3" customFormat="1" ht="33.75">
      <c r="B15" s="113">
        <v>1</v>
      </c>
      <c r="C15" s="268" t="s">
        <v>196</v>
      </c>
      <c r="D15" s="101" t="s">
        <v>107</v>
      </c>
      <c r="E15" s="346" t="str">
        <f>IF(((C15="Auditoría de Gestión de la Configuración")*AND(G15="No")),"No","")</f>
        <v/>
      </c>
      <c r="F15" s="346" t="str">
        <f>IF(((C15="Auditoría de Gestión de la Configuración")*AND(G15="Si")),"Si","")</f>
        <v>Si</v>
      </c>
      <c r="G15" s="347" t="s">
        <v>188</v>
      </c>
      <c r="H15" s="107"/>
      <c r="I15" s="107"/>
      <c r="J15" s="346" t="str">
        <f>IF(((C15="Auditoría de Gestión de la Configuración")*AND(L15="No")),"No","")</f>
        <v/>
      </c>
      <c r="K15" s="346" t="str">
        <f>IF(((C15="Auditoría de Gestión de la Configuración")*AND(L15="Si")),"Si","")</f>
        <v>Si</v>
      </c>
      <c r="L15" s="347" t="s">
        <v>188</v>
      </c>
      <c r="M15" s="225"/>
      <c r="N15" s="225"/>
      <c r="O15" s="346" t="str">
        <f>IF(((C15="Auditoría de Gestión de la Configuración")*AND(Q15="No")),"No","")</f>
        <v/>
      </c>
      <c r="P15" s="346" t="str">
        <f>IF(((C15="Auditoría de Gestión de la Configuración")*AND(Q15="Si")),"Si","")</f>
        <v>Si</v>
      </c>
      <c r="Q15" s="347" t="s">
        <v>188</v>
      </c>
      <c r="R15" s="225"/>
      <c r="S15" s="225"/>
      <c r="T15" s="4"/>
    </row>
    <row r="16" spans="2:20" s="3" customFormat="1" ht="33.75">
      <c r="B16" s="110">
        <f>B15+1</f>
        <v>2</v>
      </c>
      <c r="C16" s="268" t="s">
        <v>196</v>
      </c>
      <c r="D16" s="102" t="s">
        <v>113</v>
      </c>
      <c r="E16" s="346" t="str">
        <f>IF(((C16="Auditoría de Gestión de la Configuración")*AND(G16="No")),"No","")</f>
        <v>No</v>
      </c>
      <c r="F16" s="346" t="str">
        <f>IF(((C16="Auditoría de Gestión de la Configuración")*AND(G16="Si")),"Si","")</f>
        <v/>
      </c>
      <c r="G16" s="348" t="s">
        <v>189</v>
      </c>
      <c r="H16" s="107"/>
      <c r="I16" s="107"/>
      <c r="J16" s="346" t="str">
        <f>IF(((C16="Auditoría de Gestión de la Configuración")*AND(L16="No")),"No","")</f>
        <v/>
      </c>
      <c r="K16" s="346" t="str">
        <f>IF(((C16="Auditoría de Gestión de la Configuración")*AND(L16="Si")),"Si","")</f>
        <v>Si</v>
      </c>
      <c r="L16" s="348" t="s">
        <v>188</v>
      </c>
      <c r="M16" s="225"/>
      <c r="N16" s="225"/>
      <c r="O16" s="346" t="str">
        <f>IF(((C16="Auditoría de Gestión de la Configuración")*AND(Q16="No")),"No","")</f>
        <v/>
      </c>
      <c r="P16" s="346" t="str">
        <f>IF(((C16="Auditoría de Gestión de la Configuración")*AND(Q16="Si")),"Si","")</f>
        <v>Si</v>
      </c>
      <c r="Q16" s="348" t="s">
        <v>188</v>
      </c>
      <c r="R16" s="226"/>
      <c r="S16" s="226"/>
      <c r="T16" s="4"/>
    </row>
    <row r="17" spans="2:20" s="3" customFormat="1" ht="22.5" customHeight="1">
      <c r="B17" s="110">
        <f t="shared" ref="B17:B43" si="0">B16+1</f>
        <v>3</v>
      </c>
      <c r="C17" s="268" t="s">
        <v>195</v>
      </c>
      <c r="D17" s="109" t="s">
        <v>150</v>
      </c>
      <c r="E17" s="346" t="str">
        <f>IF(((C17="Auditoría de Calidad")*AND(G17="No")),"No","")</f>
        <v/>
      </c>
      <c r="F17" s="346" t="str">
        <f>IF(((C17="Auditoría de Calidad")*AND(G17="Si")),"Si","")</f>
        <v/>
      </c>
      <c r="G17" s="348"/>
      <c r="H17" s="106"/>
      <c r="I17" s="227"/>
      <c r="J17" s="346" t="str">
        <f>IF(((C17="Auditoría de Calidad")*AND(L17="No")),"No","")</f>
        <v/>
      </c>
      <c r="K17" s="346" t="str">
        <f>IF(((C17="Auditoría de Calidad")*AND(L17="Si")),"Si","")</f>
        <v/>
      </c>
      <c r="L17" s="348"/>
      <c r="M17" s="226"/>
      <c r="N17" s="226"/>
      <c r="O17" s="346" t="str">
        <f>IF(((C17="Auditoría de Calidad")*AND(Q17="No")),"No","")</f>
        <v/>
      </c>
      <c r="P17" s="346" t="str">
        <f>IF(((C17="Auditoría de Calidad")*AND(Q17="Si")),"Si","")</f>
        <v/>
      </c>
      <c r="Q17" s="348"/>
      <c r="R17" s="229"/>
      <c r="S17" s="228"/>
      <c r="T17" s="4"/>
    </row>
    <row r="18" spans="2:20" s="3" customFormat="1" ht="22.5">
      <c r="B18" s="110">
        <f t="shared" si="0"/>
        <v>4</v>
      </c>
      <c r="C18" s="268" t="s">
        <v>195</v>
      </c>
      <c r="D18" s="109" t="s">
        <v>151</v>
      </c>
      <c r="E18" s="346" t="str">
        <f t="shared" ref="E18:E43" si="1">IF(((C18="Auditoría de Calidad")*AND(G18="No")),"No","")</f>
        <v/>
      </c>
      <c r="F18" s="346" t="str">
        <f t="shared" ref="F18:F43" si="2">IF(((C18="Auditoría de Calidad")*AND(G18="Si")),"Si","")</f>
        <v/>
      </c>
      <c r="G18" s="348"/>
      <c r="H18" s="106"/>
      <c r="I18" s="227"/>
      <c r="J18" s="346" t="str">
        <f t="shared" ref="J18:J43" si="3">IF(((C18="Auditoría de Calidad")*AND(L18="No")),"No","")</f>
        <v/>
      </c>
      <c r="K18" s="346" t="str">
        <f t="shared" ref="K18:K43" si="4">IF(((C18="Auditoría de Calidad")*AND(L18="Si")),"Si","")</f>
        <v/>
      </c>
      <c r="L18" s="348"/>
      <c r="M18" s="226"/>
      <c r="N18" s="226"/>
      <c r="O18" s="346" t="str">
        <f t="shared" ref="O18:O43" si="5">IF(((C18="Auditoría de Calidad")*AND(Q18="No")),"No","")</f>
        <v/>
      </c>
      <c r="P18" s="346" t="str">
        <f t="shared" ref="P18:P43" si="6">IF(((C18="Auditoría de Calidad")*AND(Q18="Si")),"Si","")</f>
        <v/>
      </c>
      <c r="Q18" s="348"/>
      <c r="R18" s="229"/>
      <c r="S18" s="228"/>
      <c r="T18" s="4"/>
    </row>
    <row r="19" spans="2:20" s="3" customFormat="1" ht="22.5">
      <c r="B19" s="110">
        <f t="shared" si="0"/>
        <v>5</v>
      </c>
      <c r="C19" s="268" t="s">
        <v>195</v>
      </c>
      <c r="D19" s="109" t="s">
        <v>4</v>
      </c>
      <c r="E19" s="346" t="str">
        <f t="shared" si="1"/>
        <v/>
      </c>
      <c r="F19" s="346" t="str">
        <f t="shared" si="2"/>
        <v/>
      </c>
      <c r="G19" s="348"/>
      <c r="H19" s="106"/>
      <c r="I19" s="227"/>
      <c r="J19" s="346" t="str">
        <f t="shared" si="3"/>
        <v/>
      </c>
      <c r="K19" s="346" t="str">
        <f t="shared" si="4"/>
        <v/>
      </c>
      <c r="L19" s="348"/>
      <c r="M19" s="226"/>
      <c r="N19" s="226"/>
      <c r="O19" s="346" t="str">
        <f t="shared" si="5"/>
        <v/>
      </c>
      <c r="P19" s="346" t="str">
        <f t="shared" si="6"/>
        <v/>
      </c>
      <c r="Q19" s="348"/>
      <c r="R19" s="229"/>
      <c r="S19" s="228"/>
      <c r="T19" s="4"/>
    </row>
    <row r="20" spans="2:20" s="3" customFormat="1" ht="22.5">
      <c r="B20" s="110">
        <f t="shared" si="0"/>
        <v>6</v>
      </c>
      <c r="C20" s="268" t="s">
        <v>195</v>
      </c>
      <c r="D20" s="109" t="s">
        <v>16</v>
      </c>
      <c r="E20" s="346" t="str">
        <f t="shared" si="1"/>
        <v/>
      </c>
      <c r="F20" s="346" t="str">
        <f t="shared" si="2"/>
        <v/>
      </c>
      <c r="G20" s="348"/>
      <c r="H20" s="106"/>
      <c r="I20" s="227"/>
      <c r="J20" s="346" t="str">
        <f t="shared" si="3"/>
        <v/>
      </c>
      <c r="K20" s="346" t="str">
        <f t="shared" si="4"/>
        <v/>
      </c>
      <c r="L20" s="348"/>
      <c r="M20" s="226"/>
      <c r="N20" s="226"/>
      <c r="O20" s="346" t="str">
        <f t="shared" si="5"/>
        <v/>
      </c>
      <c r="P20" s="346" t="str">
        <f t="shared" si="6"/>
        <v/>
      </c>
      <c r="Q20" s="348"/>
      <c r="R20" s="229"/>
      <c r="S20" s="228"/>
      <c r="T20" s="4"/>
    </row>
    <row r="21" spans="2:20" s="3" customFormat="1" ht="22.5">
      <c r="B21" s="110">
        <f t="shared" si="0"/>
        <v>7</v>
      </c>
      <c r="C21" s="268" t="s">
        <v>195</v>
      </c>
      <c r="D21" s="109" t="s">
        <v>5</v>
      </c>
      <c r="E21" s="346" t="str">
        <f t="shared" si="1"/>
        <v/>
      </c>
      <c r="F21" s="346" t="str">
        <f t="shared" si="2"/>
        <v/>
      </c>
      <c r="G21" s="348"/>
      <c r="H21" s="106"/>
      <c r="I21" s="227"/>
      <c r="J21" s="346" t="str">
        <f t="shared" si="3"/>
        <v/>
      </c>
      <c r="K21" s="346" t="str">
        <f t="shared" si="4"/>
        <v/>
      </c>
      <c r="L21" s="348"/>
      <c r="M21" s="226"/>
      <c r="N21" s="226"/>
      <c r="O21" s="346" t="str">
        <f t="shared" si="5"/>
        <v/>
      </c>
      <c r="P21" s="346" t="str">
        <f t="shared" si="6"/>
        <v/>
      </c>
      <c r="Q21" s="348"/>
      <c r="R21" s="229"/>
      <c r="S21" s="228"/>
      <c r="T21" s="4"/>
    </row>
    <row r="22" spans="2:20" s="3" customFormat="1" ht="22.5">
      <c r="B22" s="110">
        <f t="shared" si="0"/>
        <v>8</v>
      </c>
      <c r="C22" s="268" t="s">
        <v>195</v>
      </c>
      <c r="D22" s="109" t="s">
        <v>6</v>
      </c>
      <c r="E22" s="346" t="str">
        <f t="shared" si="1"/>
        <v/>
      </c>
      <c r="F22" s="346" t="str">
        <f t="shared" si="2"/>
        <v/>
      </c>
      <c r="G22" s="348"/>
      <c r="H22" s="106"/>
      <c r="I22" s="227"/>
      <c r="J22" s="346" t="str">
        <f t="shared" si="3"/>
        <v/>
      </c>
      <c r="K22" s="346" t="str">
        <f t="shared" si="4"/>
        <v/>
      </c>
      <c r="L22" s="348"/>
      <c r="M22" s="226"/>
      <c r="N22" s="226"/>
      <c r="O22" s="346" t="str">
        <f t="shared" si="5"/>
        <v/>
      </c>
      <c r="P22" s="346" t="str">
        <f t="shared" si="6"/>
        <v/>
      </c>
      <c r="Q22" s="348"/>
      <c r="R22" s="229"/>
      <c r="S22" s="228"/>
      <c r="T22" s="4"/>
    </row>
    <row r="23" spans="2:20" s="3" customFormat="1" ht="22.5">
      <c r="B23" s="110">
        <f t="shared" si="0"/>
        <v>9</v>
      </c>
      <c r="C23" s="268" t="s">
        <v>195</v>
      </c>
      <c r="D23" s="109" t="s">
        <v>19</v>
      </c>
      <c r="E23" s="346" t="str">
        <f t="shared" si="1"/>
        <v/>
      </c>
      <c r="F23" s="346" t="str">
        <f t="shared" si="2"/>
        <v/>
      </c>
      <c r="G23" s="348"/>
      <c r="H23" s="106"/>
      <c r="I23" s="227"/>
      <c r="J23" s="346" t="str">
        <f t="shared" si="3"/>
        <v/>
      </c>
      <c r="K23" s="346" t="str">
        <f t="shared" si="4"/>
        <v/>
      </c>
      <c r="L23" s="348"/>
      <c r="M23" s="226"/>
      <c r="N23" s="226"/>
      <c r="O23" s="346" t="str">
        <f t="shared" si="5"/>
        <v/>
      </c>
      <c r="P23" s="346" t="str">
        <f t="shared" si="6"/>
        <v/>
      </c>
      <c r="Q23" s="348"/>
      <c r="R23" s="229"/>
      <c r="S23" s="228"/>
      <c r="T23" s="4"/>
    </row>
    <row r="24" spans="2:20" s="3" customFormat="1" ht="22.5">
      <c r="B24" s="110">
        <f t="shared" si="0"/>
        <v>10</v>
      </c>
      <c r="C24" s="268" t="s">
        <v>195</v>
      </c>
      <c r="D24" s="236" t="s">
        <v>21</v>
      </c>
      <c r="E24" s="346" t="str">
        <f t="shared" si="1"/>
        <v/>
      </c>
      <c r="F24" s="346" t="str">
        <f t="shared" si="2"/>
        <v/>
      </c>
      <c r="G24" s="349"/>
      <c r="H24" s="106"/>
      <c r="I24" s="227"/>
      <c r="J24" s="346" t="str">
        <f t="shared" si="3"/>
        <v/>
      </c>
      <c r="K24" s="346" t="str">
        <f t="shared" si="4"/>
        <v/>
      </c>
      <c r="L24" s="348"/>
      <c r="M24" s="226"/>
      <c r="N24" s="226"/>
      <c r="O24" s="346" t="str">
        <f t="shared" si="5"/>
        <v/>
      </c>
      <c r="P24" s="346" t="str">
        <f t="shared" si="6"/>
        <v/>
      </c>
      <c r="Q24" s="348"/>
      <c r="R24" s="229"/>
      <c r="S24" s="228"/>
      <c r="T24" s="4"/>
    </row>
    <row r="25" spans="2:20" s="3" customFormat="1" ht="50.25" customHeight="1">
      <c r="B25" s="110">
        <f t="shared" si="0"/>
        <v>11</v>
      </c>
      <c r="C25" s="268" t="s">
        <v>195</v>
      </c>
      <c r="D25" s="109" t="s">
        <v>7</v>
      </c>
      <c r="E25" s="346" t="str">
        <f t="shared" si="1"/>
        <v/>
      </c>
      <c r="F25" s="346" t="str">
        <f t="shared" si="2"/>
        <v/>
      </c>
      <c r="G25" s="349"/>
      <c r="H25" s="106"/>
      <c r="I25" s="227"/>
      <c r="J25" s="346" t="str">
        <f t="shared" si="3"/>
        <v/>
      </c>
      <c r="K25" s="346" t="str">
        <f t="shared" si="4"/>
        <v/>
      </c>
      <c r="L25" s="348"/>
      <c r="M25" s="226"/>
      <c r="N25" s="226"/>
      <c r="O25" s="346" t="str">
        <f t="shared" si="5"/>
        <v/>
      </c>
      <c r="P25" s="346" t="str">
        <f t="shared" si="6"/>
        <v/>
      </c>
      <c r="Q25" s="348"/>
      <c r="R25" s="229"/>
      <c r="S25" s="228"/>
      <c r="T25" s="4"/>
    </row>
    <row r="26" spans="2:20" s="3" customFormat="1" ht="27.75" customHeight="1">
      <c r="B26" s="110">
        <f t="shared" si="0"/>
        <v>12</v>
      </c>
      <c r="C26" s="268" t="s">
        <v>195</v>
      </c>
      <c r="D26" s="109" t="s">
        <v>20</v>
      </c>
      <c r="E26" s="346" t="str">
        <f t="shared" si="1"/>
        <v/>
      </c>
      <c r="F26" s="346" t="str">
        <f t="shared" si="2"/>
        <v/>
      </c>
      <c r="G26" s="349"/>
      <c r="H26" s="106"/>
      <c r="I26" s="227"/>
      <c r="J26" s="346" t="str">
        <f t="shared" si="3"/>
        <v/>
      </c>
      <c r="K26" s="346" t="str">
        <f t="shared" si="4"/>
        <v/>
      </c>
      <c r="L26" s="348"/>
      <c r="M26" s="226"/>
      <c r="N26" s="226"/>
      <c r="O26" s="346" t="str">
        <f t="shared" si="5"/>
        <v/>
      </c>
      <c r="P26" s="346" t="str">
        <f t="shared" si="6"/>
        <v/>
      </c>
      <c r="Q26" s="348"/>
      <c r="R26" s="229"/>
      <c r="S26" s="228"/>
      <c r="T26" s="4"/>
    </row>
    <row r="27" spans="2:20" s="3" customFormat="1" ht="22.5">
      <c r="B27" s="110">
        <f t="shared" si="0"/>
        <v>13</v>
      </c>
      <c r="C27" s="268" t="s">
        <v>195</v>
      </c>
      <c r="D27" s="109" t="s">
        <v>8</v>
      </c>
      <c r="E27" s="346" t="str">
        <f t="shared" si="1"/>
        <v/>
      </c>
      <c r="F27" s="346" t="str">
        <f t="shared" si="2"/>
        <v/>
      </c>
      <c r="G27" s="349"/>
      <c r="H27" s="106"/>
      <c r="I27" s="227"/>
      <c r="J27" s="346" t="str">
        <f t="shared" si="3"/>
        <v/>
      </c>
      <c r="K27" s="346" t="str">
        <f t="shared" si="4"/>
        <v/>
      </c>
      <c r="L27" s="348"/>
      <c r="M27" s="226"/>
      <c r="N27" s="226"/>
      <c r="O27" s="346" t="str">
        <f t="shared" si="5"/>
        <v/>
      </c>
      <c r="P27" s="346" t="str">
        <f t="shared" si="6"/>
        <v/>
      </c>
      <c r="Q27" s="348"/>
      <c r="R27" s="229"/>
      <c r="S27" s="228"/>
      <c r="T27" s="4"/>
    </row>
    <row r="28" spans="2:20" s="3" customFormat="1" ht="22.5">
      <c r="B28" s="110">
        <f t="shared" si="0"/>
        <v>14</v>
      </c>
      <c r="C28" s="268" t="s">
        <v>195</v>
      </c>
      <c r="D28" s="109" t="s">
        <v>22</v>
      </c>
      <c r="E28" s="346" t="str">
        <f t="shared" si="1"/>
        <v/>
      </c>
      <c r="F28" s="346" t="str">
        <f t="shared" si="2"/>
        <v/>
      </c>
      <c r="G28" s="349"/>
      <c r="H28" s="106"/>
      <c r="I28" s="227"/>
      <c r="J28" s="346" t="str">
        <f t="shared" si="3"/>
        <v/>
      </c>
      <c r="K28" s="346" t="str">
        <f t="shared" si="4"/>
        <v/>
      </c>
      <c r="L28" s="348"/>
      <c r="M28" s="226"/>
      <c r="N28" s="226"/>
      <c r="O28" s="346" t="str">
        <f t="shared" si="5"/>
        <v/>
      </c>
      <c r="P28" s="346" t="str">
        <f t="shared" si="6"/>
        <v/>
      </c>
      <c r="Q28" s="348"/>
      <c r="R28" s="229"/>
      <c r="S28" s="228"/>
      <c r="T28" s="4"/>
    </row>
    <row r="29" spans="2:20" s="3" customFormat="1" ht="33.75">
      <c r="B29" s="110">
        <f t="shared" si="0"/>
        <v>15</v>
      </c>
      <c r="C29" s="268" t="s">
        <v>195</v>
      </c>
      <c r="D29" s="109" t="s">
        <v>152</v>
      </c>
      <c r="E29" s="346" t="str">
        <f t="shared" si="1"/>
        <v/>
      </c>
      <c r="F29" s="346" t="str">
        <f t="shared" si="2"/>
        <v/>
      </c>
      <c r="G29" s="349"/>
      <c r="H29" s="106"/>
      <c r="I29" s="227"/>
      <c r="J29" s="346" t="str">
        <f t="shared" si="3"/>
        <v/>
      </c>
      <c r="K29" s="346" t="str">
        <f t="shared" si="4"/>
        <v/>
      </c>
      <c r="L29" s="348"/>
      <c r="M29" s="226"/>
      <c r="N29" s="226"/>
      <c r="O29" s="346" t="str">
        <f t="shared" si="5"/>
        <v/>
      </c>
      <c r="P29" s="346" t="str">
        <f t="shared" si="6"/>
        <v/>
      </c>
      <c r="Q29" s="348"/>
      <c r="R29" s="229"/>
      <c r="S29" s="228"/>
      <c r="T29" s="4"/>
    </row>
    <row r="30" spans="2:20" s="3" customFormat="1" ht="22.5">
      <c r="B30" s="110">
        <f t="shared" si="0"/>
        <v>16</v>
      </c>
      <c r="C30" s="268" t="s">
        <v>195</v>
      </c>
      <c r="D30" s="109" t="s">
        <v>153</v>
      </c>
      <c r="E30" s="346" t="str">
        <f t="shared" si="1"/>
        <v/>
      </c>
      <c r="F30" s="346" t="str">
        <f t="shared" si="2"/>
        <v/>
      </c>
      <c r="G30" s="349"/>
      <c r="H30" s="106"/>
      <c r="I30" s="227"/>
      <c r="J30" s="346" t="str">
        <f t="shared" si="3"/>
        <v/>
      </c>
      <c r="K30" s="346" t="str">
        <f t="shared" si="4"/>
        <v/>
      </c>
      <c r="L30" s="348"/>
      <c r="M30" s="226"/>
      <c r="N30" s="226"/>
      <c r="O30" s="346" t="str">
        <f t="shared" si="5"/>
        <v/>
      </c>
      <c r="P30" s="346" t="str">
        <f t="shared" si="6"/>
        <v/>
      </c>
      <c r="Q30" s="348"/>
      <c r="R30" s="229"/>
      <c r="S30" s="228"/>
      <c r="T30" s="4"/>
    </row>
    <row r="31" spans="2:20" s="3" customFormat="1" ht="22.5">
      <c r="B31" s="110">
        <f t="shared" si="0"/>
        <v>17</v>
      </c>
      <c r="C31" s="268" t="s">
        <v>195</v>
      </c>
      <c r="D31" s="109" t="s">
        <v>154</v>
      </c>
      <c r="E31" s="346" t="str">
        <f t="shared" si="1"/>
        <v/>
      </c>
      <c r="F31" s="346" t="str">
        <f t="shared" si="2"/>
        <v/>
      </c>
      <c r="G31" s="349"/>
      <c r="H31" s="106"/>
      <c r="I31" s="227"/>
      <c r="J31" s="346" t="str">
        <f t="shared" si="3"/>
        <v/>
      </c>
      <c r="K31" s="346" t="str">
        <f t="shared" si="4"/>
        <v/>
      </c>
      <c r="L31" s="348"/>
      <c r="M31" s="226"/>
      <c r="N31" s="226"/>
      <c r="O31" s="346" t="str">
        <f t="shared" si="5"/>
        <v/>
      </c>
      <c r="P31" s="346" t="str">
        <f t="shared" si="6"/>
        <v/>
      </c>
      <c r="Q31" s="348"/>
      <c r="R31" s="229"/>
      <c r="S31" s="228"/>
      <c r="T31" s="4"/>
    </row>
    <row r="32" spans="2:20" s="3" customFormat="1" ht="27" customHeight="1">
      <c r="B32" s="110">
        <f t="shared" si="0"/>
        <v>18</v>
      </c>
      <c r="C32" s="268" t="s">
        <v>195</v>
      </c>
      <c r="D32" s="109" t="s">
        <v>155</v>
      </c>
      <c r="E32" s="346" t="str">
        <f t="shared" si="1"/>
        <v/>
      </c>
      <c r="F32" s="346" t="str">
        <f t="shared" si="2"/>
        <v/>
      </c>
      <c r="G32" s="349"/>
      <c r="H32" s="106"/>
      <c r="I32" s="227"/>
      <c r="J32" s="346" t="str">
        <f t="shared" si="3"/>
        <v/>
      </c>
      <c r="K32" s="346" t="str">
        <f t="shared" si="4"/>
        <v/>
      </c>
      <c r="L32" s="348"/>
      <c r="M32" s="226"/>
      <c r="N32" s="226"/>
      <c r="O32" s="346" t="str">
        <f t="shared" si="5"/>
        <v/>
      </c>
      <c r="P32" s="346" t="str">
        <f t="shared" si="6"/>
        <v/>
      </c>
      <c r="Q32" s="348"/>
      <c r="R32" s="229"/>
      <c r="S32" s="228"/>
      <c r="T32" s="4"/>
    </row>
    <row r="33" spans="2:20" s="3" customFormat="1" ht="22.5">
      <c r="B33" s="110">
        <f t="shared" si="0"/>
        <v>19</v>
      </c>
      <c r="C33" s="268" t="s">
        <v>195</v>
      </c>
      <c r="D33" s="109" t="s">
        <v>156</v>
      </c>
      <c r="E33" s="346" t="str">
        <f t="shared" si="1"/>
        <v/>
      </c>
      <c r="F33" s="346" t="str">
        <f t="shared" si="2"/>
        <v/>
      </c>
      <c r="G33" s="349"/>
      <c r="H33" s="106"/>
      <c r="I33" s="227"/>
      <c r="J33" s="346" t="str">
        <f t="shared" si="3"/>
        <v/>
      </c>
      <c r="K33" s="346" t="str">
        <f t="shared" si="4"/>
        <v/>
      </c>
      <c r="L33" s="348"/>
      <c r="M33" s="226"/>
      <c r="N33" s="226"/>
      <c r="O33" s="346" t="str">
        <f t="shared" si="5"/>
        <v/>
      </c>
      <c r="P33" s="346" t="str">
        <f t="shared" si="6"/>
        <v/>
      </c>
      <c r="Q33" s="348"/>
      <c r="R33" s="229"/>
      <c r="S33" s="228"/>
      <c r="T33" s="4"/>
    </row>
    <row r="34" spans="2:20" s="3" customFormat="1" ht="22.5">
      <c r="B34" s="110">
        <f t="shared" si="0"/>
        <v>20</v>
      </c>
      <c r="C34" s="268" t="s">
        <v>195</v>
      </c>
      <c r="D34" s="109" t="s">
        <v>157</v>
      </c>
      <c r="E34" s="346" t="str">
        <f t="shared" si="1"/>
        <v/>
      </c>
      <c r="F34" s="346" t="str">
        <f t="shared" si="2"/>
        <v/>
      </c>
      <c r="G34" s="349"/>
      <c r="H34" s="106"/>
      <c r="I34" s="227"/>
      <c r="J34" s="346" t="str">
        <f t="shared" si="3"/>
        <v/>
      </c>
      <c r="K34" s="346" t="str">
        <f t="shared" si="4"/>
        <v/>
      </c>
      <c r="L34" s="348"/>
      <c r="M34" s="226"/>
      <c r="N34" s="226"/>
      <c r="O34" s="346" t="str">
        <f t="shared" si="5"/>
        <v/>
      </c>
      <c r="P34" s="346" t="str">
        <f t="shared" si="6"/>
        <v/>
      </c>
      <c r="Q34" s="348"/>
      <c r="R34" s="229"/>
      <c r="S34" s="228"/>
      <c r="T34" s="4"/>
    </row>
    <row r="35" spans="2:20" s="3" customFormat="1" ht="22.5">
      <c r="B35" s="110">
        <f t="shared" si="0"/>
        <v>21</v>
      </c>
      <c r="C35" s="268" t="s">
        <v>195</v>
      </c>
      <c r="D35" s="109" t="s">
        <v>158</v>
      </c>
      <c r="E35" s="346" t="str">
        <f t="shared" si="1"/>
        <v/>
      </c>
      <c r="F35" s="346" t="str">
        <f t="shared" si="2"/>
        <v/>
      </c>
      <c r="G35" s="349"/>
      <c r="H35" s="106"/>
      <c r="I35" s="227"/>
      <c r="J35" s="346" t="str">
        <f t="shared" si="3"/>
        <v/>
      </c>
      <c r="K35" s="346" t="str">
        <f t="shared" si="4"/>
        <v/>
      </c>
      <c r="L35" s="348"/>
      <c r="M35" s="226"/>
      <c r="N35" s="226"/>
      <c r="O35" s="346" t="str">
        <f t="shared" si="5"/>
        <v/>
      </c>
      <c r="P35" s="346" t="str">
        <f t="shared" si="6"/>
        <v/>
      </c>
      <c r="Q35" s="348"/>
      <c r="R35" s="229"/>
      <c r="S35" s="228"/>
      <c r="T35" s="4"/>
    </row>
    <row r="36" spans="2:20" s="3" customFormat="1" ht="22.5">
      <c r="B36" s="110">
        <f t="shared" si="0"/>
        <v>22</v>
      </c>
      <c r="C36" s="268" t="s">
        <v>195</v>
      </c>
      <c r="D36" s="109" t="s">
        <v>160</v>
      </c>
      <c r="E36" s="346" t="str">
        <f t="shared" si="1"/>
        <v/>
      </c>
      <c r="F36" s="346" t="str">
        <f t="shared" si="2"/>
        <v/>
      </c>
      <c r="G36" s="349"/>
      <c r="H36" s="106"/>
      <c r="I36" s="227"/>
      <c r="J36" s="346" t="str">
        <f t="shared" si="3"/>
        <v/>
      </c>
      <c r="K36" s="346" t="str">
        <f t="shared" si="4"/>
        <v/>
      </c>
      <c r="L36" s="348"/>
      <c r="M36" s="226"/>
      <c r="N36" s="226"/>
      <c r="O36" s="346" t="str">
        <f t="shared" si="5"/>
        <v/>
      </c>
      <c r="P36" s="346" t="str">
        <f t="shared" si="6"/>
        <v/>
      </c>
      <c r="Q36" s="348"/>
      <c r="R36" s="229"/>
      <c r="S36" s="228"/>
      <c r="T36" s="4"/>
    </row>
    <row r="37" spans="2:20" s="3" customFormat="1" ht="33.75">
      <c r="B37" s="110">
        <f t="shared" si="0"/>
        <v>23</v>
      </c>
      <c r="C37" s="268" t="s">
        <v>195</v>
      </c>
      <c r="D37" s="109" t="s">
        <v>161</v>
      </c>
      <c r="E37" s="346" t="str">
        <f t="shared" si="1"/>
        <v/>
      </c>
      <c r="F37" s="346" t="str">
        <f t="shared" si="2"/>
        <v/>
      </c>
      <c r="G37" s="349"/>
      <c r="H37" s="106"/>
      <c r="I37" s="227"/>
      <c r="J37" s="346" t="str">
        <f t="shared" si="3"/>
        <v/>
      </c>
      <c r="K37" s="346" t="str">
        <f t="shared" si="4"/>
        <v/>
      </c>
      <c r="L37" s="348"/>
      <c r="M37" s="226"/>
      <c r="N37" s="226"/>
      <c r="O37" s="346" t="str">
        <f t="shared" si="5"/>
        <v/>
      </c>
      <c r="P37" s="346" t="str">
        <f t="shared" si="6"/>
        <v/>
      </c>
      <c r="Q37" s="348"/>
      <c r="R37" s="229"/>
      <c r="S37" s="228"/>
      <c r="T37" s="4"/>
    </row>
    <row r="38" spans="2:20" s="3" customFormat="1" ht="30" customHeight="1">
      <c r="B38" s="110">
        <f t="shared" si="0"/>
        <v>24</v>
      </c>
      <c r="C38" s="268" t="s">
        <v>195</v>
      </c>
      <c r="D38" s="109" t="s">
        <v>162</v>
      </c>
      <c r="E38" s="346" t="str">
        <f t="shared" si="1"/>
        <v/>
      </c>
      <c r="F38" s="346" t="str">
        <f t="shared" si="2"/>
        <v/>
      </c>
      <c r="G38" s="349"/>
      <c r="H38" s="106"/>
      <c r="I38" s="227"/>
      <c r="J38" s="346" t="str">
        <f t="shared" si="3"/>
        <v/>
      </c>
      <c r="K38" s="346" t="str">
        <f t="shared" si="4"/>
        <v/>
      </c>
      <c r="L38" s="348"/>
      <c r="M38" s="226"/>
      <c r="N38" s="226"/>
      <c r="O38" s="346" t="str">
        <f t="shared" si="5"/>
        <v/>
      </c>
      <c r="P38" s="346" t="str">
        <f t="shared" si="6"/>
        <v/>
      </c>
      <c r="Q38" s="348"/>
      <c r="R38" s="229"/>
      <c r="S38" s="228"/>
      <c r="T38" s="4"/>
    </row>
    <row r="39" spans="2:20" s="3" customFormat="1" ht="22.5">
      <c r="B39" s="110">
        <f t="shared" si="0"/>
        <v>25</v>
      </c>
      <c r="C39" s="268" t="s">
        <v>195</v>
      </c>
      <c r="D39" s="109" t="s">
        <v>163</v>
      </c>
      <c r="E39" s="346" t="str">
        <f t="shared" si="1"/>
        <v/>
      </c>
      <c r="F39" s="346" t="str">
        <f t="shared" si="2"/>
        <v/>
      </c>
      <c r="G39" s="349"/>
      <c r="H39" s="106"/>
      <c r="I39" s="227"/>
      <c r="J39" s="346" t="str">
        <f t="shared" si="3"/>
        <v/>
      </c>
      <c r="K39" s="346" t="str">
        <f t="shared" si="4"/>
        <v/>
      </c>
      <c r="L39" s="348"/>
      <c r="M39" s="226"/>
      <c r="N39" s="226"/>
      <c r="O39" s="346" t="str">
        <f t="shared" si="5"/>
        <v/>
      </c>
      <c r="P39" s="346" t="str">
        <f t="shared" si="6"/>
        <v/>
      </c>
      <c r="Q39" s="348"/>
      <c r="R39" s="229"/>
      <c r="S39" s="228"/>
      <c r="T39" s="4"/>
    </row>
    <row r="40" spans="2:20" s="3" customFormat="1" ht="22.5">
      <c r="B40" s="110">
        <f t="shared" si="0"/>
        <v>26</v>
      </c>
      <c r="C40" s="268" t="s">
        <v>195</v>
      </c>
      <c r="D40" s="109" t="s">
        <v>164</v>
      </c>
      <c r="E40" s="346" t="str">
        <f t="shared" si="1"/>
        <v/>
      </c>
      <c r="F40" s="346" t="str">
        <f t="shared" si="2"/>
        <v/>
      </c>
      <c r="G40" s="349"/>
      <c r="H40" s="106"/>
      <c r="I40" s="227"/>
      <c r="J40" s="346" t="str">
        <f t="shared" si="3"/>
        <v/>
      </c>
      <c r="K40" s="346" t="str">
        <f t="shared" si="4"/>
        <v/>
      </c>
      <c r="L40" s="348"/>
      <c r="M40" s="226"/>
      <c r="N40" s="226"/>
      <c r="O40" s="346" t="str">
        <f t="shared" si="5"/>
        <v/>
      </c>
      <c r="P40" s="346" t="str">
        <f t="shared" si="6"/>
        <v/>
      </c>
      <c r="Q40" s="348"/>
      <c r="R40" s="229"/>
      <c r="S40" s="228"/>
      <c r="T40" s="4"/>
    </row>
    <row r="41" spans="2:20" s="3" customFormat="1" ht="33.75">
      <c r="B41" s="110">
        <f t="shared" si="0"/>
        <v>27</v>
      </c>
      <c r="C41" s="268" t="s">
        <v>195</v>
      </c>
      <c r="D41" s="109" t="s">
        <v>165</v>
      </c>
      <c r="E41" s="346" t="str">
        <f t="shared" si="1"/>
        <v/>
      </c>
      <c r="F41" s="346" t="str">
        <f t="shared" si="2"/>
        <v/>
      </c>
      <c r="G41" s="349"/>
      <c r="H41" s="106"/>
      <c r="I41" s="227"/>
      <c r="J41" s="346" t="str">
        <f t="shared" si="3"/>
        <v/>
      </c>
      <c r="K41" s="346" t="str">
        <f t="shared" si="4"/>
        <v/>
      </c>
      <c r="L41" s="348"/>
      <c r="M41" s="226"/>
      <c r="N41" s="226"/>
      <c r="O41" s="346" t="str">
        <f t="shared" si="5"/>
        <v/>
      </c>
      <c r="P41" s="346" t="str">
        <f t="shared" si="6"/>
        <v/>
      </c>
      <c r="Q41" s="348"/>
      <c r="R41" s="229"/>
      <c r="S41" s="228"/>
      <c r="T41" s="4"/>
    </row>
    <row r="42" spans="2:20" s="3" customFormat="1" ht="33.75">
      <c r="B42" s="110">
        <f t="shared" si="0"/>
        <v>28</v>
      </c>
      <c r="C42" s="268" t="s">
        <v>195</v>
      </c>
      <c r="D42" s="109" t="s">
        <v>9</v>
      </c>
      <c r="E42" s="346" t="str">
        <f t="shared" si="1"/>
        <v/>
      </c>
      <c r="F42" s="346" t="str">
        <f t="shared" si="2"/>
        <v/>
      </c>
      <c r="G42" s="349"/>
      <c r="H42" s="106"/>
      <c r="I42" s="227"/>
      <c r="J42" s="346" t="str">
        <f t="shared" si="3"/>
        <v/>
      </c>
      <c r="K42" s="346" t="str">
        <f t="shared" si="4"/>
        <v/>
      </c>
      <c r="L42" s="348"/>
      <c r="M42" s="226"/>
      <c r="N42" s="226"/>
      <c r="O42" s="346" t="str">
        <f t="shared" si="5"/>
        <v/>
      </c>
      <c r="P42" s="346" t="str">
        <f t="shared" si="6"/>
        <v/>
      </c>
      <c r="Q42" s="348"/>
      <c r="R42" s="229"/>
      <c r="S42" s="228"/>
      <c r="T42" s="4"/>
    </row>
    <row r="43" spans="2:20" s="3" customFormat="1" ht="45.75" thickBot="1">
      <c r="B43" s="110">
        <f t="shared" si="0"/>
        <v>29</v>
      </c>
      <c r="C43" s="268" t="s">
        <v>195</v>
      </c>
      <c r="D43" s="111" t="s">
        <v>10</v>
      </c>
      <c r="E43" s="346" t="str">
        <f t="shared" si="1"/>
        <v/>
      </c>
      <c r="F43" s="346" t="str">
        <f t="shared" si="2"/>
        <v/>
      </c>
      <c r="G43" s="350"/>
      <c r="H43" s="112"/>
      <c r="I43" s="230"/>
      <c r="J43" s="346" t="str">
        <f t="shared" si="3"/>
        <v/>
      </c>
      <c r="K43" s="346" t="str">
        <f t="shared" si="4"/>
        <v/>
      </c>
      <c r="L43" s="352"/>
      <c r="M43" s="232"/>
      <c r="N43" s="232"/>
      <c r="O43" s="346" t="str">
        <f t="shared" si="5"/>
        <v/>
      </c>
      <c r="P43" s="346" t="str">
        <f t="shared" si="6"/>
        <v/>
      </c>
      <c r="Q43" s="352"/>
      <c r="R43" s="233"/>
      <c r="S43" s="231"/>
      <c r="T43" s="4"/>
    </row>
    <row r="44" spans="2:20" s="3" customFormat="1" ht="55.5" customHeight="1" thickBot="1">
      <c r="B44" s="270"/>
      <c r="C44" s="483" t="s">
        <v>228</v>
      </c>
      <c r="D44" s="483"/>
      <c r="E44" s="483"/>
      <c r="F44" s="483"/>
      <c r="G44" s="483"/>
      <c r="H44" s="483"/>
      <c r="I44" s="483"/>
      <c r="J44" s="358"/>
      <c r="K44" s="358"/>
      <c r="L44" s="271"/>
      <c r="M44" s="271"/>
      <c r="N44" s="271"/>
      <c r="O44" s="358"/>
      <c r="P44" s="358"/>
      <c r="Q44" s="271"/>
      <c r="R44" s="271"/>
      <c r="S44" s="272"/>
      <c r="T44" s="4"/>
    </row>
    <row r="45" spans="2:20" s="3" customFormat="1" ht="33.75">
      <c r="B45" s="113">
        <v>1</v>
      </c>
      <c r="C45" s="268" t="s">
        <v>196</v>
      </c>
      <c r="D45" s="101" t="s">
        <v>107</v>
      </c>
      <c r="E45" s="346" t="str">
        <f>IF(((C45="Auditoría de Gestión de la Configuración")*AND(G45="No")),"No","")</f>
        <v/>
      </c>
      <c r="F45" s="346" t="str">
        <f>IF(((C45="Auditoría de Gestión de la Configuración")*AND(G45="Si")),"Si","")</f>
        <v>Si</v>
      </c>
      <c r="G45" s="347" t="s">
        <v>188</v>
      </c>
      <c r="H45" s="107"/>
      <c r="I45" s="107"/>
      <c r="J45" s="346" t="str">
        <f>IF(((C45="Auditoría de Gestión de la Configuración")*AND(L45="No")),"No","")</f>
        <v/>
      </c>
      <c r="K45" s="346" t="str">
        <f>IF(((C45="Auditoría de Gestión de la Configuración")*AND(L45="Si")),"Si","")</f>
        <v>Si</v>
      </c>
      <c r="L45" s="347" t="s">
        <v>188</v>
      </c>
      <c r="M45" s="225"/>
      <c r="N45" s="225"/>
      <c r="O45" s="346" t="str">
        <f>IF(((C45="Auditoría de Gestión de la Configuración")*AND(Q45="No")),"No","")</f>
        <v/>
      </c>
      <c r="P45" s="346" t="str">
        <f>IF(((C45="Auditoría de Gestión de la Configuración")*AND(Q45="Si")),"Si","")</f>
        <v>Si</v>
      </c>
      <c r="Q45" s="347" t="s">
        <v>188</v>
      </c>
      <c r="R45" s="225"/>
      <c r="S45" s="225"/>
      <c r="T45" s="4"/>
    </row>
    <row r="46" spans="2:20" s="3" customFormat="1" ht="33.75">
      <c r="B46" s="113">
        <f>B45+1</f>
        <v>2</v>
      </c>
      <c r="C46" s="268" t="s">
        <v>196</v>
      </c>
      <c r="D46" s="101" t="s">
        <v>113</v>
      </c>
      <c r="E46" s="346" t="str">
        <f>IF(((C46="Auditoría de Gestión de la Configuración")*AND(G46="No")),"No","")</f>
        <v/>
      </c>
      <c r="F46" s="346" t="str">
        <f>IF(((C46="Auditoría de Gestión de la Configuración")*AND(G46="Si")),"Si","")</f>
        <v>Si</v>
      </c>
      <c r="G46" s="348" t="s">
        <v>188</v>
      </c>
      <c r="H46" s="107"/>
      <c r="I46" s="107"/>
      <c r="J46" s="346" t="str">
        <f>IF(((C46="Auditoría de Gestión de la Configuración")*AND(L46="No")),"No","")</f>
        <v/>
      </c>
      <c r="K46" s="346" t="str">
        <f>IF(((C46="Auditoría de Gestión de la Configuración")*AND(L46="Si")),"Si","")</f>
        <v>Si</v>
      </c>
      <c r="L46" s="348" t="s">
        <v>188</v>
      </c>
      <c r="M46" s="225"/>
      <c r="N46" s="225"/>
      <c r="O46" s="346" t="str">
        <f>IF(((C46="Auditoría de Gestión de la Configuración")*AND(Q46="No")),"No","")</f>
        <v/>
      </c>
      <c r="P46" s="346" t="str">
        <f>IF(((C46="Auditoría de Gestión de la Configuración")*AND(Q46="Si")),"Si","")</f>
        <v>Si</v>
      </c>
      <c r="Q46" s="348" t="s">
        <v>188</v>
      </c>
      <c r="R46" s="226"/>
      <c r="S46" s="226"/>
      <c r="T46" s="4"/>
    </row>
    <row r="47" spans="2:20" s="3" customFormat="1" ht="33.75">
      <c r="B47" s="113">
        <f t="shared" ref="B47:B78" si="7">B46+1</f>
        <v>3</v>
      </c>
      <c r="C47" s="268" t="s">
        <v>195</v>
      </c>
      <c r="D47" s="109" t="s">
        <v>11</v>
      </c>
      <c r="E47" s="346" t="str">
        <f>IF(((C47="Auditoría de Calidad")*AND(G47="No")),"No","")</f>
        <v/>
      </c>
      <c r="F47" s="346" t="str">
        <f>IF(((C47="Auditoría de Calidad")*AND(G47="Si")),"Si","")</f>
        <v/>
      </c>
      <c r="G47" s="351"/>
      <c r="H47" s="106"/>
      <c r="I47" s="227"/>
      <c r="J47" s="346" t="str">
        <f>IF(((C47="Auditoría de Calidad")*AND(L47="No")),"No","")</f>
        <v/>
      </c>
      <c r="K47" s="346" t="str">
        <f>IF(((C47="Auditoría de Calidad")*AND(L47="Si")),"Si","")</f>
        <v/>
      </c>
      <c r="L47" s="348"/>
      <c r="M47" s="226"/>
      <c r="N47" s="226"/>
      <c r="O47" s="346" t="str">
        <f>IF(((C47="Auditoría de Calidad")*AND(Q47="No")),"No","")</f>
        <v/>
      </c>
      <c r="P47" s="346" t="str">
        <f>IF(((C47="Auditoría de Calidad")*AND(Q47="Si")),"Si","")</f>
        <v/>
      </c>
      <c r="Q47" s="348"/>
      <c r="R47" s="229"/>
      <c r="S47" s="228"/>
      <c r="T47" s="4"/>
    </row>
    <row r="48" spans="2:20" s="3" customFormat="1" ht="33.75">
      <c r="B48" s="113">
        <f t="shared" si="7"/>
        <v>4</v>
      </c>
      <c r="C48" s="268" t="s">
        <v>195</v>
      </c>
      <c r="D48" s="109" t="s">
        <v>12</v>
      </c>
      <c r="E48" s="346" t="str">
        <f t="shared" ref="E48:E78" si="8">IF(((C48="Auditoría de Calidad")*AND(G48="No")),"No","")</f>
        <v/>
      </c>
      <c r="F48" s="346" t="str">
        <f t="shared" ref="F48:F78" si="9">IF(((C48="Auditoría de Calidad")*AND(G48="Si")),"Si","")</f>
        <v/>
      </c>
      <c r="G48" s="351"/>
      <c r="H48" s="106"/>
      <c r="I48" s="227"/>
      <c r="J48" s="346" t="str">
        <f t="shared" ref="J48:J78" si="10">IF(((C48="Auditoría de Calidad")*AND(L48="No")),"No","")</f>
        <v/>
      </c>
      <c r="K48" s="346" t="str">
        <f t="shared" ref="K48:K78" si="11">IF(((C48="Auditoría de Calidad")*AND(L48="Si")),"Si","")</f>
        <v/>
      </c>
      <c r="L48" s="348"/>
      <c r="M48" s="226"/>
      <c r="N48" s="226"/>
      <c r="O48" s="346" t="str">
        <f t="shared" ref="O48:O78" si="12">IF(((C48="Auditoría de Calidad")*AND(Q48="No")),"No","")</f>
        <v/>
      </c>
      <c r="P48" s="346" t="str">
        <f t="shared" ref="P48:P78" si="13">IF(((C48="Auditoría de Calidad")*AND(Q48="Si")),"Si","")</f>
        <v/>
      </c>
      <c r="Q48" s="348"/>
      <c r="R48" s="229"/>
      <c r="S48" s="228"/>
      <c r="T48" s="4"/>
    </row>
    <row r="49" spans="2:20" s="3" customFormat="1" ht="33.75">
      <c r="B49" s="113">
        <f t="shared" si="7"/>
        <v>5</v>
      </c>
      <c r="C49" s="268" t="s">
        <v>195</v>
      </c>
      <c r="D49" s="109" t="s">
        <v>13</v>
      </c>
      <c r="E49" s="346" t="str">
        <f t="shared" si="8"/>
        <v/>
      </c>
      <c r="F49" s="346" t="str">
        <f t="shared" si="9"/>
        <v/>
      </c>
      <c r="G49" s="351"/>
      <c r="H49" s="106"/>
      <c r="I49" s="227"/>
      <c r="J49" s="346" t="str">
        <f t="shared" si="10"/>
        <v/>
      </c>
      <c r="K49" s="346" t="str">
        <f t="shared" si="11"/>
        <v/>
      </c>
      <c r="L49" s="348"/>
      <c r="M49" s="226"/>
      <c r="N49" s="226"/>
      <c r="O49" s="346" t="str">
        <f t="shared" si="12"/>
        <v/>
      </c>
      <c r="P49" s="346" t="str">
        <f t="shared" si="13"/>
        <v/>
      </c>
      <c r="Q49" s="348"/>
      <c r="R49" s="229"/>
      <c r="S49" s="228"/>
      <c r="T49" s="4"/>
    </row>
    <row r="50" spans="2:20" s="3" customFormat="1" ht="33.75">
      <c r="B50" s="113">
        <f t="shared" si="7"/>
        <v>6</v>
      </c>
      <c r="C50" s="268" t="s">
        <v>195</v>
      </c>
      <c r="D50" s="109" t="s">
        <v>14</v>
      </c>
      <c r="E50" s="346" t="str">
        <f t="shared" si="8"/>
        <v/>
      </c>
      <c r="F50" s="346" t="str">
        <f t="shared" si="9"/>
        <v/>
      </c>
      <c r="G50" s="351"/>
      <c r="H50" s="106"/>
      <c r="I50" s="227"/>
      <c r="J50" s="346" t="str">
        <f t="shared" si="10"/>
        <v/>
      </c>
      <c r="K50" s="346" t="str">
        <f t="shared" si="11"/>
        <v/>
      </c>
      <c r="L50" s="348"/>
      <c r="M50" s="226"/>
      <c r="N50" s="226"/>
      <c r="O50" s="346" t="str">
        <f t="shared" si="12"/>
        <v/>
      </c>
      <c r="P50" s="346" t="str">
        <f t="shared" si="13"/>
        <v/>
      </c>
      <c r="Q50" s="348"/>
      <c r="R50" s="229"/>
      <c r="S50" s="228"/>
      <c r="T50" s="4"/>
    </row>
    <row r="51" spans="2:20" s="3" customFormat="1" ht="36.75" customHeight="1">
      <c r="B51" s="113">
        <f t="shared" si="7"/>
        <v>7</v>
      </c>
      <c r="C51" s="268" t="s">
        <v>195</v>
      </c>
      <c r="D51" s="109" t="s">
        <v>232</v>
      </c>
      <c r="E51" s="346" t="str">
        <f t="shared" si="8"/>
        <v/>
      </c>
      <c r="F51" s="346" t="str">
        <f t="shared" si="9"/>
        <v/>
      </c>
      <c r="G51" s="351"/>
      <c r="H51" s="106"/>
      <c r="I51" s="227"/>
      <c r="J51" s="346" t="str">
        <f t="shared" si="10"/>
        <v/>
      </c>
      <c r="K51" s="346" t="str">
        <f t="shared" si="11"/>
        <v/>
      </c>
      <c r="L51" s="348"/>
      <c r="M51" s="226"/>
      <c r="N51" s="226"/>
      <c r="O51" s="346" t="str">
        <f t="shared" si="12"/>
        <v/>
      </c>
      <c r="P51" s="346" t="str">
        <f t="shared" si="13"/>
        <v/>
      </c>
      <c r="Q51" s="348"/>
      <c r="R51" s="229"/>
      <c r="S51" s="228"/>
      <c r="T51" s="4"/>
    </row>
    <row r="52" spans="2:20" s="3" customFormat="1" ht="36" customHeight="1">
      <c r="B52" s="113">
        <f t="shared" si="7"/>
        <v>8</v>
      </c>
      <c r="C52" s="268" t="s">
        <v>195</v>
      </c>
      <c r="D52" s="109" t="s">
        <v>233</v>
      </c>
      <c r="E52" s="346" t="str">
        <f t="shared" si="8"/>
        <v/>
      </c>
      <c r="F52" s="346" t="str">
        <f t="shared" si="9"/>
        <v/>
      </c>
      <c r="G52" s="351"/>
      <c r="H52" s="106"/>
      <c r="I52" s="227"/>
      <c r="J52" s="346" t="str">
        <f t="shared" si="10"/>
        <v/>
      </c>
      <c r="K52" s="346" t="str">
        <f t="shared" si="11"/>
        <v/>
      </c>
      <c r="L52" s="348"/>
      <c r="M52" s="226"/>
      <c r="N52" s="226"/>
      <c r="O52" s="346" t="str">
        <f t="shared" si="12"/>
        <v/>
      </c>
      <c r="P52" s="346" t="str">
        <f t="shared" si="13"/>
        <v/>
      </c>
      <c r="Q52" s="348"/>
      <c r="R52" s="229"/>
      <c r="S52" s="228"/>
      <c r="T52" s="4"/>
    </row>
    <row r="53" spans="2:20" s="3" customFormat="1" ht="33.75">
      <c r="B53" s="113">
        <f t="shared" si="7"/>
        <v>9</v>
      </c>
      <c r="C53" s="268" t="s">
        <v>195</v>
      </c>
      <c r="D53" s="109" t="s">
        <v>237</v>
      </c>
      <c r="E53" s="346" t="str">
        <f t="shared" si="8"/>
        <v/>
      </c>
      <c r="F53" s="346" t="str">
        <f t="shared" si="9"/>
        <v/>
      </c>
      <c r="G53" s="351"/>
      <c r="H53" s="106"/>
      <c r="I53" s="227"/>
      <c r="J53" s="346" t="str">
        <f t="shared" si="10"/>
        <v/>
      </c>
      <c r="K53" s="346" t="str">
        <f t="shared" si="11"/>
        <v/>
      </c>
      <c r="L53" s="348"/>
      <c r="M53" s="226"/>
      <c r="N53" s="226"/>
      <c r="O53" s="346" t="str">
        <f t="shared" si="12"/>
        <v/>
      </c>
      <c r="P53" s="346" t="str">
        <f t="shared" si="13"/>
        <v/>
      </c>
      <c r="Q53" s="348"/>
      <c r="R53" s="229"/>
      <c r="S53" s="228"/>
      <c r="T53" s="4"/>
    </row>
    <row r="54" spans="2:20" s="3" customFormat="1" ht="22.5">
      <c r="B54" s="113">
        <f t="shared" si="7"/>
        <v>10</v>
      </c>
      <c r="C54" s="268" t="s">
        <v>195</v>
      </c>
      <c r="D54" s="109" t="s">
        <v>15</v>
      </c>
      <c r="E54" s="346" t="str">
        <f t="shared" si="8"/>
        <v/>
      </c>
      <c r="F54" s="346" t="str">
        <f t="shared" si="9"/>
        <v/>
      </c>
      <c r="G54" s="351"/>
      <c r="H54" s="106"/>
      <c r="I54" s="227"/>
      <c r="J54" s="346" t="str">
        <f t="shared" si="10"/>
        <v/>
      </c>
      <c r="K54" s="346" t="str">
        <f t="shared" si="11"/>
        <v/>
      </c>
      <c r="L54" s="348"/>
      <c r="M54" s="226"/>
      <c r="N54" s="226"/>
      <c r="O54" s="346" t="str">
        <f t="shared" si="12"/>
        <v/>
      </c>
      <c r="P54" s="346" t="str">
        <f t="shared" si="13"/>
        <v/>
      </c>
      <c r="Q54" s="348"/>
      <c r="R54" s="229"/>
      <c r="S54" s="228"/>
      <c r="T54" s="4"/>
    </row>
    <row r="55" spans="2:20" s="3" customFormat="1" ht="33.75">
      <c r="B55" s="113">
        <f t="shared" si="7"/>
        <v>11</v>
      </c>
      <c r="C55" s="268" t="s">
        <v>195</v>
      </c>
      <c r="D55" s="109" t="s">
        <v>238</v>
      </c>
      <c r="E55" s="346" t="str">
        <f t="shared" si="8"/>
        <v/>
      </c>
      <c r="F55" s="346" t="str">
        <f t="shared" si="9"/>
        <v/>
      </c>
      <c r="G55" s="351"/>
      <c r="H55" s="106"/>
      <c r="I55" s="227"/>
      <c r="J55" s="346" t="str">
        <f t="shared" si="10"/>
        <v/>
      </c>
      <c r="K55" s="346" t="str">
        <f t="shared" si="11"/>
        <v/>
      </c>
      <c r="L55" s="348"/>
      <c r="M55" s="226"/>
      <c r="N55" s="226"/>
      <c r="O55" s="346" t="str">
        <f t="shared" si="12"/>
        <v/>
      </c>
      <c r="P55" s="346" t="str">
        <f t="shared" si="13"/>
        <v/>
      </c>
      <c r="Q55" s="348"/>
      <c r="R55" s="229"/>
      <c r="S55" s="228"/>
      <c r="T55" s="4"/>
    </row>
    <row r="56" spans="2:20" s="3" customFormat="1" ht="22.5">
      <c r="B56" s="113">
        <f t="shared" si="7"/>
        <v>12</v>
      </c>
      <c r="C56" s="268" t="s">
        <v>195</v>
      </c>
      <c r="D56" s="109" t="s">
        <v>239</v>
      </c>
      <c r="E56" s="346" t="str">
        <f t="shared" si="8"/>
        <v/>
      </c>
      <c r="F56" s="346" t="str">
        <f t="shared" si="9"/>
        <v/>
      </c>
      <c r="G56" s="351"/>
      <c r="H56" s="106"/>
      <c r="I56" s="227"/>
      <c r="J56" s="346" t="str">
        <f t="shared" si="10"/>
        <v/>
      </c>
      <c r="K56" s="346" t="str">
        <f t="shared" si="11"/>
        <v/>
      </c>
      <c r="L56" s="348"/>
      <c r="M56" s="226"/>
      <c r="N56" s="226"/>
      <c r="O56" s="346" t="str">
        <f t="shared" si="12"/>
        <v/>
      </c>
      <c r="P56" s="346" t="str">
        <f t="shared" si="13"/>
        <v/>
      </c>
      <c r="Q56" s="348"/>
      <c r="R56" s="229"/>
      <c r="S56" s="228"/>
      <c r="T56" s="4"/>
    </row>
    <row r="57" spans="2:20" s="3" customFormat="1" ht="22.5">
      <c r="B57" s="113">
        <f t="shared" si="7"/>
        <v>13</v>
      </c>
      <c r="C57" s="268" t="s">
        <v>195</v>
      </c>
      <c r="D57" s="109" t="s">
        <v>240</v>
      </c>
      <c r="E57" s="346" t="str">
        <f t="shared" si="8"/>
        <v/>
      </c>
      <c r="F57" s="346" t="str">
        <f t="shared" si="9"/>
        <v/>
      </c>
      <c r="G57" s="351"/>
      <c r="H57" s="106"/>
      <c r="I57" s="227"/>
      <c r="J57" s="346" t="str">
        <f t="shared" si="10"/>
        <v/>
      </c>
      <c r="K57" s="346" t="str">
        <f t="shared" si="11"/>
        <v/>
      </c>
      <c r="L57" s="348"/>
      <c r="M57" s="226"/>
      <c r="N57" s="226"/>
      <c r="O57" s="346" t="str">
        <f t="shared" si="12"/>
        <v/>
      </c>
      <c r="P57" s="346" t="str">
        <f t="shared" si="13"/>
        <v/>
      </c>
      <c r="Q57" s="348"/>
      <c r="R57" s="229"/>
      <c r="S57" s="228"/>
      <c r="T57" s="4"/>
    </row>
    <row r="58" spans="2:20" s="3" customFormat="1" ht="22.5">
      <c r="B58" s="113">
        <f t="shared" si="7"/>
        <v>14</v>
      </c>
      <c r="C58" s="268" t="s">
        <v>195</v>
      </c>
      <c r="D58" s="237" t="s">
        <v>241</v>
      </c>
      <c r="E58" s="346" t="str">
        <f t="shared" si="8"/>
        <v/>
      </c>
      <c r="F58" s="346" t="str">
        <f t="shared" si="9"/>
        <v/>
      </c>
      <c r="G58" s="351"/>
      <c r="H58" s="106"/>
      <c r="I58" s="227"/>
      <c r="J58" s="346" t="str">
        <f t="shared" si="10"/>
        <v/>
      </c>
      <c r="K58" s="346" t="str">
        <f t="shared" si="11"/>
        <v/>
      </c>
      <c r="L58" s="348"/>
      <c r="M58" s="226"/>
      <c r="N58" s="226"/>
      <c r="O58" s="346" t="str">
        <f t="shared" si="12"/>
        <v/>
      </c>
      <c r="P58" s="346" t="str">
        <f t="shared" si="13"/>
        <v/>
      </c>
      <c r="Q58" s="348"/>
      <c r="R58" s="229"/>
      <c r="S58" s="228"/>
      <c r="T58" s="4"/>
    </row>
    <row r="59" spans="2:20" s="3" customFormat="1" ht="33.75">
      <c r="B59" s="113">
        <f t="shared" si="7"/>
        <v>15</v>
      </c>
      <c r="C59" s="268" t="s">
        <v>195</v>
      </c>
      <c r="D59" s="237" t="s">
        <v>242</v>
      </c>
      <c r="E59" s="346" t="str">
        <f t="shared" si="8"/>
        <v/>
      </c>
      <c r="F59" s="346" t="str">
        <f t="shared" si="9"/>
        <v/>
      </c>
      <c r="G59" s="351"/>
      <c r="H59" s="106"/>
      <c r="I59" s="227"/>
      <c r="J59" s="346" t="str">
        <f t="shared" si="10"/>
        <v/>
      </c>
      <c r="K59" s="346" t="str">
        <f t="shared" si="11"/>
        <v/>
      </c>
      <c r="L59" s="348"/>
      <c r="M59" s="226"/>
      <c r="N59" s="226"/>
      <c r="O59" s="346" t="str">
        <f t="shared" si="12"/>
        <v/>
      </c>
      <c r="P59" s="346" t="str">
        <f t="shared" si="13"/>
        <v/>
      </c>
      <c r="Q59" s="348"/>
      <c r="R59" s="229"/>
      <c r="S59" s="228"/>
      <c r="T59" s="4"/>
    </row>
    <row r="60" spans="2:20" s="3" customFormat="1" ht="33.75">
      <c r="B60" s="113">
        <f t="shared" si="7"/>
        <v>16</v>
      </c>
      <c r="C60" s="268" t="s">
        <v>195</v>
      </c>
      <c r="D60" s="237" t="s">
        <v>243</v>
      </c>
      <c r="E60" s="346" t="str">
        <f t="shared" si="8"/>
        <v/>
      </c>
      <c r="F60" s="346" t="str">
        <f t="shared" si="9"/>
        <v/>
      </c>
      <c r="G60" s="351"/>
      <c r="H60" s="106"/>
      <c r="I60" s="227"/>
      <c r="J60" s="346" t="str">
        <f t="shared" si="10"/>
        <v/>
      </c>
      <c r="K60" s="346" t="str">
        <f t="shared" si="11"/>
        <v/>
      </c>
      <c r="L60" s="348"/>
      <c r="M60" s="226"/>
      <c r="N60" s="226"/>
      <c r="O60" s="346" t="str">
        <f t="shared" si="12"/>
        <v/>
      </c>
      <c r="P60" s="346" t="str">
        <f t="shared" si="13"/>
        <v/>
      </c>
      <c r="Q60" s="348"/>
      <c r="R60" s="229"/>
      <c r="S60" s="228"/>
      <c r="T60" s="4"/>
    </row>
    <row r="61" spans="2:20" s="3" customFormat="1" ht="33.75">
      <c r="B61" s="113">
        <f t="shared" si="7"/>
        <v>17</v>
      </c>
      <c r="C61" s="268" t="s">
        <v>195</v>
      </c>
      <c r="D61" s="237" t="s">
        <v>244</v>
      </c>
      <c r="E61" s="346" t="str">
        <f t="shared" si="8"/>
        <v/>
      </c>
      <c r="F61" s="346" t="str">
        <f t="shared" si="9"/>
        <v/>
      </c>
      <c r="G61" s="351"/>
      <c r="H61" s="106"/>
      <c r="I61" s="227"/>
      <c r="J61" s="346" t="str">
        <f t="shared" si="10"/>
        <v/>
      </c>
      <c r="K61" s="346" t="str">
        <f t="shared" si="11"/>
        <v/>
      </c>
      <c r="L61" s="348"/>
      <c r="M61" s="226"/>
      <c r="N61" s="226"/>
      <c r="O61" s="346" t="str">
        <f t="shared" si="12"/>
        <v/>
      </c>
      <c r="P61" s="346" t="str">
        <f t="shared" si="13"/>
        <v/>
      </c>
      <c r="Q61" s="348"/>
      <c r="R61" s="229"/>
      <c r="S61" s="228"/>
      <c r="T61" s="4"/>
    </row>
    <row r="62" spans="2:20" s="3" customFormat="1" ht="33.75">
      <c r="B62" s="113">
        <f t="shared" si="7"/>
        <v>18</v>
      </c>
      <c r="C62" s="268" t="s">
        <v>195</v>
      </c>
      <c r="D62" s="237" t="s">
        <v>245</v>
      </c>
      <c r="E62" s="346" t="str">
        <f t="shared" si="8"/>
        <v/>
      </c>
      <c r="F62" s="346" t="str">
        <f t="shared" si="9"/>
        <v/>
      </c>
      <c r="G62" s="351"/>
      <c r="H62" s="106"/>
      <c r="I62" s="227"/>
      <c r="J62" s="346" t="str">
        <f t="shared" si="10"/>
        <v/>
      </c>
      <c r="K62" s="346" t="str">
        <f t="shared" si="11"/>
        <v/>
      </c>
      <c r="L62" s="348"/>
      <c r="M62" s="226"/>
      <c r="N62" s="226"/>
      <c r="O62" s="346" t="str">
        <f t="shared" si="12"/>
        <v/>
      </c>
      <c r="P62" s="346" t="str">
        <f t="shared" si="13"/>
        <v/>
      </c>
      <c r="Q62" s="348"/>
      <c r="R62" s="229"/>
      <c r="S62" s="228"/>
      <c r="T62" s="4"/>
    </row>
    <row r="63" spans="2:20" s="3" customFormat="1" ht="33.75">
      <c r="B63" s="113">
        <f t="shared" si="7"/>
        <v>19</v>
      </c>
      <c r="C63" s="268" t="s">
        <v>195</v>
      </c>
      <c r="D63" s="237" t="s">
        <v>246</v>
      </c>
      <c r="E63" s="346" t="str">
        <f t="shared" si="8"/>
        <v/>
      </c>
      <c r="F63" s="346" t="str">
        <f t="shared" si="9"/>
        <v/>
      </c>
      <c r="G63" s="351"/>
      <c r="H63" s="106"/>
      <c r="I63" s="227"/>
      <c r="J63" s="346" t="str">
        <f t="shared" si="10"/>
        <v/>
      </c>
      <c r="K63" s="346" t="str">
        <f t="shared" si="11"/>
        <v/>
      </c>
      <c r="L63" s="348"/>
      <c r="M63" s="226"/>
      <c r="N63" s="226"/>
      <c r="O63" s="346" t="str">
        <f t="shared" si="12"/>
        <v/>
      </c>
      <c r="P63" s="346" t="str">
        <f t="shared" si="13"/>
        <v/>
      </c>
      <c r="Q63" s="348"/>
      <c r="R63" s="229"/>
      <c r="S63" s="228"/>
      <c r="T63" s="4"/>
    </row>
    <row r="64" spans="2:20" s="3" customFormat="1" ht="33.75">
      <c r="B64" s="113">
        <f t="shared" si="7"/>
        <v>20</v>
      </c>
      <c r="C64" s="268" t="s">
        <v>195</v>
      </c>
      <c r="D64" s="237" t="s">
        <v>247</v>
      </c>
      <c r="E64" s="346" t="str">
        <f t="shared" si="8"/>
        <v/>
      </c>
      <c r="F64" s="346" t="str">
        <f t="shared" si="9"/>
        <v/>
      </c>
      <c r="G64" s="351"/>
      <c r="H64" s="106"/>
      <c r="I64" s="227"/>
      <c r="J64" s="346" t="str">
        <f t="shared" si="10"/>
        <v/>
      </c>
      <c r="K64" s="346" t="str">
        <f t="shared" si="11"/>
        <v/>
      </c>
      <c r="L64" s="348"/>
      <c r="M64" s="226"/>
      <c r="N64" s="226"/>
      <c r="O64" s="346" t="str">
        <f t="shared" si="12"/>
        <v/>
      </c>
      <c r="P64" s="346" t="str">
        <f t="shared" si="13"/>
        <v/>
      </c>
      <c r="Q64" s="348"/>
      <c r="R64" s="229"/>
      <c r="S64" s="228"/>
      <c r="T64" s="4"/>
    </row>
    <row r="65" spans="2:20" s="3" customFormat="1" ht="33.75">
      <c r="B65" s="113">
        <f t="shared" si="7"/>
        <v>21</v>
      </c>
      <c r="C65" s="268" t="s">
        <v>195</v>
      </c>
      <c r="D65" s="237" t="s">
        <v>245</v>
      </c>
      <c r="E65" s="346" t="str">
        <f t="shared" si="8"/>
        <v/>
      </c>
      <c r="F65" s="346" t="str">
        <f t="shared" si="9"/>
        <v/>
      </c>
      <c r="G65" s="351"/>
      <c r="H65" s="106"/>
      <c r="I65" s="227"/>
      <c r="J65" s="346" t="str">
        <f t="shared" si="10"/>
        <v/>
      </c>
      <c r="K65" s="346" t="str">
        <f t="shared" si="11"/>
        <v/>
      </c>
      <c r="L65" s="348"/>
      <c r="M65" s="226"/>
      <c r="N65" s="226"/>
      <c r="O65" s="346" t="str">
        <f t="shared" si="12"/>
        <v/>
      </c>
      <c r="P65" s="346" t="str">
        <f t="shared" si="13"/>
        <v/>
      </c>
      <c r="Q65" s="348"/>
      <c r="R65" s="229"/>
      <c r="S65" s="228"/>
      <c r="T65" s="4"/>
    </row>
    <row r="66" spans="2:20" s="3" customFormat="1" ht="33.75">
      <c r="B66" s="113">
        <f t="shared" si="7"/>
        <v>22</v>
      </c>
      <c r="C66" s="268" t="s">
        <v>195</v>
      </c>
      <c r="D66" s="237" t="s">
        <v>246</v>
      </c>
      <c r="E66" s="346" t="str">
        <f t="shared" si="8"/>
        <v/>
      </c>
      <c r="F66" s="346" t="str">
        <f t="shared" si="9"/>
        <v/>
      </c>
      <c r="G66" s="351"/>
      <c r="H66" s="106"/>
      <c r="I66" s="227"/>
      <c r="J66" s="346" t="str">
        <f t="shared" si="10"/>
        <v/>
      </c>
      <c r="K66" s="346" t="str">
        <f t="shared" si="11"/>
        <v/>
      </c>
      <c r="L66" s="348"/>
      <c r="M66" s="226"/>
      <c r="N66" s="226"/>
      <c r="O66" s="346" t="str">
        <f t="shared" si="12"/>
        <v/>
      </c>
      <c r="P66" s="346" t="str">
        <f t="shared" si="13"/>
        <v/>
      </c>
      <c r="Q66" s="348"/>
      <c r="R66" s="229"/>
      <c r="S66" s="228"/>
      <c r="T66" s="4"/>
    </row>
    <row r="67" spans="2:20" s="3" customFormat="1" ht="24" customHeight="1">
      <c r="B67" s="113">
        <f t="shared" si="7"/>
        <v>23</v>
      </c>
      <c r="C67" s="268" t="s">
        <v>195</v>
      </c>
      <c r="D67" s="237" t="s">
        <v>248</v>
      </c>
      <c r="E67" s="346" t="str">
        <f t="shared" si="8"/>
        <v/>
      </c>
      <c r="F67" s="346" t="str">
        <f t="shared" si="9"/>
        <v/>
      </c>
      <c r="G67" s="351"/>
      <c r="H67" s="106"/>
      <c r="I67" s="227"/>
      <c r="J67" s="346" t="str">
        <f t="shared" si="10"/>
        <v/>
      </c>
      <c r="K67" s="346" t="str">
        <f t="shared" si="11"/>
        <v/>
      </c>
      <c r="L67" s="348"/>
      <c r="M67" s="226"/>
      <c r="N67" s="226"/>
      <c r="O67" s="346" t="str">
        <f t="shared" si="12"/>
        <v/>
      </c>
      <c r="P67" s="346" t="str">
        <f t="shared" si="13"/>
        <v/>
      </c>
      <c r="Q67" s="348"/>
      <c r="R67" s="229"/>
      <c r="S67" s="228"/>
      <c r="T67" s="4"/>
    </row>
    <row r="68" spans="2:20" s="3" customFormat="1" ht="33.75">
      <c r="B68" s="113">
        <f t="shared" si="7"/>
        <v>24</v>
      </c>
      <c r="C68" s="268" t="s">
        <v>195</v>
      </c>
      <c r="D68" s="237" t="s">
        <v>249</v>
      </c>
      <c r="E68" s="346" t="str">
        <f t="shared" si="8"/>
        <v/>
      </c>
      <c r="F68" s="346" t="str">
        <f t="shared" si="9"/>
        <v/>
      </c>
      <c r="G68" s="351"/>
      <c r="H68" s="106"/>
      <c r="I68" s="227"/>
      <c r="J68" s="346" t="str">
        <f t="shared" si="10"/>
        <v/>
      </c>
      <c r="K68" s="346" t="str">
        <f t="shared" si="11"/>
        <v/>
      </c>
      <c r="L68" s="348"/>
      <c r="M68" s="226"/>
      <c r="N68" s="226"/>
      <c r="O68" s="346" t="str">
        <f t="shared" si="12"/>
        <v/>
      </c>
      <c r="P68" s="346" t="str">
        <f t="shared" si="13"/>
        <v/>
      </c>
      <c r="Q68" s="348"/>
      <c r="R68" s="229"/>
      <c r="S68" s="228"/>
      <c r="T68" s="4"/>
    </row>
    <row r="69" spans="2:20" s="3" customFormat="1" ht="33.75">
      <c r="B69" s="113">
        <f t="shared" si="7"/>
        <v>25</v>
      </c>
      <c r="C69" s="268" t="s">
        <v>195</v>
      </c>
      <c r="D69" s="237" t="s">
        <v>250</v>
      </c>
      <c r="E69" s="346" t="str">
        <f t="shared" si="8"/>
        <v/>
      </c>
      <c r="F69" s="346" t="str">
        <f t="shared" si="9"/>
        <v/>
      </c>
      <c r="G69" s="351"/>
      <c r="H69" s="106"/>
      <c r="I69" s="227"/>
      <c r="J69" s="346" t="str">
        <f t="shared" si="10"/>
        <v/>
      </c>
      <c r="K69" s="346" t="str">
        <f t="shared" si="11"/>
        <v/>
      </c>
      <c r="L69" s="348"/>
      <c r="M69" s="226"/>
      <c r="N69" s="226"/>
      <c r="O69" s="346" t="str">
        <f t="shared" si="12"/>
        <v/>
      </c>
      <c r="P69" s="346" t="str">
        <f t="shared" si="13"/>
        <v/>
      </c>
      <c r="Q69" s="348"/>
      <c r="R69" s="229"/>
      <c r="S69" s="228"/>
      <c r="T69" s="4"/>
    </row>
    <row r="70" spans="2:20" s="3" customFormat="1" ht="33.75">
      <c r="B70" s="113">
        <f t="shared" si="7"/>
        <v>26</v>
      </c>
      <c r="C70" s="268" t="s">
        <v>195</v>
      </c>
      <c r="D70" s="237" t="s">
        <v>251</v>
      </c>
      <c r="E70" s="346" t="str">
        <f t="shared" si="8"/>
        <v/>
      </c>
      <c r="F70" s="346" t="str">
        <f t="shared" si="9"/>
        <v/>
      </c>
      <c r="G70" s="351"/>
      <c r="H70" s="106"/>
      <c r="I70" s="227"/>
      <c r="J70" s="346" t="str">
        <f t="shared" si="10"/>
        <v/>
      </c>
      <c r="K70" s="346" t="str">
        <f t="shared" si="11"/>
        <v/>
      </c>
      <c r="L70" s="348"/>
      <c r="M70" s="226"/>
      <c r="N70" s="226"/>
      <c r="O70" s="346" t="str">
        <f t="shared" si="12"/>
        <v/>
      </c>
      <c r="P70" s="346" t="str">
        <f t="shared" si="13"/>
        <v/>
      </c>
      <c r="Q70" s="348"/>
      <c r="R70" s="229"/>
      <c r="S70" s="228"/>
      <c r="T70" s="4"/>
    </row>
    <row r="71" spans="2:20" s="3" customFormat="1" ht="33.75">
      <c r="B71" s="113">
        <f t="shared" si="7"/>
        <v>27</v>
      </c>
      <c r="C71" s="268" t="s">
        <v>195</v>
      </c>
      <c r="D71" s="237" t="s">
        <v>252</v>
      </c>
      <c r="E71" s="346" t="str">
        <f t="shared" si="8"/>
        <v/>
      </c>
      <c r="F71" s="346" t="str">
        <f t="shared" si="9"/>
        <v/>
      </c>
      <c r="G71" s="351"/>
      <c r="H71" s="106"/>
      <c r="I71" s="227"/>
      <c r="J71" s="346" t="str">
        <f t="shared" si="10"/>
        <v/>
      </c>
      <c r="K71" s="346" t="str">
        <f t="shared" si="11"/>
        <v/>
      </c>
      <c r="L71" s="348"/>
      <c r="M71" s="226"/>
      <c r="N71" s="226"/>
      <c r="O71" s="346" t="str">
        <f t="shared" si="12"/>
        <v/>
      </c>
      <c r="P71" s="346" t="str">
        <f t="shared" si="13"/>
        <v/>
      </c>
      <c r="Q71" s="348"/>
      <c r="R71" s="229"/>
      <c r="S71" s="228"/>
      <c r="T71" s="4"/>
    </row>
    <row r="72" spans="2:20" s="3" customFormat="1" ht="33.75">
      <c r="B72" s="113">
        <f t="shared" si="7"/>
        <v>28</v>
      </c>
      <c r="C72" s="268" t="s">
        <v>195</v>
      </c>
      <c r="D72" s="237" t="s">
        <v>253</v>
      </c>
      <c r="E72" s="346" t="str">
        <f t="shared" si="8"/>
        <v/>
      </c>
      <c r="F72" s="346" t="str">
        <f t="shared" si="9"/>
        <v/>
      </c>
      <c r="G72" s="351"/>
      <c r="H72" s="106"/>
      <c r="I72" s="227"/>
      <c r="J72" s="346" t="str">
        <f t="shared" si="10"/>
        <v/>
      </c>
      <c r="K72" s="346" t="str">
        <f t="shared" si="11"/>
        <v/>
      </c>
      <c r="L72" s="348"/>
      <c r="M72" s="226"/>
      <c r="N72" s="226"/>
      <c r="O72" s="346" t="str">
        <f t="shared" si="12"/>
        <v/>
      </c>
      <c r="P72" s="346" t="str">
        <f t="shared" si="13"/>
        <v/>
      </c>
      <c r="Q72" s="348"/>
      <c r="R72" s="229"/>
      <c r="S72" s="228"/>
      <c r="T72" s="4"/>
    </row>
    <row r="73" spans="2:20" s="3" customFormat="1" ht="33.75">
      <c r="B73" s="113">
        <f t="shared" si="7"/>
        <v>29</v>
      </c>
      <c r="C73" s="268" t="s">
        <v>195</v>
      </c>
      <c r="D73" s="237" t="s">
        <v>254</v>
      </c>
      <c r="E73" s="346" t="str">
        <f t="shared" si="8"/>
        <v/>
      </c>
      <c r="F73" s="346" t="str">
        <f t="shared" si="9"/>
        <v/>
      </c>
      <c r="G73" s="351"/>
      <c r="H73" s="106"/>
      <c r="I73" s="227"/>
      <c r="J73" s="346" t="str">
        <f t="shared" si="10"/>
        <v/>
      </c>
      <c r="K73" s="346" t="str">
        <f t="shared" si="11"/>
        <v/>
      </c>
      <c r="L73" s="348"/>
      <c r="M73" s="226"/>
      <c r="N73" s="226"/>
      <c r="O73" s="346" t="str">
        <f t="shared" si="12"/>
        <v/>
      </c>
      <c r="P73" s="346" t="str">
        <f t="shared" si="13"/>
        <v/>
      </c>
      <c r="Q73" s="348"/>
      <c r="R73" s="229"/>
      <c r="S73" s="228"/>
      <c r="T73" s="4"/>
    </row>
    <row r="74" spans="2:20" s="3" customFormat="1" ht="33.75">
      <c r="B74" s="113">
        <f t="shared" si="7"/>
        <v>30</v>
      </c>
      <c r="C74" s="268" t="s">
        <v>195</v>
      </c>
      <c r="D74" s="237" t="s">
        <v>255</v>
      </c>
      <c r="E74" s="346" t="str">
        <f t="shared" si="8"/>
        <v/>
      </c>
      <c r="F74" s="346" t="str">
        <f t="shared" si="9"/>
        <v/>
      </c>
      <c r="G74" s="351"/>
      <c r="H74" s="106"/>
      <c r="I74" s="227"/>
      <c r="J74" s="346" t="str">
        <f t="shared" si="10"/>
        <v/>
      </c>
      <c r="K74" s="346" t="str">
        <f t="shared" si="11"/>
        <v/>
      </c>
      <c r="L74" s="348"/>
      <c r="M74" s="226"/>
      <c r="N74" s="226"/>
      <c r="O74" s="346" t="str">
        <f t="shared" si="12"/>
        <v/>
      </c>
      <c r="P74" s="346" t="str">
        <f t="shared" si="13"/>
        <v/>
      </c>
      <c r="Q74" s="348"/>
      <c r="R74" s="229"/>
      <c r="S74" s="228"/>
      <c r="T74" s="4"/>
    </row>
    <row r="75" spans="2:20" s="3" customFormat="1" ht="33.75">
      <c r="B75" s="113">
        <f t="shared" si="7"/>
        <v>31</v>
      </c>
      <c r="C75" s="268" t="s">
        <v>195</v>
      </c>
      <c r="D75" s="237" t="s">
        <v>256</v>
      </c>
      <c r="E75" s="346" t="str">
        <f t="shared" si="8"/>
        <v/>
      </c>
      <c r="F75" s="346" t="str">
        <f t="shared" si="9"/>
        <v/>
      </c>
      <c r="G75" s="351"/>
      <c r="H75" s="106"/>
      <c r="I75" s="227"/>
      <c r="J75" s="346" t="str">
        <f t="shared" si="10"/>
        <v/>
      </c>
      <c r="K75" s="346" t="str">
        <f t="shared" si="11"/>
        <v/>
      </c>
      <c r="L75" s="348"/>
      <c r="M75" s="226"/>
      <c r="N75" s="226"/>
      <c r="O75" s="346" t="str">
        <f t="shared" si="12"/>
        <v/>
      </c>
      <c r="P75" s="346" t="str">
        <f t="shared" si="13"/>
        <v/>
      </c>
      <c r="Q75" s="348"/>
      <c r="R75" s="229"/>
      <c r="S75" s="228"/>
      <c r="T75" s="4"/>
    </row>
    <row r="76" spans="2:20" s="3" customFormat="1" ht="33.75">
      <c r="B76" s="113">
        <f t="shared" si="7"/>
        <v>32</v>
      </c>
      <c r="C76" s="268" t="s">
        <v>195</v>
      </c>
      <c r="D76" s="237" t="s">
        <v>257</v>
      </c>
      <c r="E76" s="346" t="str">
        <f t="shared" si="8"/>
        <v/>
      </c>
      <c r="F76" s="346" t="str">
        <f t="shared" si="9"/>
        <v/>
      </c>
      <c r="G76" s="351"/>
      <c r="H76" s="106"/>
      <c r="I76" s="227"/>
      <c r="J76" s="346" t="str">
        <f t="shared" si="10"/>
        <v/>
      </c>
      <c r="K76" s="346" t="str">
        <f t="shared" si="11"/>
        <v/>
      </c>
      <c r="L76" s="348"/>
      <c r="M76" s="226"/>
      <c r="N76" s="226"/>
      <c r="O76" s="346" t="str">
        <f t="shared" si="12"/>
        <v/>
      </c>
      <c r="P76" s="346" t="str">
        <f t="shared" si="13"/>
        <v/>
      </c>
      <c r="Q76" s="348"/>
      <c r="R76" s="229"/>
      <c r="S76" s="228"/>
      <c r="T76" s="4"/>
    </row>
    <row r="77" spans="2:20" s="3" customFormat="1" ht="22.5">
      <c r="B77" s="113">
        <f t="shared" si="7"/>
        <v>33</v>
      </c>
      <c r="C77" s="268" t="s">
        <v>195</v>
      </c>
      <c r="D77" s="237" t="s">
        <v>258</v>
      </c>
      <c r="E77" s="346" t="str">
        <f t="shared" si="8"/>
        <v/>
      </c>
      <c r="F77" s="346" t="str">
        <f t="shared" si="9"/>
        <v/>
      </c>
      <c r="G77" s="351"/>
      <c r="H77" s="106"/>
      <c r="I77" s="227"/>
      <c r="J77" s="346" t="str">
        <f t="shared" si="10"/>
        <v/>
      </c>
      <c r="K77" s="346" t="str">
        <f t="shared" si="11"/>
        <v/>
      </c>
      <c r="L77" s="348"/>
      <c r="M77" s="226"/>
      <c r="N77" s="226"/>
      <c r="O77" s="346" t="str">
        <f t="shared" si="12"/>
        <v/>
      </c>
      <c r="P77" s="346" t="str">
        <f t="shared" si="13"/>
        <v/>
      </c>
      <c r="Q77" s="348"/>
      <c r="R77" s="229"/>
      <c r="S77" s="228"/>
      <c r="T77" s="4"/>
    </row>
    <row r="78" spans="2:20" s="3" customFormat="1" ht="33.75">
      <c r="B78" s="113">
        <f t="shared" si="7"/>
        <v>34</v>
      </c>
      <c r="C78" s="268" t="s">
        <v>195</v>
      </c>
      <c r="D78" s="237" t="s">
        <v>259</v>
      </c>
      <c r="E78" s="346" t="str">
        <f t="shared" si="8"/>
        <v/>
      </c>
      <c r="F78" s="346" t="str">
        <f t="shared" si="9"/>
        <v/>
      </c>
      <c r="G78" s="351"/>
      <c r="H78" s="106"/>
      <c r="I78" s="227"/>
      <c r="J78" s="346" t="str">
        <f t="shared" si="10"/>
        <v/>
      </c>
      <c r="K78" s="346" t="str">
        <f t="shared" si="11"/>
        <v/>
      </c>
      <c r="L78" s="348"/>
      <c r="M78" s="226"/>
      <c r="N78" s="226"/>
      <c r="O78" s="346" t="str">
        <f t="shared" si="12"/>
        <v/>
      </c>
      <c r="P78" s="346" t="str">
        <f t="shared" si="13"/>
        <v/>
      </c>
      <c r="Q78" s="348"/>
      <c r="R78" s="229"/>
      <c r="S78" s="228"/>
      <c r="T78" s="4"/>
    </row>
    <row r="79" spans="2:20">
      <c r="B79" s="3"/>
      <c r="C79" s="3"/>
      <c r="D79" s="3"/>
      <c r="E79" s="345"/>
      <c r="F79" s="345"/>
      <c r="G79" s="3"/>
      <c r="H79" s="3"/>
    </row>
    <row r="80" spans="2:20">
      <c r="B80" s="3"/>
      <c r="C80" s="3"/>
      <c r="D80" s="3"/>
      <c r="E80" s="345"/>
      <c r="F80" s="345"/>
      <c r="G80" s="3"/>
      <c r="H80" s="3"/>
    </row>
    <row r="81" spans="2:8">
      <c r="B81" s="3"/>
      <c r="C81" s="3"/>
      <c r="D81" s="3"/>
      <c r="E81" s="345"/>
      <c r="F81" s="345"/>
      <c r="G81" s="3"/>
      <c r="H81" s="3"/>
    </row>
    <row r="82" spans="2:8">
      <c r="B82" s="3"/>
      <c r="C82" s="3"/>
      <c r="D82" s="3"/>
      <c r="E82" s="345"/>
      <c r="F82" s="345"/>
      <c r="G82" s="3"/>
      <c r="H82" s="3"/>
    </row>
    <row r="83" spans="2:8">
      <c r="B83" s="3"/>
      <c r="C83" s="3"/>
      <c r="D83" s="3"/>
      <c r="E83" s="345"/>
      <c r="F83" s="345"/>
      <c r="G83" s="3"/>
      <c r="H83" s="3"/>
    </row>
    <row r="84" spans="2:8">
      <c r="B84" s="3"/>
      <c r="C84" s="3"/>
      <c r="D84" s="3"/>
      <c r="E84" s="345"/>
      <c r="F84" s="345"/>
      <c r="G84" s="3"/>
      <c r="H84" s="3"/>
    </row>
    <row r="85" spans="2:8">
      <c r="B85" s="3"/>
      <c r="C85" s="3"/>
      <c r="D85" s="3"/>
      <c r="E85" s="345"/>
      <c r="F85" s="345"/>
      <c r="G85" s="3"/>
      <c r="H85" s="3"/>
    </row>
  </sheetData>
  <mergeCells count="28">
    <mergeCell ref="C44:I44"/>
    <mergeCell ref="S12:S13"/>
    <mergeCell ref="N12:N13"/>
    <mergeCell ref="Q12:Q13"/>
    <mergeCell ref="R12:R13"/>
    <mergeCell ref="C12:C13"/>
    <mergeCell ref="D12:D13"/>
    <mergeCell ref="L12:L13"/>
    <mergeCell ref="G12:G13"/>
    <mergeCell ref="I12:I13"/>
    <mergeCell ref="M12:M13"/>
    <mergeCell ref="C14:I14"/>
    <mergeCell ref="B12:B13"/>
    <mergeCell ref="G11:H11"/>
    <mergeCell ref="L11:M11"/>
    <mergeCell ref="H12:H13"/>
    <mergeCell ref="C10:D10"/>
    <mergeCell ref="B2:S2"/>
    <mergeCell ref="N4:Q4"/>
    <mergeCell ref="N8:Q8"/>
    <mergeCell ref="N6:Q6"/>
    <mergeCell ref="Q11:S11"/>
    <mergeCell ref="C11:E11"/>
    <mergeCell ref="B4:C4"/>
    <mergeCell ref="B5:C5"/>
    <mergeCell ref="B6:C6"/>
    <mergeCell ref="B7:C7"/>
    <mergeCell ref="B8:C8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76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70" customFormat="1" ht="15.75">
      <c r="B2" s="488" t="s">
        <v>209</v>
      </c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71"/>
    </row>
    <row r="3" spans="2:53" s="72" customFormat="1">
      <c r="U3" s="71"/>
      <c r="V3" s="71"/>
    </row>
    <row r="4" spans="2:53" s="70" customFormat="1" ht="12.75" customHeight="1">
      <c r="B4" s="273"/>
      <c r="C4" s="263" t="s">
        <v>283</v>
      </c>
      <c r="D4" s="269" t="str">
        <f>Inicio!D4</f>
        <v>EVOLUTIVO FRONT END</v>
      </c>
      <c r="E4" s="276"/>
      <c r="F4" s="276"/>
      <c r="G4" s="264"/>
      <c r="H4" s="264"/>
      <c r="I4" s="72"/>
      <c r="J4" s="105" t="s">
        <v>68</v>
      </c>
      <c r="K4" s="277"/>
      <c r="L4" s="277"/>
      <c r="M4" s="72"/>
      <c r="N4" s="72"/>
      <c r="O4" s="105" t="s">
        <v>116</v>
      </c>
      <c r="P4" s="478" t="s">
        <v>73</v>
      </c>
      <c r="Q4" s="478"/>
      <c r="R4" s="478"/>
      <c r="S4" s="479"/>
      <c r="T4" s="105" t="s">
        <v>66</v>
      </c>
      <c r="U4" s="224" t="s">
        <v>67</v>
      </c>
      <c r="V4" s="71"/>
    </row>
    <row r="5" spans="2:53" s="70" customFormat="1">
      <c r="B5" s="273"/>
      <c r="C5" s="263" t="s">
        <v>204</v>
      </c>
      <c r="D5" s="269">
        <f>Inicio!D5</f>
        <v>0</v>
      </c>
      <c r="E5" s="276"/>
      <c r="F5" s="276"/>
      <c r="G5" s="264"/>
      <c r="H5" s="264"/>
      <c r="I5" s="72"/>
      <c r="J5" s="72"/>
      <c r="K5" s="278"/>
      <c r="L5" s="278"/>
      <c r="M5" s="72"/>
      <c r="N5" s="72"/>
      <c r="O5" s="72"/>
      <c r="P5" s="72"/>
      <c r="Q5" s="72"/>
      <c r="R5" s="72"/>
      <c r="S5" s="72"/>
      <c r="T5" s="72"/>
      <c r="U5" s="71"/>
      <c r="V5" s="71"/>
    </row>
    <row r="6" spans="2:53" s="70" customFormat="1" ht="12.75" customHeight="1">
      <c r="B6" s="273"/>
      <c r="C6" s="263" t="s">
        <v>284</v>
      </c>
      <c r="D6" s="269">
        <f>Inicio!D6</f>
        <v>0</v>
      </c>
      <c r="E6" s="276"/>
      <c r="F6" s="276"/>
      <c r="G6" s="264"/>
      <c r="H6" s="264"/>
      <c r="I6" s="72"/>
      <c r="J6" s="105" t="s">
        <v>69</v>
      </c>
      <c r="K6" s="277"/>
      <c r="L6" s="277"/>
      <c r="M6" s="72"/>
      <c r="N6" s="72"/>
      <c r="O6" s="105" t="s">
        <v>116</v>
      </c>
      <c r="P6" s="478" t="s">
        <v>73</v>
      </c>
      <c r="Q6" s="478"/>
      <c r="R6" s="478"/>
      <c r="S6" s="479"/>
      <c r="T6" s="105" t="s">
        <v>66</v>
      </c>
      <c r="U6" s="224" t="s">
        <v>67</v>
      </c>
      <c r="V6" s="71"/>
    </row>
    <row r="7" spans="2:53" s="70" customFormat="1">
      <c r="B7" s="273"/>
      <c r="C7" s="263" t="s">
        <v>2</v>
      </c>
      <c r="D7" s="269">
        <f>Inicio!D7</f>
        <v>0</v>
      </c>
      <c r="E7" s="276"/>
      <c r="F7" s="276"/>
      <c r="G7" s="264"/>
      <c r="H7" s="264"/>
      <c r="I7" s="72"/>
      <c r="J7" s="72"/>
      <c r="K7" s="278"/>
      <c r="L7" s="278"/>
      <c r="M7" s="72"/>
      <c r="N7" s="72"/>
      <c r="O7" s="72"/>
      <c r="P7" s="72"/>
      <c r="Q7" s="72"/>
      <c r="R7" s="72"/>
      <c r="S7" s="72"/>
      <c r="T7" s="72"/>
      <c r="U7" s="71"/>
      <c r="V7" s="71"/>
    </row>
    <row r="8" spans="2:53" s="70" customFormat="1">
      <c r="B8" s="273"/>
      <c r="C8" s="263" t="s">
        <v>205</v>
      </c>
      <c r="D8" s="269">
        <f>Inicio!D8</f>
        <v>0</v>
      </c>
      <c r="E8" s="276"/>
      <c r="F8" s="276"/>
      <c r="G8" s="264"/>
      <c r="H8" s="264"/>
      <c r="I8" s="72"/>
      <c r="J8" s="105" t="s">
        <v>70</v>
      </c>
      <c r="K8" s="277"/>
      <c r="L8" s="277"/>
      <c r="M8" s="72"/>
      <c r="N8" s="72"/>
      <c r="O8" s="105" t="s">
        <v>116</v>
      </c>
      <c r="P8" s="478" t="s">
        <v>73</v>
      </c>
      <c r="Q8" s="478"/>
      <c r="R8" s="478"/>
      <c r="S8" s="479"/>
      <c r="T8" s="105" t="s">
        <v>66</v>
      </c>
      <c r="U8" s="224" t="s">
        <v>67</v>
      </c>
      <c r="V8" s="71"/>
    </row>
    <row r="9" spans="2:53" s="70" customFormat="1">
      <c r="V9" s="73"/>
    </row>
    <row r="10" spans="2:53" s="70" customFormat="1" ht="11.25" customHeight="1">
      <c r="C10" s="263" t="s">
        <v>111</v>
      </c>
      <c r="D10" s="105"/>
      <c r="E10" s="273"/>
      <c r="G10" s="91">
        <f>IF((COUNTIF(F14:F17,"Si")=0)*AND(COUNTIF(E14:E17,"No")=0),0,((COUNTIF(F14:F17,"Si")))/((COUNTIF(F14:F17,"Si")+COUNTIF(E14:E17,"No"))))</f>
        <v>1</v>
      </c>
      <c r="H10" s="81"/>
      <c r="M10" s="91">
        <f>IF((COUNTIF(L14:L17,"Si")=0)*AND(COUNTIF(K14:K17,"No")=0),0,((COUNTIF(L14:L17,"Si")))/((COUNTIF(L14:L17,"Si")+COUNTIF(K14:K17,"No"))))</f>
        <v>0.5</v>
      </c>
      <c r="N10" s="81"/>
      <c r="S10" s="91">
        <f>IF((COUNTIF(R14:R17,"Si")=0)*AND(COUNTIF(Q14:Q17,"No")=0),0,((COUNTIF(R14:R17,"Si")))/((COUNTIF(R14:R17,"Si")+COUNTIF(Q14:Q17,"No"))))</f>
        <v>1</v>
      </c>
      <c r="T10" s="81"/>
      <c r="V10" s="73"/>
    </row>
    <row r="11" spans="2:53" s="70" customFormat="1" ht="11.25" hidden="1" customHeight="1" thickBot="1">
      <c r="C11" s="468"/>
      <c r="D11" s="468"/>
      <c r="E11" s="489"/>
      <c r="G11" s="490" t="s">
        <v>118</v>
      </c>
      <c r="H11" s="481"/>
      <c r="I11" s="482"/>
      <c r="M11" s="480" t="s">
        <v>119</v>
      </c>
      <c r="N11" s="481"/>
      <c r="O11" s="482"/>
      <c r="S11" s="480" t="s">
        <v>120</v>
      </c>
      <c r="T11" s="481"/>
      <c r="U11" s="482"/>
      <c r="V11" s="73"/>
    </row>
    <row r="12" spans="2:53" s="3" customFormat="1" ht="12.75" customHeight="1">
      <c r="B12" s="466" t="s">
        <v>108</v>
      </c>
      <c r="C12" s="476" t="s">
        <v>92</v>
      </c>
      <c r="D12" s="466" t="s">
        <v>110</v>
      </c>
      <c r="G12" s="475" t="s">
        <v>171</v>
      </c>
      <c r="H12" s="498" t="s">
        <v>170</v>
      </c>
      <c r="I12" s="499"/>
      <c r="J12" s="474" t="s">
        <v>159</v>
      </c>
      <c r="K12" s="88"/>
      <c r="L12" s="88"/>
      <c r="M12" s="474" t="s">
        <v>172</v>
      </c>
      <c r="N12" s="498" t="s">
        <v>170</v>
      </c>
      <c r="O12" s="499"/>
      <c r="P12" s="474" t="s">
        <v>159</v>
      </c>
      <c r="Q12" s="88"/>
      <c r="R12" s="88"/>
      <c r="S12" s="474" t="s">
        <v>173</v>
      </c>
      <c r="T12" s="485" t="s">
        <v>170</v>
      </c>
      <c r="U12" s="474" t="s">
        <v>159</v>
      </c>
      <c r="V12" s="4"/>
    </row>
    <row r="13" spans="2:53" s="3" customFormat="1" ht="20.25" customHeight="1" thickBot="1">
      <c r="B13" s="467"/>
      <c r="C13" s="477"/>
      <c r="D13" s="467"/>
      <c r="G13" s="497"/>
      <c r="H13" s="500"/>
      <c r="I13" s="501"/>
      <c r="J13" s="495"/>
      <c r="K13" s="108"/>
      <c r="L13" s="108"/>
      <c r="M13" s="495"/>
      <c r="N13" s="500"/>
      <c r="O13" s="501"/>
      <c r="P13" s="495"/>
      <c r="Q13" s="108"/>
      <c r="R13" s="108"/>
      <c r="S13" s="495"/>
      <c r="T13" s="496"/>
      <c r="U13" s="495"/>
      <c r="V13" s="4"/>
    </row>
    <row r="14" spans="2:53" ht="13.5" thickBot="1">
      <c r="B14" s="147" t="s">
        <v>121</v>
      </c>
      <c r="C14" s="151"/>
      <c r="D14" s="151"/>
      <c r="E14" s="152"/>
      <c r="F14" s="152"/>
      <c r="G14" s="153"/>
      <c r="H14" s="154"/>
      <c r="I14" s="154"/>
      <c r="J14" s="154"/>
      <c r="K14" s="152"/>
      <c r="L14" s="152"/>
      <c r="M14" s="153"/>
      <c r="N14" s="155"/>
      <c r="O14" s="154"/>
      <c r="P14" s="154"/>
      <c r="Q14" s="152"/>
      <c r="R14" s="152"/>
      <c r="S14" s="153"/>
      <c r="T14" s="154"/>
      <c r="U14" s="156"/>
      <c r="Z14" s="6"/>
      <c r="AA14" s="2"/>
      <c r="AI14" s="7"/>
      <c r="BA14" s="8"/>
    </row>
    <row r="15" spans="2:53" s="14" customFormat="1" ht="50.25" customHeight="1" outlineLevel="1" thickBot="1">
      <c r="B15" s="148"/>
      <c r="C15" s="504" t="s">
        <v>229</v>
      </c>
      <c r="D15" s="504"/>
      <c r="E15" s="504"/>
      <c r="F15" s="504"/>
      <c r="G15" s="504"/>
      <c r="H15" s="504"/>
      <c r="I15" s="504"/>
      <c r="J15" s="504"/>
      <c r="K15" s="150"/>
      <c r="L15" s="150"/>
      <c r="M15" s="149"/>
      <c r="N15" s="503"/>
      <c r="O15" s="503"/>
      <c r="P15" s="150"/>
      <c r="Q15" s="150"/>
      <c r="R15" s="150"/>
      <c r="S15" s="149"/>
      <c r="T15" s="150"/>
      <c r="U15" s="146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43">
        <v>1</v>
      </c>
      <c r="C16" s="268" t="s">
        <v>196</v>
      </c>
      <c r="D16" s="127" t="s">
        <v>107</v>
      </c>
      <c r="E16" s="346" t="str">
        <f>IF(((C16="Auditoría de Gestión de la Configuración")*AND(G16="No")),"No","")</f>
        <v/>
      </c>
      <c r="F16" s="346" t="str">
        <f>IF(((C16="Auditoría de Gestión de la Configuración")*AND(G16="Si")),"Si","")</f>
        <v>Si</v>
      </c>
      <c r="G16" s="286" t="s">
        <v>188</v>
      </c>
      <c r="H16" s="502"/>
      <c r="I16" s="502"/>
      <c r="J16" s="136"/>
      <c r="K16" s="346" t="str">
        <f>IF(((C16="Auditoría de Gestión de la Configuración")*AND(M16="No")),"No","")</f>
        <v/>
      </c>
      <c r="L16" s="346" t="str">
        <f>IF(((C16="Auditoría de Gestión de la Configuración")*AND(M16="Si")),"Si","")</f>
        <v>Si</v>
      </c>
      <c r="M16" s="286" t="s">
        <v>188</v>
      </c>
      <c r="N16" s="502"/>
      <c r="O16" s="502"/>
      <c r="P16" s="133"/>
      <c r="Q16" s="346" t="str">
        <f>IF(((C16="Auditoría de Gestión de la Configuración")*AND(S16="No")),"No","")</f>
        <v/>
      </c>
      <c r="R16" s="346" t="str">
        <f>IF(((C16="Auditoría de Gestión de la Configuración")*AND(S16="Si")),"Si","")</f>
        <v>Si</v>
      </c>
      <c r="S16" s="286" t="s">
        <v>188</v>
      </c>
      <c r="T16" s="122"/>
      <c r="U16" s="122"/>
      <c r="V16" s="4"/>
    </row>
    <row r="17" spans="2:22" s="3" customFormat="1" ht="26.25" customHeight="1" outlineLevel="1">
      <c r="B17" s="142">
        <f>B16+1</f>
        <v>2</v>
      </c>
      <c r="C17" s="268" t="s">
        <v>196</v>
      </c>
      <c r="D17" s="128" t="s">
        <v>113</v>
      </c>
      <c r="E17" s="346" t="str">
        <f>IF(((C17="Auditoría de Gestión de la Configuración")*AND(G17="No")),"No","")</f>
        <v/>
      </c>
      <c r="F17" s="346" t="str">
        <f>IF(((C17="Auditoría de Gestión de la Configuración")*AND(G17="Si")),"Si","")</f>
        <v>Si</v>
      </c>
      <c r="G17" s="287" t="s">
        <v>188</v>
      </c>
      <c r="H17" s="502"/>
      <c r="I17" s="502"/>
      <c r="J17" s="129"/>
      <c r="K17" s="346" t="str">
        <f>IF(((C17="Auditoría de Gestión de la Configuración")*AND(M17="No")),"No","")</f>
        <v>No</v>
      </c>
      <c r="L17" s="346" t="str">
        <f>IF(((C17="Auditoría de Gestión de la Configuración")*AND(M17="Si")),"Si","")</f>
        <v/>
      </c>
      <c r="M17" s="287" t="s">
        <v>189</v>
      </c>
      <c r="N17" s="502"/>
      <c r="O17" s="502"/>
      <c r="P17" s="129"/>
      <c r="Q17" s="346" t="str">
        <f>IF(((C17="Auditoría de Gestión de la Configuración")*AND(S17="No")),"No","")</f>
        <v/>
      </c>
      <c r="R17" s="346" t="str">
        <f>IF(((C17="Auditoría de Gestión de la Configuración")*AND(S17="Si")),"Si","")</f>
        <v>Si</v>
      </c>
      <c r="S17" s="287" t="s">
        <v>188</v>
      </c>
      <c r="T17" s="122"/>
      <c r="U17" s="122"/>
      <c r="V17" s="4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84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84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70" customFormat="1" ht="15.75">
      <c r="B2" s="488" t="s">
        <v>200</v>
      </c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71"/>
    </row>
    <row r="3" spans="2:58" s="72" customFormat="1">
      <c r="E3" s="340"/>
      <c r="F3" s="340"/>
      <c r="K3" s="340"/>
      <c r="L3" s="340"/>
      <c r="R3" s="285"/>
      <c r="T3" s="71"/>
      <c r="U3" s="71"/>
    </row>
    <row r="4" spans="2:58" s="70" customFormat="1" ht="12.75" customHeight="1">
      <c r="C4" s="105" t="s">
        <v>283</v>
      </c>
      <c r="D4" s="269" t="str">
        <f>Inicio!D4</f>
        <v>EVOLUTIVO FRONT END</v>
      </c>
      <c r="E4" s="340"/>
      <c r="F4" s="340"/>
      <c r="G4" s="72"/>
      <c r="H4" s="72"/>
      <c r="I4" s="72"/>
      <c r="J4" s="105" t="s">
        <v>68</v>
      </c>
      <c r="K4" s="355"/>
      <c r="L4" s="355"/>
      <c r="M4" s="72"/>
      <c r="N4" s="105" t="s">
        <v>116</v>
      </c>
      <c r="O4" s="509" t="s">
        <v>73</v>
      </c>
      <c r="P4" s="509"/>
      <c r="Q4" s="509"/>
      <c r="R4" s="509"/>
      <c r="S4" s="105" t="s">
        <v>66</v>
      </c>
      <c r="T4" s="114" t="s">
        <v>67</v>
      </c>
      <c r="U4" s="71"/>
    </row>
    <row r="5" spans="2:58" s="70" customFormat="1" ht="12.75" customHeight="1">
      <c r="C5" s="510" t="s">
        <v>204</v>
      </c>
      <c r="D5" s="512">
        <f>Inicio!D5</f>
        <v>0</v>
      </c>
      <c r="E5" s="359"/>
      <c r="F5" s="359"/>
      <c r="G5" s="238"/>
      <c r="H5" s="238"/>
      <c r="I5" s="72"/>
      <c r="J5" s="72"/>
      <c r="K5" s="356"/>
      <c r="L5" s="356"/>
      <c r="M5" s="72"/>
      <c r="N5" s="72"/>
      <c r="O5" s="72"/>
      <c r="P5" s="72"/>
      <c r="Q5" s="72"/>
      <c r="R5" s="285"/>
      <c r="S5" s="72"/>
      <c r="T5" s="71"/>
      <c r="U5" s="71"/>
    </row>
    <row r="6" spans="2:58" s="70" customFormat="1" ht="12.75" customHeight="1">
      <c r="C6" s="511"/>
      <c r="D6" s="513"/>
      <c r="E6" s="359"/>
      <c r="F6" s="359"/>
      <c r="G6" s="238"/>
      <c r="H6" s="238"/>
      <c r="I6" s="72"/>
      <c r="J6" s="105" t="s">
        <v>69</v>
      </c>
      <c r="K6" s="355"/>
      <c r="L6" s="355"/>
      <c r="M6" s="72"/>
      <c r="N6" s="105" t="s">
        <v>116</v>
      </c>
      <c r="O6" s="509" t="s">
        <v>73</v>
      </c>
      <c r="P6" s="509"/>
      <c r="Q6" s="509"/>
      <c r="R6" s="509"/>
      <c r="S6" s="105" t="s">
        <v>66</v>
      </c>
      <c r="T6" s="114" t="s">
        <v>67</v>
      </c>
      <c r="U6" s="71"/>
    </row>
    <row r="7" spans="2:58" s="70" customFormat="1" ht="12.75" customHeight="1">
      <c r="C7" s="105" t="s">
        <v>2</v>
      </c>
      <c r="D7" s="269">
        <f>Inicio!D7</f>
        <v>0</v>
      </c>
      <c r="E7" s="359"/>
      <c r="F7" s="359"/>
      <c r="G7" s="238"/>
      <c r="H7" s="238"/>
      <c r="I7" s="72"/>
      <c r="J7" s="72"/>
      <c r="K7" s="356"/>
      <c r="L7" s="356"/>
      <c r="M7" s="72"/>
      <c r="N7" s="72"/>
      <c r="O7" s="72"/>
      <c r="P7" s="72"/>
      <c r="Q7" s="72"/>
      <c r="R7" s="285"/>
      <c r="S7" s="72"/>
      <c r="T7" s="71"/>
      <c r="U7" s="71"/>
    </row>
    <row r="8" spans="2:58" s="70" customFormat="1" ht="12.75" customHeight="1">
      <c r="C8" s="105" t="s">
        <v>205</v>
      </c>
      <c r="D8" s="269">
        <f>Inicio!D8</f>
        <v>0</v>
      </c>
      <c r="E8" s="359"/>
      <c r="F8" s="359"/>
      <c r="G8" s="238"/>
      <c r="H8" s="238"/>
      <c r="I8" s="72"/>
      <c r="J8" s="105" t="s">
        <v>70</v>
      </c>
      <c r="K8" s="355"/>
      <c r="L8" s="355"/>
      <c r="M8" s="72"/>
      <c r="N8" s="105" t="s">
        <v>116</v>
      </c>
      <c r="O8" s="509" t="s">
        <v>73</v>
      </c>
      <c r="P8" s="509"/>
      <c r="Q8" s="509"/>
      <c r="R8" s="509"/>
      <c r="S8" s="105" t="s">
        <v>66</v>
      </c>
      <c r="T8" s="114" t="s">
        <v>67</v>
      </c>
      <c r="U8" s="71"/>
    </row>
    <row r="9" spans="2:58">
      <c r="M9" s="6"/>
    </row>
    <row r="10" spans="2:58">
      <c r="C10" s="514"/>
      <c r="D10" s="514"/>
      <c r="E10" s="514"/>
      <c r="G10" s="91">
        <f>IF((COUNTIF(F16:F47,"Si")=0)*AND(COUNTIF(E16:E47,"No")=0),0,((COUNTIF(F16:F47,"Si")))/((COUNTIF(F16:F47,"Si")+COUNTIF(E16:E47,"No"))))</f>
        <v>1</v>
      </c>
      <c r="H10" s="81"/>
      <c r="I10" s="70"/>
      <c r="M10" s="91">
        <f>IF((COUNTIF(L16:L47,"Si")=0)*AND(COUNTIF(K16:K47,"No")=0),0,((COUNTIF(L16:L47,"Si")))/((COUNTIF(L16:L47,"Si")+COUNTIF(K16:K47,"No"))))</f>
        <v>1</v>
      </c>
      <c r="N10" s="70"/>
      <c r="R10" s="91">
        <f>IF((COUNTIF(Q16:Q47,"Si")=0)*AND(COUNTIF(P16:P47,"No")=0),0,((COUNTIF(Q16:Q47,"Si")))/((COUNTIF(Q16:Q47,"Si")+COUNTIF(P16:P47,"No"))))</f>
        <v>1</v>
      </c>
      <c r="S10" s="81"/>
      <c r="T10" s="70"/>
    </row>
    <row r="11" spans="2:58" ht="13.5" hidden="1" thickBot="1">
      <c r="C11" s="515"/>
      <c r="D11" s="515"/>
      <c r="E11" s="516"/>
      <c r="G11" s="490" t="s">
        <v>118</v>
      </c>
      <c r="H11" s="481"/>
      <c r="I11" s="482"/>
      <c r="M11" s="490" t="s">
        <v>118</v>
      </c>
      <c r="N11" s="482"/>
      <c r="R11" s="490" t="s">
        <v>118</v>
      </c>
      <c r="S11" s="481"/>
      <c r="T11" s="482"/>
    </row>
    <row r="12" spans="2:58" ht="12.75" customHeight="1">
      <c r="B12" s="466" t="s">
        <v>108</v>
      </c>
      <c r="C12" s="476" t="s">
        <v>92</v>
      </c>
      <c r="D12" s="466" t="s">
        <v>110</v>
      </c>
      <c r="E12" s="289"/>
      <c r="F12" s="289"/>
      <c r="G12" s="475" t="s">
        <v>171</v>
      </c>
      <c r="H12" s="475" t="s">
        <v>170</v>
      </c>
      <c r="I12" s="475"/>
      <c r="J12" s="484" t="s">
        <v>159</v>
      </c>
      <c r="K12" s="365"/>
      <c r="L12" s="365"/>
      <c r="M12" s="475" t="s">
        <v>172</v>
      </c>
      <c r="N12" s="475" t="s">
        <v>170</v>
      </c>
      <c r="O12" s="484" t="s">
        <v>159</v>
      </c>
      <c r="P12" s="135"/>
      <c r="Q12" s="135"/>
      <c r="R12" s="475" t="s">
        <v>173</v>
      </c>
      <c r="S12" s="484" t="s">
        <v>170</v>
      </c>
      <c r="T12" s="484" t="s">
        <v>159</v>
      </c>
    </row>
    <row r="13" spans="2:58" s="13" customFormat="1" ht="25.5" customHeight="1" thickBot="1">
      <c r="B13" s="467"/>
      <c r="C13" s="477"/>
      <c r="D13" s="517"/>
      <c r="E13" s="368"/>
      <c r="F13" s="369"/>
      <c r="G13" s="497"/>
      <c r="H13" s="474"/>
      <c r="I13" s="474"/>
      <c r="J13" s="485"/>
      <c r="K13" s="324"/>
      <c r="L13" s="324"/>
      <c r="M13" s="474"/>
      <c r="N13" s="474"/>
      <c r="O13" s="485"/>
      <c r="P13" s="89"/>
      <c r="Q13" s="89"/>
      <c r="R13" s="474"/>
      <c r="S13" s="485"/>
      <c r="T13" s="485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07" t="s">
        <v>211</v>
      </c>
      <c r="C14" s="508"/>
      <c r="D14" s="518"/>
      <c r="E14" s="370"/>
      <c r="F14" s="371"/>
      <c r="G14" s="243"/>
      <c r="H14" s="144"/>
      <c r="I14" s="144"/>
      <c r="J14" s="137"/>
      <c r="K14" s="366"/>
      <c r="L14" s="366"/>
      <c r="M14" s="144"/>
      <c r="N14" s="144"/>
      <c r="O14" s="137"/>
      <c r="P14" s="137"/>
      <c r="Q14" s="137"/>
      <c r="R14" s="144"/>
      <c r="S14" s="137"/>
      <c r="T14" s="145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38"/>
      <c r="C15" s="504" t="s">
        <v>56</v>
      </c>
      <c r="D15" s="504"/>
      <c r="E15" s="504"/>
      <c r="F15" s="504"/>
      <c r="G15" s="504"/>
      <c r="H15" s="504"/>
      <c r="I15" s="504"/>
      <c r="J15" s="504"/>
      <c r="K15" s="367"/>
      <c r="L15" s="367"/>
      <c r="M15" s="140"/>
      <c r="N15" s="140"/>
      <c r="O15" s="139"/>
      <c r="P15" s="139"/>
      <c r="Q15" s="139"/>
      <c r="R15" s="140"/>
      <c r="S15" s="139"/>
      <c r="T15" s="141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240" customFormat="1" ht="36">
      <c r="B16" s="241">
        <v>1</v>
      </c>
      <c r="C16" s="239" t="s">
        <v>196</v>
      </c>
      <c r="D16" s="127" t="s">
        <v>301</v>
      </c>
      <c r="E16" s="286" t="str">
        <f>IF(((C16="Auditoría de Gestión de la Configuración")*AND(G16="No")),"No","")</f>
        <v/>
      </c>
      <c r="F16" s="286" t="str">
        <f>IF(((C16="Auditoría de Gestión de la Configuración")*AND(G16="Si")),"Si","")</f>
        <v>Si</v>
      </c>
      <c r="G16" s="286" t="s">
        <v>188</v>
      </c>
      <c r="H16" s="505"/>
      <c r="I16" s="506"/>
      <c r="J16" s="136"/>
      <c r="K16" s="286" t="str">
        <f>IF(((C16="Auditoría de Gestión de la Configuración")*AND(M16="No")),"No","")</f>
        <v/>
      </c>
      <c r="L16" s="286" t="str">
        <f>IF(((C16="Auditoría de Gestión de la Configuración")*AND(M16="Si")),"Si","")</f>
        <v>Si</v>
      </c>
      <c r="M16" s="286" t="s">
        <v>188</v>
      </c>
      <c r="N16" s="251"/>
      <c r="O16" s="136"/>
      <c r="P16" s="286" t="str">
        <f>IF(((C16="Auditoría de Gestión de la Configuración")*AND(R16="No")),"No","")</f>
        <v/>
      </c>
      <c r="Q16" s="286" t="str">
        <f>IF(((C16="Auditoría de Gestión de la Configuración")*AND(R16="Si")),"Si","")</f>
        <v>Si</v>
      </c>
      <c r="R16" s="286" t="s">
        <v>188</v>
      </c>
      <c r="S16" s="136"/>
      <c r="T16" s="136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240" customFormat="1" ht="48">
      <c r="B17" s="241">
        <f>1+B16</f>
        <v>2</v>
      </c>
      <c r="C17" s="239" t="s">
        <v>195</v>
      </c>
      <c r="D17" s="127" t="s">
        <v>303</v>
      </c>
      <c r="E17" s="286" t="str">
        <f>IF(((C17="Auditoría de Calidad")*AND(G17="No")),"No","")</f>
        <v/>
      </c>
      <c r="F17" s="286" t="str">
        <f>IF(((C17="Auditoría de Calidad")*AND(G17="Si")),"Si","")</f>
        <v/>
      </c>
      <c r="G17" s="286"/>
      <c r="H17" s="505"/>
      <c r="I17" s="506"/>
      <c r="J17" s="136"/>
      <c r="K17" s="286" t="str">
        <f>IF(((C17="Auditoría de Calidad")*AND(M17="No")),"No","")</f>
        <v/>
      </c>
      <c r="L17" s="286" t="str">
        <f>IF(((C17="Auditoría de Calidad")*AND(M17="Si")),"Si","")</f>
        <v/>
      </c>
      <c r="M17" s="286"/>
      <c r="N17" s="250"/>
      <c r="O17" s="136"/>
      <c r="P17" s="286" t="str">
        <f>IF(((C17="Auditoría de Calidad")*AND(R17="No")),"No","")</f>
        <v/>
      </c>
      <c r="Q17" s="286" t="str">
        <f>IF(((C17="Auditoría de Calidad")*AND(R17="Si")),"Si","")</f>
        <v/>
      </c>
      <c r="R17" s="286"/>
      <c r="S17" s="136"/>
      <c r="T17" s="136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240" customFormat="1" ht="53.25" customHeight="1">
      <c r="B18" s="241">
        <f t="shared" ref="B18:B30" si="0">1+B17</f>
        <v>3</v>
      </c>
      <c r="C18" s="239" t="s">
        <v>195</v>
      </c>
      <c r="D18" s="127" t="s">
        <v>304</v>
      </c>
      <c r="E18" s="286" t="str">
        <f t="shared" ref="E18:E30" si="1">IF(((C18="Auditoría de Calidad")*AND(G18="No")),"No","")</f>
        <v/>
      </c>
      <c r="F18" s="286" t="str">
        <f t="shared" ref="F18:F30" si="2">IF(((C18="Auditoría de Calidad")*AND(G18="Si")),"Si","")</f>
        <v/>
      </c>
      <c r="G18" s="286"/>
      <c r="H18" s="505"/>
      <c r="I18" s="506"/>
      <c r="J18" s="136"/>
      <c r="K18" s="286" t="str">
        <f t="shared" ref="K18:K30" si="3">IF(((C18="Auditoría de Calidad")*AND(M18="No")),"No","")</f>
        <v/>
      </c>
      <c r="L18" s="286" t="str">
        <f t="shared" ref="L18:L30" si="4">IF(((C18="Auditoría de Calidad")*AND(M18="Si")),"Si","")</f>
        <v/>
      </c>
      <c r="M18" s="286"/>
      <c r="N18" s="250"/>
      <c r="O18" s="136"/>
      <c r="P18" s="286" t="str">
        <f t="shared" ref="P18:P30" si="5">IF(((C18="Auditoría de Calidad")*AND(R18="No")),"No","")</f>
        <v/>
      </c>
      <c r="Q18" s="286" t="str">
        <f t="shared" ref="Q18:Q30" si="6">IF(((C18="Auditoría de Calidad")*AND(R18="Si")),"Si","")</f>
        <v/>
      </c>
      <c r="R18" s="286"/>
      <c r="S18" s="136"/>
      <c r="T18" s="136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240" customFormat="1" ht="48">
      <c r="B19" s="241">
        <f t="shared" si="0"/>
        <v>4</v>
      </c>
      <c r="C19" s="239" t="s">
        <v>195</v>
      </c>
      <c r="D19" s="127" t="s">
        <v>0</v>
      </c>
      <c r="E19" s="286" t="str">
        <f t="shared" si="1"/>
        <v/>
      </c>
      <c r="F19" s="286" t="str">
        <f t="shared" si="2"/>
        <v/>
      </c>
      <c r="G19" s="286"/>
      <c r="H19" s="505"/>
      <c r="I19" s="506"/>
      <c r="J19" s="136"/>
      <c r="K19" s="286" t="str">
        <f t="shared" si="3"/>
        <v/>
      </c>
      <c r="L19" s="286" t="str">
        <f t="shared" si="4"/>
        <v/>
      </c>
      <c r="M19" s="286"/>
      <c r="N19" s="250"/>
      <c r="O19" s="136"/>
      <c r="P19" s="286" t="str">
        <f t="shared" si="5"/>
        <v/>
      </c>
      <c r="Q19" s="286" t="str">
        <f t="shared" si="6"/>
        <v/>
      </c>
      <c r="R19" s="286"/>
      <c r="S19" s="136"/>
      <c r="T19" s="136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240" customFormat="1" ht="60">
      <c r="B20" s="241">
        <f t="shared" si="0"/>
        <v>5</v>
      </c>
      <c r="C20" s="239" t="s">
        <v>195</v>
      </c>
      <c r="D20" s="127" t="s">
        <v>1</v>
      </c>
      <c r="E20" s="286" t="str">
        <f t="shared" si="1"/>
        <v/>
      </c>
      <c r="F20" s="286" t="str">
        <f t="shared" si="2"/>
        <v/>
      </c>
      <c r="G20" s="286"/>
      <c r="H20" s="505"/>
      <c r="I20" s="506"/>
      <c r="J20" s="136"/>
      <c r="K20" s="286" t="str">
        <f t="shared" si="3"/>
        <v/>
      </c>
      <c r="L20" s="286" t="str">
        <f t="shared" si="4"/>
        <v/>
      </c>
      <c r="M20" s="286"/>
      <c r="N20" s="250"/>
      <c r="O20" s="136"/>
      <c r="P20" s="286" t="str">
        <f t="shared" si="5"/>
        <v/>
      </c>
      <c r="Q20" s="286" t="str">
        <f t="shared" si="6"/>
        <v/>
      </c>
      <c r="R20" s="286"/>
      <c r="S20" s="136"/>
      <c r="T20" s="136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240" customFormat="1" ht="25.5" customHeight="1">
      <c r="B21" s="241">
        <f t="shared" si="0"/>
        <v>6</v>
      </c>
      <c r="C21" s="239" t="s">
        <v>195</v>
      </c>
      <c r="D21" s="127" t="s">
        <v>295</v>
      </c>
      <c r="E21" s="286" t="str">
        <f t="shared" si="1"/>
        <v/>
      </c>
      <c r="F21" s="286" t="str">
        <f t="shared" si="2"/>
        <v/>
      </c>
      <c r="G21" s="286"/>
      <c r="H21" s="505"/>
      <c r="I21" s="506"/>
      <c r="J21" s="136"/>
      <c r="K21" s="286" t="str">
        <f t="shared" si="3"/>
        <v/>
      </c>
      <c r="L21" s="286" t="str">
        <f t="shared" si="4"/>
        <v/>
      </c>
      <c r="M21" s="286"/>
      <c r="N21" s="250"/>
      <c r="O21" s="136"/>
      <c r="P21" s="286" t="str">
        <f t="shared" si="5"/>
        <v/>
      </c>
      <c r="Q21" s="286" t="str">
        <f t="shared" si="6"/>
        <v/>
      </c>
      <c r="R21" s="286"/>
      <c r="S21" s="136"/>
      <c r="T21" s="136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240" customFormat="1" ht="36">
      <c r="B22" s="241">
        <f t="shared" si="0"/>
        <v>7</v>
      </c>
      <c r="C22" s="239" t="s">
        <v>195</v>
      </c>
      <c r="D22" s="127" t="s">
        <v>234</v>
      </c>
      <c r="E22" s="286" t="str">
        <f t="shared" si="1"/>
        <v/>
      </c>
      <c r="F22" s="286" t="str">
        <f t="shared" si="2"/>
        <v/>
      </c>
      <c r="G22" s="286"/>
      <c r="H22" s="505"/>
      <c r="I22" s="506"/>
      <c r="J22" s="136"/>
      <c r="K22" s="286" t="str">
        <f t="shared" si="3"/>
        <v/>
      </c>
      <c r="L22" s="286" t="str">
        <f t="shared" si="4"/>
        <v/>
      </c>
      <c r="M22" s="286"/>
      <c r="N22" s="250"/>
      <c r="O22" s="136"/>
      <c r="P22" s="286" t="str">
        <f t="shared" si="5"/>
        <v/>
      </c>
      <c r="Q22" s="286" t="str">
        <f t="shared" si="6"/>
        <v/>
      </c>
      <c r="R22" s="286"/>
      <c r="S22" s="136"/>
      <c r="T22" s="136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240" customFormat="1">
      <c r="B23" s="241">
        <f t="shared" si="0"/>
        <v>8</v>
      </c>
      <c r="C23" s="239" t="s">
        <v>195</v>
      </c>
      <c r="D23" s="127" t="s">
        <v>235</v>
      </c>
      <c r="E23" s="286" t="str">
        <f t="shared" si="1"/>
        <v/>
      </c>
      <c r="F23" s="286" t="str">
        <f t="shared" si="2"/>
        <v/>
      </c>
      <c r="G23" s="286"/>
      <c r="H23" s="505"/>
      <c r="I23" s="506"/>
      <c r="J23" s="136"/>
      <c r="K23" s="286" t="str">
        <f t="shared" si="3"/>
        <v/>
      </c>
      <c r="L23" s="286" t="str">
        <f t="shared" si="4"/>
        <v/>
      </c>
      <c r="M23" s="286"/>
      <c r="N23" s="250"/>
      <c r="O23" s="136"/>
      <c r="P23" s="286" t="str">
        <f t="shared" si="5"/>
        <v/>
      </c>
      <c r="Q23" s="286" t="str">
        <f t="shared" si="6"/>
        <v/>
      </c>
      <c r="R23" s="286"/>
      <c r="S23" s="136"/>
      <c r="T23" s="136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240" customFormat="1" ht="25.5" customHeight="1">
      <c r="B24" s="241">
        <f t="shared" si="0"/>
        <v>9</v>
      </c>
      <c r="C24" s="239" t="s">
        <v>195</v>
      </c>
      <c r="D24" s="127" t="s">
        <v>296</v>
      </c>
      <c r="E24" s="286" t="str">
        <f t="shared" si="1"/>
        <v/>
      </c>
      <c r="F24" s="286" t="str">
        <f t="shared" si="2"/>
        <v/>
      </c>
      <c r="G24" s="286"/>
      <c r="H24" s="505"/>
      <c r="I24" s="506"/>
      <c r="J24" s="136"/>
      <c r="K24" s="286" t="str">
        <f t="shared" si="3"/>
        <v/>
      </c>
      <c r="L24" s="286" t="str">
        <f t="shared" si="4"/>
        <v/>
      </c>
      <c r="M24" s="286"/>
      <c r="N24" s="250"/>
      <c r="O24" s="136"/>
      <c r="P24" s="286" t="str">
        <f t="shared" si="5"/>
        <v/>
      </c>
      <c r="Q24" s="286" t="str">
        <f t="shared" si="6"/>
        <v/>
      </c>
      <c r="R24" s="286"/>
      <c r="S24" s="136"/>
      <c r="T24" s="136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240" customFormat="1" ht="25.5" customHeight="1">
      <c r="B25" s="241">
        <f t="shared" si="0"/>
        <v>10</v>
      </c>
      <c r="C25" s="239" t="s">
        <v>195</v>
      </c>
      <c r="D25" s="127" t="s">
        <v>297</v>
      </c>
      <c r="E25" s="286" t="str">
        <f t="shared" si="1"/>
        <v/>
      </c>
      <c r="F25" s="286" t="str">
        <f t="shared" si="2"/>
        <v/>
      </c>
      <c r="G25" s="286"/>
      <c r="H25" s="505"/>
      <c r="I25" s="506"/>
      <c r="J25" s="136"/>
      <c r="K25" s="286" t="str">
        <f t="shared" si="3"/>
        <v/>
      </c>
      <c r="L25" s="286" t="str">
        <f t="shared" si="4"/>
        <v/>
      </c>
      <c r="M25" s="286"/>
      <c r="N25" s="250"/>
      <c r="O25" s="136"/>
      <c r="P25" s="286" t="str">
        <f t="shared" si="5"/>
        <v/>
      </c>
      <c r="Q25" s="286" t="str">
        <f t="shared" si="6"/>
        <v/>
      </c>
      <c r="R25" s="286"/>
      <c r="S25" s="136"/>
      <c r="T25" s="136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240" customFormat="1" ht="25.5" customHeight="1">
      <c r="B26" s="241">
        <f t="shared" si="0"/>
        <v>11</v>
      </c>
      <c r="C26" s="239" t="s">
        <v>195</v>
      </c>
      <c r="D26" s="127" t="s">
        <v>298</v>
      </c>
      <c r="E26" s="286" t="str">
        <f t="shared" si="1"/>
        <v/>
      </c>
      <c r="F26" s="286" t="str">
        <f t="shared" si="2"/>
        <v/>
      </c>
      <c r="G26" s="286"/>
      <c r="H26" s="505"/>
      <c r="I26" s="506"/>
      <c r="J26" s="136"/>
      <c r="K26" s="286" t="str">
        <f t="shared" si="3"/>
        <v/>
      </c>
      <c r="L26" s="286" t="str">
        <f t="shared" si="4"/>
        <v/>
      </c>
      <c r="M26" s="286"/>
      <c r="N26" s="250"/>
      <c r="O26" s="136"/>
      <c r="P26" s="286" t="str">
        <f t="shared" si="5"/>
        <v/>
      </c>
      <c r="Q26" s="286" t="str">
        <f t="shared" si="6"/>
        <v/>
      </c>
      <c r="R26" s="286"/>
      <c r="S26" s="136"/>
      <c r="T26" s="136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240" customFormat="1" ht="25.5" customHeight="1">
      <c r="B27" s="241">
        <f t="shared" si="0"/>
        <v>12</v>
      </c>
      <c r="C27" s="239" t="s">
        <v>195</v>
      </c>
      <c r="D27" s="127" t="s">
        <v>299</v>
      </c>
      <c r="E27" s="286" t="str">
        <f t="shared" si="1"/>
        <v/>
      </c>
      <c r="F27" s="286" t="str">
        <f t="shared" si="2"/>
        <v/>
      </c>
      <c r="G27" s="286"/>
      <c r="H27" s="505"/>
      <c r="I27" s="506"/>
      <c r="J27" s="136"/>
      <c r="K27" s="286" t="str">
        <f t="shared" si="3"/>
        <v/>
      </c>
      <c r="L27" s="286" t="str">
        <f t="shared" si="4"/>
        <v/>
      </c>
      <c r="M27" s="286"/>
      <c r="N27" s="250"/>
      <c r="O27" s="136"/>
      <c r="P27" s="286" t="str">
        <f t="shared" si="5"/>
        <v/>
      </c>
      <c r="Q27" s="286" t="str">
        <f t="shared" si="6"/>
        <v/>
      </c>
      <c r="R27" s="286"/>
      <c r="S27" s="136"/>
      <c r="T27" s="136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240" customFormat="1" ht="25.5" customHeight="1">
      <c r="B28" s="241">
        <f t="shared" si="0"/>
        <v>13</v>
      </c>
      <c r="C28" s="239" t="s">
        <v>195</v>
      </c>
      <c r="D28" s="127" t="s">
        <v>300</v>
      </c>
      <c r="E28" s="286" t="str">
        <f t="shared" si="1"/>
        <v/>
      </c>
      <c r="F28" s="286" t="str">
        <f t="shared" si="2"/>
        <v/>
      </c>
      <c r="G28" s="286"/>
      <c r="H28" s="505"/>
      <c r="I28" s="506"/>
      <c r="J28" s="136"/>
      <c r="K28" s="286" t="str">
        <f t="shared" si="3"/>
        <v/>
      </c>
      <c r="L28" s="286" t="str">
        <f t="shared" si="4"/>
        <v/>
      </c>
      <c r="M28" s="286"/>
      <c r="N28" s="250"/>
      <c r="O28" s="136"/>
      <c r="P28" s="286" t="str">
        <f t="shared" si="5"/>
        <v/>
      </c>
      <c r="Q28" s="286" t="str">
        <f t="shared" si="6"/>
        <v/>
      </c>
      <c r="R28" s="286"/>
      <c r="S28" s="136"/>
      <c r="T28" s="136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240" customFormat="1" ht="25.5" customHeight="1">
      <c r="B29" s="241">
        <f t="shared" si="0"/>
        <v>14</v>
      </c>
      <c r="C29" s="239" t="s">
        <v>195</v>
      </c>
      <c r="D29" s="127" t="s">
        <v>302</v>
      </c>
      <c r="E29" s="286" t="str">
        <f t="shared" si="1"/>
        <v/>
      </c>
      <c r="F29" s="286" t="str">
        <f t="shared" si="2"/>
        <v/>
      </c>
      <c r="G29" s="286"/>
      <c r="H29" s="505"/>
      <c r="I29" s="506"/>
      <c r="J29" s="136"/>
      <c r="K29" s="286" t="str">
        <f t="shared" si="3"/>
        <v/>
      </c>
      <c r="L29" s="286" t="str">
        <f t="shared" si="4"/>
        <v/>
      </c>
      <c r="M29" s="286"/>
      <c r="N29" s="250"/>
      <c r="O29" s="136"/>
      <c r="P29" s="286" t="str">
        <f t="shared" si="5"/>
        <v/>
      </c>
      <c r="Q29" s="286" t="str">
        <f t="shared" si="6"/>
        <v/>
      </c>
      <c r="R29" s="286"/>
      <c r="S29" s="136"/>
      <c r="T29" s="136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240" customFormat="1" ht="25.5" customHeight="1" thickBot="1">
      <c r="B30" s="241">
        <f t="shared" si="0"/>
        <v>15</v>
      </c>
      <c r="C30" s="239" t="s">
        <v>195</v>
      </c>
      <c r="D30" s="127" t="s">
        <v>236</v>
      </c>
      <c r="E30" s="373" t="str">
        <f t="shared" si="1"/>
        <v/>
      </c>
      <c r="F30" s="373" t="str">
        <f t="shared" si="2"/>
        <v/>
      </c>
      <c r="G30" s="286"/>
      <c r="H30" s="505"/>
      <c r="I30" s="506"/>
      <c r="J30" s="136"/>
      <c r="K30" s="286" t="str">
        <f t="shared" si="3"/>
        <v/>
      </c>
      <c r="L30" s="286" t="str">
        <f t="shared" si="4"/>
        <v/>
      </c>
      <c r="M30" s="286"/>
      <c r="N30" s="131"/>
      <c r="O30" s="136"/>
      <c r="P30" s="286" t="str">
        <f t="shared" si="5"/>
        <v/>
      </c>
      <c r="Q30" s="286" t="str">
        <f t="shared" si="6"/>
        <v/>
      </c>
      <c r="R30" s="286"/>
      <c r="S30" s="136"/>
      <c r="T30" s="136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07" t="s">
        <v>210</v>
      </c>
      <c r="C31" s="508"/>
      <c r="D31" s="508"/>
      <c r="E31" s="370"/>
      <c r="F31" s="371"/>
      <c r="G31" s="144"/>
      <c r="H31" s="144"/>
      <c r="I31" s="144"/>
      <c r="J31" s="137"/>
      <c r="K31" s="366"/>
      <c r="L31" s="366"/>
      <c r="M31" s="144"/>
      <c r="N31" s="144"/>
      <c r="O31" s="137"/>
      <c r="P31" s="137"/>
      <c r="Q31" s="137"/>
      <c r="R31" s="144"/>
      <c r="S31" s="137"/>
      <c r="T31" s="145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38"/>
      <c r="C32" s="504" t="s">
        <v>57</v>
      </c>
      <c r="D32" s="504"/>
      <c r="E32" s="504"/>
      <c r="F32" s="504"/>
      <c r="G32" s="504"/>
      <c r="H32" s="504"/>
      <c r="I32" s="504"/>
      <c r="J32" s="504"/>
      <c r="K32" s="367"/>
      <c r="L32" s="367"/>
      <c r="M32" s="140"/>
      <c r="N32" s="140"/>
      <c r="O32" s="139"/>
      <c r="P32" s="139"/>
      <c r="Q32" s="139"/>
      <c r="R32" s="140"/>
      <c r="S32" s="139"/>
      <c r="T32" s="141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240" customFormat="1" ht="36">
      <c r="B33" s="241">
        <v>1</v>
      </c>
      <c r="C33" s="239" t="s">
        <v>196</v>
      </c>
      <c r="D33" s="127" t="s">
        <v>301</v>
      </c>
      <c r="E33" s="372" t="str">
        <f>IF(((C33="Auditoría de Gestión de la Configuración")*AND(G33="No")),"No","")</f>
        <v/>
      </c>
      <c r="F33" s="372" t="str">
        <f>IF(((C33="Auditoría de Gestión de la Configuración")*AND(G33="Si")),"Si","")</f>
        <v>Si</v>
      </c>
      <c r="G33" s="286" t="s">
        <v>188</v>
      </c>
      <c r="H33" s="505"/>
      <c r="I33" s="506"/>
      <c r="J33" s="136"/>
      <c r="K33" s="286" t="str">
        <f>IF(((C33="Auditoría de Gestión de la Configuración")*AND(M33="No")),"No","")</f>
        <v/>
      </c>
      <c r="L33" s="286" t="str">
        <f>IF(((C33="Auditoría de Gestión de la Configuración")*AND(M33="Si")),"Si","")</f>
        <v>Si</v>
      </c>
      <c r="M33" s="286" t="s">
        <v>188</v>
      </c>
      <c r="N33" s="251"/>
      <c r="O33" s="136"/>
      <c r="P33" s="286" t="str">
        <f>IF(((C33="Auditoría de Gestión de la Configuración")*AND(R33="No")),"No","")</f>
        <v/>
      </c>
      <c r="Q33" s="286" t="str">
        <f>IF(((C33="Auditoría de Gestión de la Configuración")*AND(R33="Si")),"Si","")</f>
        <v>Si</v>
      </c>
      <c r="R33" s="286" t="s">
        <v>188</v>
      </c>
      <c r="S33" s="136"/>
      <c r="T33" s="136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240" customFormat="1" ht="48">
      <c r="B34" s="241">
        <f>1+B33</f>
        <v>2</v>
      </c>
      <c r="C34" s="239" t="s">
        <v>195</v>
      </c>
      <c r="D34" s="127" t="s">
        <v>303</v>
      </c>
      <c r="E34" s="287" t="str">
        <f>IF(((C34="Auditoría de Calidad")*AND(G34="No")),"No","")</f>
        <v/>
      </c>
      <c r="F34" s="287" t="str">
        <f>IF(((C34="Auditoría de Calidad")*AND(G34="Si")),"Si","")</f>
        <v/>
      </c>
      <c r="G34" s="286"/>
      <c r="H34" s="505"/>
      <c r="I34" s="506"/>
      <c r="J34" s="136"/>
      <c r="K34" s="286" t="str">
        <f>IF(((C34="Auditoría de Calidad")*AND(M34="No")),"No","")</f>
        <v/>
      </c>
      <c r="L34" s="286" t="str">
        <f>IF(((C34="Auditoría de Calidad")*AND(M34="Si")),"Si","")</f>
        <v/>
      </c>
      <c r="M34" s="286"/>
      <c r="N34" s="250"/>
      <c r="O34" s="136"/>
      <c r="P34" s="286" t="str">
        <f>IF(((C34="Auditoría de Calidad")*AND(R34="No")),"No","")</f>
        <v/>
      </c>
      <c r="Q34" s="286" t="str">
        <f>IF(((C34="Auditoría de Calidad")*AND(R34="Si")),"Si","")</f>
        <v/>
      </c>
      <c r="R34" s="286"/>
      <c r="S34" s="136"/>
      <c r="T34" s="136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240" customFormat="1" ht="53.25" customHeight="1">
      <c r="B35" s="241">
        <f>1+B34</f>
        <v>3</v>
      </c>
      <c r="C35" s="239" t="s">
        <v>195</v>
      </c>
      <c r="D35" s="127" t="s">
        <v>190</v>
      </c>
      <c r="E35" s="287" t="str">
        <f t="shared" ref="E35:E47" si="7">IF(((C35="Auditoría de Calidad")*AND(G35="No")),"No","")</f>
        <v/>
      </c>
      <c r="F35" s="287" t="str">
        <f t="shared" ref="F35:F47" si="8">IF(((C35="Auditoría de Calidad")*AND(G35="Si")),"Si","")</f>
        <v/>
      </c>
      <c r="G35" s="286"/>
      <c r="H35" s="505"/>
      <c r="I35" s="506"/>
      <c r="J35" s="291"/>
      <c r="K35" s="286" t="str">
        <f t="shared" ref="K35:K47" si="9">IF(((C35="Auditoría de Calidad")*AND(M35="No")),"No","")</f>
        <v/>
      </c>
      <c r="L35" s="286" t="str">
        <f t="shared" ref="L35:L47" si="10">IF(((C35="Auditoría de Calidad")*AND(M35="Si")),"Si","")</f>
        <v/>
      </c>
      <c r="M35" s="286"/>
      <c r="N35" s="250"/>
      <c r="O35" s="136"/>
      <c r="P35" s="286" t="str">
        <f t="shared" ref="P35:P47" si="11">IF(((C35="Auditoría de Calidad")*AND(R35="No")),"No","")</f>
        <v/>
      </c>
      <c r="Q35" s="286" t="str">
        <f t="shared" ref="Q35:Q47" si="12">IF(((C35="Auditoría de Calidad")*AND(R35="Si")),"Si","")</f>
        <v/>
      </c>
      <c r="R35" s="286"/>
      <c r="S35" s="136"/>
      <c r="T35" s="136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240" customFormat="1" ht="48">
      <c r="B36" s="241">
        <f>1+B35</f>
        <v>4</v>
      </c>
      <c r="C36" s="239" t="s">
        <v>195</v>
      </c>
      <c r="D36" s="127" t="s">
        <v>191</v>
      </c>
      <c r="E36" s="287" t="str">
        <f t="shared" si="7"/>
        <v/>
      </c>
      <c r="F36" s="287" t="str">
        <f t="shared" si="8"/>
        <v/>
      </c>
      <c r="G36" s="286"/>
      <c r="H36" s="505"/>
      <c r="I36" s="506"/>
      <c r="J36" s="291"/>
      <c r="K36" s="286" t="str">
        <f t="shared" si="9"/>
        <v/>
      </c>
      <c r="L36" s="286" t="str">
        <f t="shared" si="10"/>
        <v/>
      </c>
      <c r="M36" s="286"/>
      <c r="N36" s="292"/>
      <c r="O36" s="136"/>
      <c r="P36" s="286" t="str">
        <f t="shared" si="11"/>
        <v/>
      </c>
      <c r="Q36" s="286" t="str">
        <f t="shared" si="12"/>
        <v/>
      </c>
      <c r="R36" s="286"/>
      <c r="S36" s="136"/>
      <c r="T36" s="136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240" customFormat="1" ht="48">
      <c r="B37" s="241">
        <f>1+B36</f>
        <v>5</v>
      </c>
      <c r="C37" s="239" t="s">
        <v>195</v>
      </c>
      <c r="D37" s="127" t="s">
        <v>0</v>
      </c>
      <c r="E37" s="287" t="str">
        <f t="shared" si="7"/>
        <v/>
      </c>
      <c r="F37" s="287" t="str">
        <f t="shared" si="8"/>
        <v/>
      </c>
      <c r="G37" s="286"/>
      <c r="H37" s="505"/>
      <c r="I37" s="506"/>
      <c r="J37" s="136"/>
      <c r="K37" s="286" t="str">
        <f t="shared" si="9"/>
        <v/>
      </c>
      <c r="L37" s="286" t="str">
        <f t="shared" si="10"/>
        <v/>
      </c>
      <c r="M37" s="286"/>
      <c r="N37" s="250"/>
      <c r="O37" s="136"/>
      <c r="P37" s="286" t="str">
        <f t="shared" si="11"/>
        <v/>
      </c>
      <c r="Q37" s="286" t="str">
        <f t="shared" si="12"/>
        <v/>
      </c>
      <c r="R37" s="286"/>
      <c r="S37" s="136"/>
      <c r="T37" s="136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240" customFormat="1" ht="60">
      <c r="B38" s="241">
        <f t="shared" ref="B38:B47" si="13">1+B37</f>
        <v>6</v>
      </c>
      <c r="C38" s="239" t="s">
        <v>195</v>
      </c>
      <c r="D38" s="127" t="s">
        <v>1</v>
      </c>
      <c r="E38" s="287" t="str">
        <f t="shared" si="7"/>
        <v/>
      </c>
      <c r="F38" s="287" t="str">
        <f t="shared" si="8"/>
        <v/>
      </c>
      <c r="G38" s="286"/>
      <c r="H38" s="505"/>
      <c r="I38" s="506"/>
      <c r="J38" s="136"/>
      <c r="K38" s="286" t="str">
        <f t="shared" si="9"/>
        <v/>
      </c>
      <c r="L38" s="286" t="str">
        <f t="shared" si="10"/>
        <v/>
      </c>
      <c r="M38" s="286"/>
      <c r="N38" s="250"/>
      <c r="O38" s="136"/>
      <c r="P38" s="286" t="str">
        <f t="shared" si="11"/>
        <v/>
      </c>
      <c r="Q38" s="286" t="str">
        <f t="shared" si="12"/>
        <v/>
      </c>
      <c r="R38" s="286"/>
      <c r="S38" s="136"/>
      <c r="T38" s="136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240" customFormat="1" ht="25.5" customHeight="1">
      <c r="B39" s="241">
        <f t="shared" si="13"/>
        <v>7</v>
      </c>
      <c r="C39" s="239" t="s">
        <v>195</v>
      </c>
      <c r="D39" s="127" t="s">
        <v>295</v>
      </c>
      <c r="E39" s="287" t="str">
        <f t="shared" si="7"/>
        <v/>
      </c>
      <c r="F39" s="287" t="str">
        <f t="shared" si="8"/>
        <v/>
      </c>
      <c r="G39" s="286"/>
      <c r="H39" s="505"/>
      <c r="I39" s="506"/>
      <c r="J39" s="136"/>
      <c r="K39" s="286" t="str">
        <f t="shared" si="9"/>
        <v/>
      </c>
      <c r="L39" s="286" t="str">
        <f t="shared" si="10"/>
        <v/>
      </c>
      <c r="M39" s="286"/>
      <c r="N39" s="250"/>
      <c r="O39" s="136"/>
      <c r="P39" s="286" t="str">
        <f t="shared" si="11"/>
        <v/>
      </c>
      <c r="Q39" s="286" t="str">
        <f t="shared" si="12"/>
        <v/>
      </c>
      <c r="R39" s="286"/>
      <c r="S39" s="136"/>
      <c r="T39" s="136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240" customFormat="1" ht="36">
      <c r="B40" s="241">
        <f t="shared" si="13"/>
        <v>8</v>
      </c>
      <c r="C40" s="239" t="s">
        <v>195</v>
      </c>
      <c r="D40" s="127" t="s">
        <v>234</v>
      </c>
      <c r="E40" s="287" t="str">
        <f t="shared" si="7"/>
        <v/>
      </c>
      <c r="F40" s="287" t="str">
        <f t="shared" si="8"/>
        <v/>
      </c>
      <c r="G40" s="286"/>
      <c r="H40" s="505"/>
      <c r="I40" s="506"/>
      <c r="J40" s="136"/>
      <c r="K40" s="286" t="str">
        <f t="shared" si="9"/>
        <v/>
      </c>
      <c r="L40" s="286" t="str">
        <f t="shared" si="10"/>
        <v/>
      </c>
      <c r="M40" s="286"/>
      <c r="N40" s="250"/>
      <c r="O40" s="136"/>
      <c r="P40" s="286" t="str">
        <f t="shared" si="11"/>
        <v/>
      </c>
      <c r="Q40" s="286" t="str">
        <f t="shared" si="12"/>
        <v/>
      </c>
      <c r="R40" s="286"/>
      <c r="S40" s="136"/>
      <c r="T40" s="136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240" customFormat="1">
      <c r="B41" s="241">
        <f t="shared" si="13"/>
        <v>9</v>
      </c>
      <c r="C41" s="239" t="s">
        <v>195</v>
      </c>
      <c r="D41" s="127" t="s">
        <v>235</v>
      </c>
      <c r="E41" s="287" t="str">
        <f t="shared" si="7"/>
        <v/>
      </c>
      <c r="F41" s="287" t="str">
        <f t="shared" si="8"/>
        <v/>
      </c>
      <c r="G41" s="286"/>
      <c r="H41" s="505"/>
      <c r="I41" s="506"/>
      <c r="J41" s="136"/>
      <c r="K41" s="286" t="str">
        <f t="shared" si="9"/>
        <v/>
      </c>
      <c r="L41" s="286" t="str">
        <f t="shared" si="10"/>
        <v/>
      </c>
      <c r="M41" s="286"/>
      <c r="N41" s="250"/>
      <c r="O41" s="136"/>
      <c r="P41" s="286" t="str">
        <f t="shared" si="11"/>
        <v/>
      </c>
      <c r="Q41" s="286" t="str">
        <f t="shared" si="12"/>
        <v/>
      </c>
      <c r="R41" s="286"/>
      <c r="S41" s="136"/>
      <c r="T41" s="136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240" customFormat="1" ht="25.5" customHeight="1">
      <c r="B42" s="241">
        <f t="shared" si="13"/>
        <v>10</v>
      </c>
      <c r="C42" s="239" t="s">
        <v>195</v>
      </c>
      <c r="D42" s="127" t="s">
        <v>296</v>
      </c>
      <c r="E42" s="287" t="str">
        <f t="shared" si="7"/>
        <v/>
      </c>
      <c r="F42" s="287" t="str">
        <f t="shared" si="8"/>
        <v/>
      </c>
      <c r="G42" s="286"/>
      <c r="H42" s="505"/>
      <c r="I42" s="506"/>
      <c r="J42" s="136"/>
      <c r="K42" s="286" t="str">
        <f t="shared" si="9"/>
        <v/>
      </c>
      <c r="L42" s="286" t="str">
        <f t="shared" si="10"/>
        <v/>
      </c>
      <c r="M42" s="286"/>
      <c r="N42" s="250"/>
      <c r="O42" s="136"/>
      <c r="P42" s="286" t="str">
        <f t="shared" si="11"/>
        <v/>
      </c>
      <c r="Q42" s="286" t="str">
        <f t="shared" si="12"/>
        <v/>
      </c>
      <c r="R42" s="286"/>
      <c r="S42" s="136"/>
      <c r="T42" s="136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240" customFormat="1" ht="25.5" customHeight="1">
      <c r="B43" s="241">
        <f t="shared" si="13"/>
        <v>11</v>
      </c>
      <c r="C43" s="239" t="s">
        <v>195</v>
      </c>
      <c r="D43" s="127" t="s">
        <v>297</v>
      </c>
      <c r="E43" s="287" t="str">
        <f t="shared" si="7"/>
        <v/>
      </c>
      <c r="F43" s="287" t="str">
        <f t="shared" si="8"/>
        <v/>
      </c>
      <c r="G43" s="286"/>
      <c r="H43" s="505"/>
      <c r="I43" s="506"/>
      <c r="J43" s="136"/>
      <c r="K43" s="286" t="str">
        <f t="shared" si="9"/>
        <v/>
      </c>
      <c r="L43" s="286" t="str">
        <f t="shared" si="10"/>
        <v/>
      </c>
      <c r="M43" s="286"/>
      <c r="N43" s="250"/>
      <c r="O43" s="136"/>
      <c r="P43" s="286" t="str">
        <f t="shared" si="11"/>
        <v/>
      </c>
      <c r="Q43" s="286" t="str">
        <f t="shared" si="12"/>
        <v/>
      </c>
      <c r="R43" s="286"/>
      <c r="S43" s="136"/>
      <c r="T43" s="136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240" customFormat="1" ht="25.5" customHeight="1">
      <c r="B44" s="241">
        <f t="shared" si="13"/>
        <v>12</v>
      </c>
      <c r="C44" s="239" t="s">
        <v>195</v>
      </c>
      <c r="D44" s="127" t="s">
        <v>298</v>
      </c>
      <c r="E44" s="287" t="str">
        <f t="shared" si="7"/>
        <v/>
      </c>
      <c r="F44" s="287" t="str">
        <f t="shared" si="8"/>
        <v/>
      </c>
      <c r="G44" s="286"/>
      <c r="H44" s="505"/>
      <c r="I44" s="506"/>
      <c r="J44" s="136"/>
      <c r="K44" s="286" t="str">
        <f t="shared" si="9"/>
        <v/>
      </c>
      <c r="L44" s="286" t="str">
        <f t="shared" si="10"/>
        <v/>
      </c>
      <c r="M44" s="286"/>
      <c r="N44" s="250"/>
      <c r="O44" s="136"/>
      <c r="P44" s="286" t="str">
        <f t="shared" si="11"/>
        <v/>
      </c>
      <c r="Q44" s="286" t="str">
        <f t="shared" si="12"/>
        <v/>
      </c>
      <c r="R44" s="286"/>
      <c r="S44" s="136"/>
      <c r="T44" s="136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240" customFormat="1" ht="25.5" customHeight="1">
      <c r="B45" s="241">
        <f t="shared" si="13"/>
        <v>13</v>
      </c>
      <c r="C45" s="239" t="s">
        <v>195</v>
      </c>
      <c r="D45" s="127" t="s">
        <v>299</v>
      </c>
      <c r="E45" s="287" t="str">
        <f t="shared" si="7"/>
        <v/>
      </c>
      <c r="F45" s="287" t="str">
        <f t="shared" si="8"/>
        <v/>
      </c>
      <c r="G45" s="286"/>
      <c r="H45" s="505"/>
      <c r="I45" s="506"/>
      <c r="J45" s="136"/>
      <c r="K45" s="286" t="str">
        <f t="shared" si="9"/>
        <v/>
      </c>
      <c r="L45" s="286" t="str">
        <f t="shared" si="10"/>
        <v/>
      </c>
      <c r="M45" s="286"/>
      <c r="N45" s="250"/>
      <c r="O45" s="136"/>
      <c r="P45" s="286" t="str">
        <f t="shared" si="11"/>
        <v/>
      </c>
      <c r="Q45" s="286" t="str">
        <f t="shared" si="12"/>
        <v/>
      </c>
      <c r="R45" s="286"/>
      <c r="S45" s="136"/>
      <c r="T45" s="136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240" customFormat="1" ht="25.5" customHeight="1">
      <c r="B46" s="241">
        <f t="shared" si="13"/>
        <v>14</v>
      </c>
      <c r="C46" s="239" t="s">
        <v>195</v>
      </c>
      <c r="D46" s="127" t="s">
        <v>300</v>
      </c>
      <c r="E46" s="287" t="str">
        <f t="shared" si="7"/>
        <v/>
      </c>
      <c r="F46" s="287" t="str">
        <f t="shared" si="8"/>
        <v/>
      </c>
      <c r="G46" s="286"/>
      <c r="H46" s="505"/>
      <c r="I46" s="506"/>
      <c r="J46" s="136"/>
      <c r="K46" s="286" t="str">
        <f t="shared" si="9"/>
        <v/>
      </c>
      <c r="L46" s="286" t="str">
        <f t="shared" si="10"/>
        <v/>
      </c>
      <c r="M46" s="286"/>
      <c r="N46" s="250"/>
      <c r="O46" s="136"/>
      <c r="P46" s="286" t="str">
        <f t="shared" si="11"/>
        <v/>
      </c>
      <c r="Q46" s="286" t="str">
        <f t="shared" si="12"/>
        <v/>
      </c>
      <c r="R46" s="286"/>
      <c r="S46" s="136"/>
      <c r="T46" s="136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240" customFormat="1" ht="25.5" customHeight="1" thickBot="1">
      <c r="B47" s="241">
        <f t="shared" si="13"/>
        <v>15</v>
      </c>
      <c r="C47" s="239" t="s">
        <v>195</v>
      </c>
      <c r="D47" s="127" t="s">
        <v>302</v>
      </c>
      <c r="E47" s="373" t="str">
        <f t="shared" si="7"/>
        <v/>
      </c>
      <c r="F47" s="373" t="str">
        <f t="shared" si="8"/>
        <v/>
      </c>
      <c r="G47" s="286"/>
      <c r="H47" s="505"/>
      <c r="I47" s="506"/>
      <c r="J47" s="136"/>
      <c r="K47" s="286" t="str">
        <f t="shared" si="9"/>
        <v/>
      </c>
      <c r="L47" s="286" t="str">
        <f t="shared" si="10"/>
        <v/>
      </c>
      <c r="M47" s="286"/>
      <c r="N47" s="252"/>
      <c r="O47" s="136"/>
      <c r="P47" s="286" t="str">
        <f t="shared" si="11"/>
        <v/>
      </c>
      <c r="Q47" s="286" t="str">
        <f t="shared" si="12"/>
        <v/>
      </c>
      <c r="R47" s="286"/>
      <c r="S47" s="136"/>
      <c r="T47" s="136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C10:E10"/>
    <mergeCell ref="C11:E11"/>
    <mergeCell ref="D12:D13"/>
    <mergeCell ref="H16:I16"/>
    <mergeCell ref="T12:T13"/>
    <mergeCell ref="H12:I13"/>
    <mergeCell ref="R11:T11"/>
    <mergeCell ref="G11:I11"/>
    <mergeCell ref="M11:N11"/>
    <mergeCell ref="B14:D14"/>
    <mergeCell ref="B12:B13"/>
    <mergeCell ref="C12:C13"/>
    <mergeCell ref="J12:J13"/>
    <mergeCell ref="N12:N13"/>
    <mergeCell ref="O12:O13"/>
    <mergeCell ref="R12:R13"/>
    <mergeCell ref="B2:T2"/>
    <mergeCell ref="O6:R6"/>
    <mergeCell ref="O4:R4"/>
    <mergeCell ref="O8:R8"/>
    <mergeCell ref="C5:C6"/>
    <mergeCell ref="D5:D6"/>
    <mergeCell ref="H41:I41"/>
    <mergeCell ref="H38:I38"/>
    <mergeCell ref="S12:S13"/>
    <mergeCell ref="M12:M13"/>
    <mergeCell ref="C32:J32"/>
    <mergeCell ref="H29:I29"/>
    <mergeCell ref="H27:I27"/>
    <mergeCell ref="H28:I28"/>
    <mergeCell ref="B31:D31"/>
    <mergeCell ref="H30:I30"/>
    <mergeCell ref="G12:G13"/>
    <mergeCell ref="H24:I24"/>
    <mergeCell ref="H25:I25"/>
    <mergeCell ref="H26:I26"/>
    <mergeCell ref="H17:I17"/>
    <mergeCell ref="H18:I18"/>
    <mergeCell ref="H47:I47"/>
    <mergeCell ref="H45:I45"/>
    <mergeCell ref="H42:I42"/>
    <mergeCell ref="H43:I43"/>
    <mergeCell ref="H44:I44"/>
    <mergeCell ref="H46:I46"/>
    <mergeCell ref="H39:I39"/>
    <mergeCell ref="H40:I40"/>
    <mergeCell ref="H34:I34"/>
    <mergeCell ref="C15:J15"/>
    <mergeCell ref="H21:I21"/>
    <mergeCell ref="H22:I22"/>
    <mergeCell ref="H23:I23"/>
    <mergeCell ref="H35:I35"/>
    <mergeCell ref="H37:I37"/>
    <mergeCell ref="H33:I33"/>
    <mergeCell ref="H36:I36"/>
    <mergeCell ref="H19:I19"/>
    <mergeCell ref="H20:I20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301" customWidth="1"/>
    <col min="2" max="2" width="3.7109375" style="302" customWidth="1"/>
    <col min="3" max="3" width="19.85546875" style="302" customWidth="1"/>
    <col min="4" max="4" width="42.28515625" style="302" bestFit="1" customWidth="1"/>
    <col min="5" max="6" width="6.140625" style="302" hidden="1" customWidth="1"/>
    <col min="7" max="7" width="9" style="301" bestFit="1" customWidth="1"/>
    <col min="8" max="8" width="4.140625" style="301" customWidth="1"/>
    <col min="9" max="9" width="11.5703125" style="301" customWidth="1"/>
    <col min="10" max="10" width="15.7109375" style="301" customWidth="1"/>
    <col min="11" max="11" width="7.28515625" style="315" hidden="1" customWidth="1"/>
    <col min="12" max="12" width="7.140625" style="315" hidden="1" customWidth="1"/>
    <col min="13" max="13" width="8.7109375" style="301" customWidth="1"/>
    <col min="14" max="14" width="7.140625" style="318" customWidth="1"/>
    <col min="15" max="15" width="13.5703125" style="301" customWidth="1"/>
    <col min="16" max="16" width="14.5703125" style="301" customWidth="1"/>
    <col min="17" max="17" width="7" style="315" hidden="1" customWidth="1"/>
    <col min="18" max="18" width="7.28515625" style="315" hidden="1" customWidth="1"/>
    <col min="19" max="19" width="10.7109375" style="301" customWidth="1"/>
    <col min="20" max="20" width="20.140625" style="301" bestFit="1" customWidth="1"/>
    <col min="21" max="21" width="13.5703125" style="301" customWidth="1"/>
    <col min="22" max="22" width="13.42578125" style="301" customWidth="1"/>
    <col min="23" max="23" width="6.7109375" style="301" customWidth="1"/>
    <col min="24" max="24" width="7.7109375" style="301" customWidth="1"/>
    <col min="25" max="25" width="5.7109375" style="301" customWidth="1"/>
    <col min="26" max="26" width="9.5703125" style="301" customWidth="1"/>
    <col min="27" max="27" width="12.7109375" style="305" customWidth="1"/>
    <col min="28" max="44" width="11.42578125" style="306"/>
    <col min="45" max="16384" width="11.42578125" style="297"/>
  </cols>
  <sheetData>
    <row r="2" spans="1:44" ht="15.75">
      <c r="A2" s="295"/>
      <c r="B2" s="488" t="s">
        <v>224</v>
      </c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296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</row>
    <row r="3" spans="1:44">
      <c r="A3" s="298"/>
      <c r="B3" s="298"/>
      <c r="C3" s="298"/>
      <c r="D3" s="298"/>
      <c r="E3" s="374"/>
      <c r="F3" s="374"/>
      <c r="G3" s="298"/>
      <c r="H3" s="298"/>
      <c r="I3" s="298"/>
      <c r="J3" s="298"/>
      <c r="K3" s="374"/>
      <c r="L3" s="374"/>
      <c r="M3" s="298"/>
      <c r="N3" s="298"/>
      <c r="O3" s="298"/>
      <c r="P3" s="298"/>
      <c r="Q3" s="374"/>
      <c r="R3" s="374"/>
      <c r="S3" s="298"/>
      <c r="T3" s="298"/>
      <c r="U3" s="296"/>
      <c r="V3" s="296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</row>
    <row r="4" spans="1:44">
      <c r="A4" s="295"/>
      <c r="B4" s="295"/>
      <c r="C4" s="105" t="s">
        <v>283</v>
      </c>
      <c r="D4" s="299" t="str">
        <f>Inicio!D4</f>
        <v>EVOLUTIVO FRONT END</v>
      </c>
      <c r="E4" s="375"/>
      <c r="F4" s="375"/>
      <c r="G4" s="298"/>
      <c r="H4" s="298"/>
      <c r="I4" s="298"/>
      <c r="J4" s="105" t="s">
        <v>68</v>
      </c>
      <c r="K4" s="377"/>
      <c r="L4" s="377"/>
      <c r="M4" s="298"/>
      <c r="N4" s="298"/>
      <c r="O4" s="105" t="s">
        <v>116</v>
      </c>
      <c r="P4" s="509" t="s">
        <v>73</v>
      </c>
      <c r="Q4" s="509"/>
      <c r="R4" s="509"/>
      <c r="S4" s="509"/>
      <c r="T4" s="105" t="s">
        <v>66</v>
      </c>
      <c r="U4" s="114" t="s">
        <v>67</v>
      </c>
      <c r="V4" s="296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</row>
    <row r="5" spans="1:44">
      <c r="A5" s="295"/>
      <c r="B5" s="295"/>
      <c r="C5" s="510" t="s">
        <v>204</v>
      </c>
      <c r="D5" s="531">
        <f>Inicio!D5</f>
        <v>0</v>
      </c>
      <c r="E5" s="376"/>
      <c r="F5" s="376"/>
      <c r="G5" s="300"/>
      <c r="H5" s="300"/>
      <c r="I5" s="298"/>
      <c r="J5" s="298"/>
      <c r="K5" s="378"/>
      <c r="L5" s="378"/>
      <c r="M5" s="298"/>
      <c r="N5" s="298"/>
      <c r="O5" s="298"/>
      <c r="P5" s="298"/>
      <c r="Q5" s="374"/>
      <c r="R5" s="374"/>
      <c r="S5" s="298"/>
      <c r="T5" s="298"/>
      <c r="U5" s="296"/>
      <c r="V5" s="296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</row>
    <row r="6" spans="1:44">
      <c r="A6" s="295"/>
      <c r="B6" s="295"/>
      <c r="C6" s="511"/>
      <c r="D6" s="532"/>
      <c r="E6" s="376"/>
      <c r="F6" s="376"/>
      <c r="G6" s="300"/>
      <c r="H6" s="300"/>
      <c r="I6" s="298"/>
      <c r="J6" s="105" t="s">
        <v>69</v>
      </c>
      <c r="K6" s="377"/>
      <c r="L6" s="377"/>
      <c r="M6" s="298"/>
      <c r="N6" s="298"/>
      <c r="O6" s="105" t="s">
        <v>116</v>
      </c>
      <c r="P6" s="509" t="s">
        <v>73</v>
      </c>
      <c r="Q6" s="509"/>
      <c r="R6" s="509"/>
      <c r="S6" s="509"/>
      <c r="T6" s="105" t="s">
        <v>66</v>
      </c>
      <c r="U6" s="114" t="s">
        <v>67</v>
      </c>
      <c r="V6" s="296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</row>
    <row r="7" spans="1:44">
      <c r="A7" s="295"/>
      <c r="B7" s="295"/>
      <c r="C7" s="105" t="s">
        <v>2</v>
      </c>
      <c r="D7" s="299">
        <f>Inicio!D7</f>
        <v>0</v>
      </c>
      <c r="E7" s="376"/>
      <c r="F7" s="376"/>
      <c r="G7" s="300"/>
      <c r="H7" s="300"/>
      <c r="I7" s="298"/>
      <c r="J7" s="298"/>
      <c r="K7" s="378"/>
      <c r="L7" s="378"/>
      <c r="M7" s="298"/>
      <c r="N7" s="298"/>
      <c r="O7" s="298"/>
      <c r="P7" s="298"/>
      <c r="Q7" s="374"/>
      <c r="R7" s="374"/>
      <c r="S7" s="298"/>
      <c r="T7" s="298"/>
      <c r="U7" s="296"/>
      <c r="V7" s="296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</row>
    <row r="8" spans="1:44">
      <c r="A8" s="295"/>
      <c r="B8" s="295"/>
      <c r="C8" s="105" t="s">
        <v>205</v>
      </c>
      <c r="D8" s="299">
        <f>Inicio!D8</f>
        <v>0</v>
      </c>
      <c r="E8" s="376"/>
      <c r="F8" s="376"/>
      <c r="G8" s="300"/>
      <c r="H8" s="300"/>
      <c r="I8" s="298"/>
      <c r="J8" s="105" t="s">
        <v>70</v>
      </c>
      <c r="K8" s="377"/>
      <c r="L8" s="377"/>
      <c r="M8" s="298"/>
      <c r="N8" s="298"/>
      <c r="O8" s="105" t="s">
        <v>116</v>
      </c>
      <c r="P8" s="509" t="s">
        <v>73</v>
      </c>
      <c r="Q8" s="509"/>
      <c r="R8" s="509"/>
      <c r="S8" s="509"/>
      <c r="T8" s="105" t="s">
        <v>66</v>
      </c>
      <c r="U8" s="114" t="s">
        <v>67</v>
      </c>
      <c r="V8" s="296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</row>
    <row r="10" spans="1:44">
      <c r="C10" s="533"/>
      <c r="D10" s="533"/>
      <c r="E10" s="533"/>
      <c r="G10" s="303">
        <f>IF((COUNTIF(F16:F67,"Si")=0)*AND(COUNTIF(E16:E67,"No")=0),0,((COUNTIF(F16:F67,"Si")))/((COUNTIF(F16:F67,"Si")+COUNTIF(E16:E67,"No"))))</f>
        <v>0.75</v>
      </c>
      <c r="H10" s="304"/>
      <c r="I10" s="295"/>
      <c r="M10" s="303">
        <f>IF((COUNTIF(L16:L67,"Si")=0)*AND(COUNTIF(K16:K67,"No")=0),0,((COUNTIF(L16:L67,"Si")))/((COUNTIF(L16:L67,"Si")+COUNTIF(K16:K67,"No"))))</f>
        <v>0.75</v>
      </c>
      <c r="N10" s="304"/>
      <c r="O10" s="295"/>
      <c r="S10" s="303">
        <f>IF((COUNTIF(R16:R67,"Si")=0)*AND(COUNTIF(Q16:Q67,"No")=0),0,((COUNTIF(R16:R67,"Si")))/((COUNTIF(R16:R67,"Si")+COUNTIF(Q16:Q67,"No"))))</f>
        <v>0.77777777777777779</v>
      </c>
      <c r="T10" s="304"/>
      <c r="U10" s="295"/>
    </row>
    <row r="11" spans="1:44" ht="13.5" hidden="1" thickBot="1">
      <c r="C11" s="468"/>
      <c r="D11" s="468"/>
      <c r="E11" s="468"/>
      <c r="G11" s="490" t="s">
        <v>118</v>
      </c>
      <c r="H11" s="481"/>
      <c r="I11" s="482"/>
      <c r="M11" s="490" t="s">
        <v>118</v>
      </c>
      <c r="N11" s="481"/>
      <c r="O11" s="482"/>
      <c r="S11" s="490" t="s">
        <v>118</v>
      </c>
      <c r="T11" s="481"/>
      <c r="U11" s="482"/>
    </row>
    <row r="12" spans="1:44">
      <c r="B12" s="466" t="s">
        <v>108</v>
      </c>
      <c r="C12" s="476" t="s">
        <v>92</v>
      </c>
      <c r="D12" s="466" t="s">
        <v>110</v>
      </c>
      <c r="E12" s="134"/>
      <c r="F12" s="134"/>
      <c r="G12" s="475" t="s">
        <v>171</v>
      </c>
      <c r="H12" s="475" t="s">
        <v>170</v>
      </c>
      <c r="I12" s="475"/>
      <c r="J12" s="484" t="s">
        <v>159</v>
      </c>
      <c r="K12" s="365"/>
      <c r="L12" s="365"/>
      <c r="M12" s="475" t="s">
        <v>172</v>
      </c>
      <c r="N12" s="475" t="s">
        <v>170</v>
      </c>
      <c r="O12" s="475"/>
      <c r="P12" s="484" t="s">
        <v>159</v>
      </c>
      <c r="Q12" s="365"/>
      <c r="R12" s="365"/>
      <c r="S12" s="475" t="s">
        <v>173</v>
      </c>
      <c r="T12" s="484" t="s">
        <v>170</v>
      </c>
      <c r="U12" s="484" t="s">
        <v>159</v>
      </c>
    </row>
    <row r="13" spans="1:44" ht="13.5" thickBot="1">
      <c r="A13" s="307"/>
      <c r="B13" s="467"/>
      <c r="C13" s="477"/>
      <c r="D13" s="467"/>
      <c r="E13" s="360"/>
      <c r="F13" s="361"/>
      <c r="G13" s="474"/>
      <c r="H13" s="474"/>
      <c r="I13" s="474"/>
      <c r="J13" s="485"/>
      <c r="K13" s="324"/>
      <c r="L13" s="324"/>
      <c r="M13" s="474"/>
      <c r="N13" s="474"/>
      <c r="O13" s="474"/>
      <c r="P13" s="485"/>
      <c r="Q13" s="324"/>
      <c r="R13" s="324"/>
      <c r="S13" s="474"/>
      <c r="T13" s="485"/>
      <c r="U13" s="485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8"/>
      <c r="AH13" s="309"/>
      <c r="AI13" s="309"/>
      <c r="AJ13" s="309"/>
      <c r="AK13" s="309"/>
      <c r="AL13" s="309"/>
      <c r="AM13" s="309"/>
      <c r="AN13" s="309"/>
      <c r="AO13" s="309"/>
      <c r="AP13" s="309"/>
      <c r="AQ13" s="309"/>
      <c r="AR13" s="309"/>
    </row>
    <row r="14" spans="1:44" ht="13.5" thickBot="1">
      <c r="A14" s="307"/>
      <c r="B14" s="507" t="s">
        <v>213</v>
      </c>
      <c r="C14" s="508"/>
      <c r="D14" s="508"/>
      <c r="E14" s="362"/>
      <c r="F14" s="363"/>
      <c r="G14" s="144"/>
      <c r="H14" s="144"/>
      <c r="I14" s="144"/>
      <c r="J14" s="137"/>
      <c r="K14" s="366"/>
      <c r="L14" s="366"/>
      <c r="M14" s="144"/>
      <c r="N14" s="144"/>
      <c r="O14" s="144"/>
      <c r="P14" s="137"/>
      <c r="Q14" s="366"/>
      <c r="R14" s="366"/>
      <c r="S14" s="144"/>
      <c r="T14" s="137"/>
      <c r="U14" s="145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8"/>
      <c r="AH14" s="309"/>
      <c r="AI14" s="309"/>
      <c r="AJ14" s="309"/>
      <c r="AK14" s="309"/>
      <c r="AL14" s="309"/>
      <c r="AM14" s="309"/>
      <c r="AN14" s="309"/>
      <c r="AO14" s="309"/>
      <c r="AP14" s="309"/>
      <c r="AQ14" s="309"/>
      <c r="AR14" s="309"/>
    </row>
    <row r="15" spans="1:44" ht="57.75" customHeight="1" thickBot="1">
      <c r="A15" s="307"/>
      <c r="B15" s="138"/>
      <c r="C15" s="504" t="s">
        <v>305</v>
      </c>
      <c r="D15" s="504"/>
      <c r="E15" s="504"/>
      <c r="F15" s="504"/>
      <c r="G15" s="504"/>
      <c r="H15" s="504"/>
      <c r="I15" s="504"/>
      <c r="J15" s="504"/>
      <c r="K15" s="367"/>
      <c r="L15" s="367"/>
      <c r="M15" s="140"/>
      <c r="N15" s="140"/>
      <c r="O15" s="140"/>
      <c r="P15" s="139"/>
      <c r="Q15" s="367"/>
      <c r="R15" s="367"/>
      <c r="S15" s="140"/>
      <c r="T15" s="139"/>
      <c r="U15" s="141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8"/>
      <c r="AH15" s="309"/>
      <c r="AI15" s="309"/>
      <c r="AJ15" s="309"/>
      <c r="AK15" s="309"/>
      <c r="AL15" s="309"/>
      <c r="AM15" s="309"/>
      <c r="AN15" s="309"/>
      <c r="AO15" s="309"/>
      <c r="AP15" s="309"/>
      <c r="AQ15" s="309"/>
      <c r="AR15" s="309"/>
    </row>
    <row r="16" spans="1:44" ht="24">
      <c r="A16" s="307"/>
      <c r="B16" s="241">
        <v>1</v>
      </c>
      <c r="C16" s="310" t="s">
        <v>196</v>
      </c>
      <c r="D16" s="311" t="s">
        <v>107</v>
      </c>
      <c r="E16" s="346" t="str">
        <f>IF(((C16="Auditoría de Gestión de la Configuración")*AND(G16="No")),"No","")</f>
        <v/>
      </c>
      <c r="F16" s="346" t="str">
        <f>IF(((C16="Auditoría de Gestión de la Configuración")*AND(G16="Si")),"Si","")</f>
        <v>Si</v>
      </c>
      <c r="G16" s="286" t="s">
        <v>188</v>
      </c>
      <c r="H16" s="505"/>
      <c r="I16" s="506"/>
      <c r="J16" s="136"/>
      <c r="K16" s="346" t="str">
        <f>IF(((C16="Auditoría de gestión de la configuración")*AND(M16="No")),"No","")</f>
        <v/>
      </c>
      <c r="L16" s="346" t="str">
        <f>IF(((C16="Auditoría de gestión de la configuración")*AND(M16="Si")),"Si","")</f>
        <v>Si</v>
      </c>
      <c r="M16" s="287" t="s">
        <v>188</v>
      </c>
      <c r="N16" s="132"/>
      <c r="O16" s="131"/>
      <c r="P16" s="136"/>
      <c r="Q16" s="346" t="str">
        <f>IF(((C16="Auditoría de gestión de la configuración")*AND(S16="No")),"No","")</f>
        <v/>
      </c>
      <c r="R16" s="346" t="str">
        <f>IF(((C16="Auditoría de gestión de la configuración")*AND(S16="Si")),"Si","")</f>
        <v>Si</v>
      </c>
      <c r="S16" s="287" t="s">
        <v>188</v>
      </c>
      <c r="T16" s="136"/>
      <c r="U16" s="136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8"/>
      <c r="AH16" s="309"/>
      <c r="AI16" s="309"/>
      <c r="AJ16" s="309"/>
      <c r="AK16" s="309"/>
      <c r="AL16" s="309"/>
      <c r="AM16" s="309"/>
      <c r="AN16" s="309"/>
      <c r="AO16" s="309"/>
      <c r="AP16" s="309"/>
      <c r="AQ16" s="309"/>
      <c r="AR16" s="309"/>
    </row>
    <row r="17" spans="1:44" ht="24">
      <c r="A17" s="307"/>
      <c r="B17" s="242">
        <v>2</v>
      </c>
      <c r="C17" s="310" t="s">
        <v>196</v>
      </c>
      <c r="D17" s="312" t="s">
        <v>175</v>
      </c>
      <c r="E17" s="346" t="str">
        <f>IF(((C17="Auditoría de Gestión de la Configuración")*AND(G17="No")),"No","")</f>
        <v/>
      </c>
      <c r="F17" s="346" t="str">
        <f>IF(((C17="Auditoría de Gestión de la Configuración")*AND(G17="Si")),"Si","")</f>
        <v>Si</v>
      </c>
      <c r="G17" s="287" t="s">
        <v>188</v>
      </c>
      <c r="H17" s="530"/>
      <c r="I17" s="530"/>
      <c r="J17" s="129"/>
      <c r="K17" s="346" t="str">
        <f>IF(((C17="Auditoría de gestión de la configuración")*AND(M17="No")),"No","")</f>
        <v/>
      </c>
      <c r="L17" s="346" t="str">
        <f>IF(((C17="Auditoría de gestión de la configuración")*AND(M17="Si")),"Si","")</f>
        <v>Si</v>
      </c>
      <c r="M17" s="287" t="s">
        <v>188</v>
      </c>
      <c r="N17" s="116"/>
      <c r="O17" s="115"/>
      <c r="P17" s="129"/>
      <c r="Q17" s="346" t="str">
        <f>IF(((C17="Auditoría de gestión de la configuración")*AND(S17="No")),"No","")</f>
        <v>No</v>
      </c>
      <c r="R17" s="346" t="str">
        <f>IF(((C17="Auditoría de gestión de la configuración")*AND(S17="Si")),"Si","")</f>
        <v/>
      </c>
      <c r="S17" s="287" t="s">
        <v>189</v>
      </c>
      <c r="T17" s="129"/>
      <c r="U17" s="129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8"/>
      <c r="AH17" s="309"/>
      <c r="AI17" s="309"/>
      <c r="AJ17" s="309"/>
      <c r="AK17" s="309"/>
      <c r="AL17" s="309"/>
      <c r="AM17" s="309"/>
      <c r="AN17" s="309"/>
      <c r="AO17" s="309"/>
      <c r="AP17" s="309"/>
      <c r="AQ17" s="309"/>
      <c r="AR17" s="309"/>
    </row>
    <row r="18" spans="1:44" ht="24">
      <c r="A18" s="313"/>
      <c r="B18" s="241">
        <v>3</v>
      </c>
      <c r="C18" s="310" t="s">
        <v>195</v>
      </c>
      <c r="D18" s="126" t="s">
        <v>261</v>
      </c>
      <c r="E18" s="346" t="str">
        <f>IF(((C18="Auditoría de Calidad")*AND(G18="No")),"No","")</f>
        <v/>
      </c>
      <c r="F18" s="346" t="str">
        <f>IF(((C18="Auditoría de Calidad")*AND(G18="Si")),"Si","")</f>
        <v/>
      </c>
      <c r="G18" s="288"/>
      <c r="H18" s="502"/>
      <c r="I18" s="502"/>
      <c r="J18" s="124"/>
      <c r="K18" s="346" t="str">
        <f>IF(((C18="Auditoría de Calidad")*AND(M18="No")),"No","")</f>
        <v/>
      </c>
      <c r="L18" s="346" t="str">
        <f>IF(((C18="Auditoría de Calidad")*AND(M18="Si")),"Si","")</f>
        <v/>
      </c>
      <c r="M18" s="288"/>
      <c r="N18" s="525"/>
      <c r="O18" s="526"/>
      <c r="P18" s="123"/>
      <c r="Q18" s="346" t="str">
        <f>IF(((C18="Auditoría de Calidad")*AND(S18="No")),"No","")</f>
        <v/>
      </c>
      <c r="R18" s="346" t="str">
        <f>IF(((C18="Auditoría de Calidad")*AND(S18="Si")),"Si","")</f>
        <v/>
      </c>
      <c r="S18" s="288"/>
      <c r="T18" s="123"/>
      <c r="U18" s="121"/>
      <c r="V18" s="314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</row>
    <row r="19" spans="1:44">
      <c r="A19" s="313"/>
      <c r="B19" s="242">
        <v>4</v>
      </c>
      <c r="C19" s="310" t="s">
        <v>195</v>
      </c>
      <c r="D19" s="126" t="s">
        <v>267</v>
      </c>
      <c r="E19" s="346" t="str">
        <f t="shared" ref="E19:E29" si="0">IF(((C19="Auditoría de Calidad")*AND(G19="No")),"No","")</f>
        <v/>
      </c>
      <c r="F19" s="346" t="str">
        <f t="shared" ref="F19:F29" si="1">IF(((C19="Auditoría de Calidad")*AND(G19="Si")),"Si","")</f>
        <v/>
      </c>
      <c r="G19" s="288"/>
      <c r="H19" s="502"/>
      <c r="I19" s="502"/>
      <c r="J19" s="124"/>
      <c r="K19" s="346" t="str">
        <f t="shared" ref="K19:K29" si="2">IF(((C19="Auditoría de Calidad")*AND(M19="No")),"No","")</f>
        <v/>
      </c>
      <c r="L19" s="346" t="str">
        <f t="shared" ref="L19:L29" si="3">IF(((C19="Auditoría de Calidad")*AND(M19="Si")),"Si","")</f>
        <v/>
      </c>
      <c r="M19" s="288"/>
      <c r="N19" s="525"/>
      <c r="O19" s="526"/>
      <c r="P19" s="123"/>
      <c r="Q19" s="346" t="str">
        <f t="shared" ref="Q19:Q29" si="4">IF(((C19="Auditoría de Calidad")*AND(S19="No")),"No","")</f>
        <v/>
      </c>
      <c r="R19" s="346" t="str">
        <f t="shared" ref="R19:R29" si="5">IF(((C19="Auditoría de Calidad")*AND(S19="Si")),"Si","")</f>
        <v/>
      </c>
      <c r="S19" s="288"/>
      <c r="T19" s="123"/>
      <c r="U19" s="121"/>
      <c r="V19" s="314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</row>
    <row r="20" spans="1:44" ht="24">
      <c r="A20" s="313"/>
      <c r="B20" s="241">
        <v>5</v>
      </c>
      <c r="C20" s="310" t="s">
        <v>195</v>
      </c>
      <c r="D20" s="126" t="s">
        <v>268</v>
      </c>
      <c r="E20" s="346" t="str">
        <f t="shared" si="0"/>
        <v/>
      </c>
      <c r="F20" s="346" t="str">
        <f t="shared" si="1"/>
        <v/>
      </c>
      <c r="G20" s="288"/>
      <c r="H20" s="502"/>
      <c r="I20" s="502"/>
      <c r="J20" s="124"/>
      <c r="K20" s="346" t="str">
        <f t="shared" si="2"/>
        <v/>
      </c>
      <c r="L20" s="346" t="str">
        <f t="shared" si="3"/>
        <v/>
      </c>
      <c r="M20" s="288"/>
      <c r="N20" s="525"/>
      <c r="O20" s="526"/>
      <c r="P20" s="123"/>
      <c r="Q20" s="346" t="str">
        <f t="shared" si="4"/>
        <v/>
      </c>
      <c r="R20" s="346" t="str">
        <f t="shared" si="5"/>
        <v/>
      </c>
      <c r="S20" s="288"/>
      <c r="T20" s="123"/>
      <c r="U20" s="121"/>
      <c r="V20" s="314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</row>
    <row r="21" spans="1:44">
      <c r="A21" s="313"/>
      <c r="B21" s="242">
        <v>6</v>
      </c>
      <c r="C21" s="310" t="s">
        <v>195</v>
      </c>
      <c r="D21" s="126" t="s">
        <v>269</v>
      </c>
      <c r="E21" s="346" t="str">
        <f t="shared" si="0"/>
        <v/>
      </c>
      <c r="F21" s="346" t="str">
        <f t="shared" si="1"/>
        <v/>
      </c>
      <c r="G21" s="288"/>
      <c r="H21" s="502"/>
      <c r="I21" s="502"/>
      <c r="J21" s="124"/>
      <c r="K21" s="346" t="str">
        <f t="shared" si="2"/>
        <v/>
      </c>
      <c r="L21" s="346" t="str">
        <f t="shared" si="3"/>
        <v/>
      </c>
      <c r="M21" s="288"/>
      <c r="N21" s="525"/>
      <c r="O21" s="526"/>
      <c r="P21" s="123"/>
      <c r="Q21" s="346" t="str">
        <f t="shared" si="4"/>
        <v/>
      </c>
      <c r="R21" s="346" t="str">
        <f t="shared" si="5"/>
        <v/>
      </c>
      <c r="S21" s="288"/>
      <c r="T21" s="123"/>
      <c r="U21" s="121"/>
      <c r="V21" s="314"/>
      <c r="W21" s="313"/>
      <c r="X21" s="313"/>
      <c r="Y21" s="313"/>
      <c r="Z21" s="313"/>
      <c r="AA21" s="313"/>
      <c r="AB21" s="313"/>
      <c r="AC21" s="313"/>
      <c r="AD21" s="313"/>
      <c r="AE21" s="313"/>
      <c r="AF21" s="313"/>
      <c r="AG21" s="313"/>
      <c r="AH21" s="31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</row>
    <row r="22" spans="1:44" ht="24">
      <c r="A22" s="313"/>
      <c r="B22" s="241">
        <v>7</v>
      </c>
      <c r="C22" s="310" t="s">
        <v>195</v>
      </c>
      <c r="D22" s="126" t="s">
        <v>306</v>
      </c>
      <c r="E22" s="346" t="str">
        <f t="shared" si="0"/>
        <v/>
      </c>
      <c r="F22" s="346" t="str">
        <f t="shared" si="1"/>
        <v/>
      </c>
      <c r="G22" s="288"/>
      <c r="H22" s="502"/>
      <c r="I22" s="502"/>
      <c r="J22" s="124"/>
      <c r="K22" s="346" t="str">
        <f t="shared" si="2"/>
        <v/>
      </c>
      <c r="L22" s="346" t="str">
        <f t="shared" si="3"/>
        <v/>
      </c>
      <c r="M22" s="288"/>
      <c r="N22" s="525"/>
      <c r="O22" s="526"/>
      <c r="P22" s="123"/>
      <c r="Q22" s="346" t="str">
        <f t="shared" si="4"/>
        <v/>
      </c>
      <c r="R22" s="346" t="str">
        <f t="shared" si="5"/>
        <v/>
      </c>
      <c r="S22" s="288"/>
      <c r="T22" s="123"/>
      <c r="U22" s="121"/>
      <c r="V22" s="314"/>
      <c r="W22" s="313"/>
      <c r="X22" s="313"/>
      <c r="Y22" s="313"/>
      <c r="Z22" s="313"/>
      <c r="AA22" s="313"/>
      <c r="AB22" s="313"/>
      <c r="AC22" s="313"/>
      <c r="AD22" s="313"/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</row>
    <row r="23" spans="1:44" ht="36">
      <c r="A23" s="313"/>
      <c r="B23" s="242">
        <v>8</v>
      </c>
      <c r="C23" s="310" t="s">
        <v>195</v>
      </c>
      <c r="D23" s="126" t="s">
        <v>270</v>
      </c>
      <c r="E23" s="346" t="str">
        <f t="shared" si="0"/>
        <v/>
      </c>
      <c r="F23" s="346" t="str">
        <f t="shared" si="1"/>
        <v/>
      </c>
      <c r="G23" s="288"/>
      <c r="H23" s="502"/>
      <c r="I23" s="502"/>
      <c r="J23" s="124"/>
      <c r="K23" s="346" t="str">
        <f t="shared" si="2"/>
        <v/>
      </c>
      <c r="L23" s="346" t="str">
        <f t="shared" si="3"/>
        <v/>
      </c>
      <c r="M23" s="288"/>
      <c r="N23" s="525"/>
      <c r="O23" s="526"/>
      <c r="P23" s="123"/>
      <c r="Q23" s="346" t="str">
        <f t="shared" si="4"/>
        <v/>
      </c>
      <c r="R23" s="346" t="str">
        <f t="shared" si="5"/>
        <v/>
      </c>
      <c r="S23" s="288"/>
      <c r="T23" s="123"/>
      <c r="U23" s="121"/>
      <c r="V23" s="314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</row>
    <row r="24" spans="1:44" ht="48">
      <c r="A24" s="313"/>
      <c r="B24" s="241">
        <v>9</v>
      </c>
      <c r="C24" s="310" t="s">
        <v>195</v>
      </c>
      <c r="D24" s="126" t="s">
        <v>271</v>
      </c>
      <c r="E24" s="346" t="str">
        <f t="shared" si="0"/>
        <v/>
      </c>
      <c r="F24" s="346" t="str">
        <f t="shared" si="1"/>
        <v/>
      </c>
      <c r="G24" s="288"/>
      <c r="H24" s="502"/>
      <c r="I24" s="502"/>
      <c r="J24" s="124"/>
      <c r="K24" s="346" t="str">
        <f t="shared" si="2"/>
        <v/>
      </c>
      <c r="L24" s="346" t="str">
        <f t="shared" si="3"/>
        <v/>
      </c>
      <c r="M24" s="288"/>
      <c r="N24" s="525"/>
      <c r="O24" s="526"/>
      <c r="P24" s="123"/>
      <c r="Q24" s="346" t="str">
        <f t="shared" si="4"/>
        <v/>
      </c>
      <c r="R24" s="346" t="str">
        <f t="shared" si="5"/>
        <v/>
      </c>
      <c r="S24" s="288"/>
      <c r="T24" s="123"/>
      <c r="U24" s="121"/>
      <c r="V24" s="314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</row>
    <row r="25" spans="1:44" ht="24">
      <c r="A25" s="313"/>
      <c r="B25" s="242">
        <v>10</v>
      </c>
      <c r="C25" s="310" t="s">
        <v>195</v>
      </c>
      <c r="D25" s="126" t="s">
        <v>262</v>
      </c>
      <c r="E25" s="346" t="str">
        <f t="shared" si="0"/>
        <v/>
      </c>
      <c r="F25" s="346" t="str">
        <f t="shared" si="1"/>
        <v/>
      </c>
      <c r="G25" s="288"/>
      <c r="H25" s="502"/>
      <c r="I25" s="502"/>
      <c r="J25" s="124"/>
      <c r="K25" s="346" t="str">
        <f t="shared" si="2"/>
        <v/>
      </c>
      <c r="L25" s="346" t="str">
        <f t="shared" si="3"/>
        <v/>
      </c>
      <c r="M25" s="288"/>
      <c r="N25" s="525"/>
      <c r="O25" s="526"/>
      <c r="P25" s="123"/>
      <c r="Q25" s="346" t="str">
        <f t="shared" si="4"/>
        <v/>
      </c>
      <c r="R25" s="346" t="str">
        <f t="shared" si="5"/>
        <v/>
      </c>
      <c r="S25" s="288"/>
      <c r="T25" s="123"/>
      <c r="U25" s="121"/>
      <c r="V25" s="314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</row>
    <row r="26" spans="1:44" ht="24">
      <c r="A26" s="313"/>
      <c r="B26" s="241">
        <v>11</v>
      </c>
      <c r="C26" s="310" t="s">
        <v>195</v>
      </c>
      <c r="D26" s="126" t="s">
        <v>263</v>
      </c>
      <c r="E26" s="346" t="str">
        <f t="shared" si="0"/>
        <v/>
      </c>
      <c r="F26" s="346" t="str">
        <f t="shared" si="1"/>
        <v/>
      </c>
      <c r="G26" s="288"/>
      <c r="H26" s="502"/>
      <c r="I26" s="502"/>
      <c r="J26" s="124"/>
      <c r="K26" s="346" t="str">
        <f t="shared" si="2"/>
        <v/>
      </c>
      <c r="L26" s="346" t="str">
        <f t="shared" si="3"/>
        <v/>
      </c>
      <c r="M26" s="288"/>
      <c r="N26" s="525"/>
      <c r="O26" s="526"/>
      <c r="P26" s="123"/>
      <c r="Q26" s="346" t="str">
        <f t="shared" si="4"/>
        <v/>
      </c>
      <c r="R26" s="346" t="str">
        <f t="shared" si="5"/>
        <v/>
      </c>
      <c r="S26" s="288"/>
      <c r="T26" s="123"/>
      <c r="U26" s="121"/>
      <c r="V26" s="314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</row>
    <row r="27" spans="1:44" ht="24">
      <c r="A27" s="313"/>
      <c r="B27" s="242">
        <v>12</v>
      </c>
      <c r="C27" s="310" t="s">
        <v>195</v>
      </c>
      <c r="D27" s="126" t="s">
        <v>272</v>
      </c>
      <c r="E27" s="346" t="str">
        <f t="shared" si="0"/>
        <v/>
      </c>
      <c r="F27" s="346" t="str">
        <f t="shared" si="1"/>
        <v/>
      </c>
      <c r="G27" s="288"/>
      <c r="H27" s="502"/>
      <c r="I27" s="502"/>
      <c r="J27" s="124"/>
      <c r="K27" s="346" t="str">
        <f t="shared" si="2"/>
        <v/>
      </c>
      <c r="L27" s="346" t="str">
        <f t="shared" si="3"/>
        <v/>
      </c>
      <c r="M27" s="288"/>
      <c r="N27" s="525"/>
      <c r="O27" s="526"/>
      <c r="P27" s="123"/>
      <c r="Q27" s="346" t="str">
        <f t="shared" si="4"/>
        <v/>
      </c>
      <c r="R27" s="346" t="str">
        <f t="shared" si="5"/>
        <v/>
      </c>
      <c r="S27" s="288"/>
      <c r="T27" s="123"/>
      <c r="U27" s="121"/>
      <c r="V27" s="314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</row>
    <row r="28" spans="1:44" ht="24">
      <c r="A28" s="313"/>
      <c r="B28" s="241">
        <v>13</v>
      </c>
      <c r="C28" s="310" t="s">
        <v>195</v>
      </c>
      <c r="D28" s="126" t="s">
        <v>264</v>
      </c>
      <c r="E28" s="346" t="str">
        <f t="shared" si="0"/>
        <v/>
      </c>
      <c r="F28" s="346" t="str">
        <f t="shared" si="1"/>
        <v/>
      </c>
      <c r="G28" s="288"/>
      <c r="H28" s="502"/>
      <c r="I28" s="502"/>
      <c r="J28" s="124"/>
      <c r="K28" s="346" t="str">
        <f t="shared" si="2"/>
        <v/>
      </c>
      <c r="L28" s="346" t="str">
        <f t="shared" si="3"/>
        <v/>
      </c>
      <c r="M28" s="288"/>
      <c r="N28" s="525"/>
      <c r="O28" s="526"/>
      <c r="P28" s="123"/>
      <c r="Q28" s="346" t="str">
        <f t="shared" si="4"/>
        <v/>
      </c>
      <c r="R28" s="346" t="str">
        <f t="shared" si="5"/>
        <v/>
      </c>
      <c r="S28" s="288"/>
      <c r="T28" s="123"/>
      <c r="U28" s="121"/>
      <c r="V28" s="314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</row>
    <row r="29" spans="1:44" ht="24.75" thickBot="1">
      <c r="A29" s="313"/>
      <c r="B29" s="242">
        <v>14</v>
      </c>
      <c r="C29" s="310" t="s">
        <v>195</v>
      </c>
      <c r="D29" s="126" t="s">
        <v>265</v>
      </c>
      <c r="E29" s="346" t="str">
        <f t="shared" si="0"/>
        <v/>
      </c>
      <c r="F29" s="346" t="str">
        <f t="shared" si="1"/>
        <v/>
      </c>
      <c r="G29" s="288"/>
      <c r="H29" s="502"/>
      <c r="I29" s="502"/>
      <c r="J29" s="124"/>
      <c r="K29" s="346" t="str">
        <f t="shared" si="2"/>
        <v/>
      </c>
      <c r="L29" s="346" t="str">
        <f t="shared" si="3"/>
        <v/>
      </c>
      <c r="M29" s="288"/>
      <c r="N29" s="525"/>
      <c r="O29" s="526"/>
      <c r="P29" s="123"/>
      <c r="Q29" s="346" t="str">
        <f t="shared" si="4"/>
        <v/>
      </c>
      <c r="R29" s="346" t="str">
        <f t="shared" si="5"/>
        <v/>
      </c>
      <c r="S29" s="288"/>
      <c r="T29" s="123"/>
      <c r="U29" s="121"/>
      <c r="V29" s="314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</row>
    <row r="30" spans="1:44" ht="57" customHeight="1" thickBot="1">
      <c r="A30" s="313"/>
      <c r="B30" s="138"/>
      <c r="C30" s="504" t="s">
        <v>214</v>
      </c>
      <c r="D30" s="504"/>
      <c r="E30" s="504"/>
      <c r="F30" s="504"/>
      <c r="G30" s="504"/>
      <c r="H30" s="504"/>
      <c r="I30" s="504"/>
      <c r="J30" s="504"/>
      <c r="K30" s="367"/>
      <c r="L30" s="367"/>
      <c r="M30" s="140"/>
      <c r="N30" s="522"/>
      <c r="O30" s="522"/>
      <c r="P30" s="139"/>
      <c r="Q30" s="367"/>
      <c r="R30" s="367"/>
      <c r="S30" s="140"/>
      <c r="T30" s="139"/>
      <c r="U30" s="141"/>
      <c r="V30" s="314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</row>
    <row r="31" spans="1:44" ht="24">
      <c r="A31" s="313"/>
      <c r="B31" s="241">
        <v>1</v>
      </c>
      <c r="C31" s="310" t="s">
        <v>196</v>
      </c>
      <c r="D31" s="311" t="s">
        <v>107</v>
      </c>
      <c r="E31" s="346" t="str">
        <f>IF(((C31="Auditoría de Gestión de la Configuración")*AND(G31="No")),"No","")</f>
        <v/>
      </c>
      <c r="F31" s="346" t="str">
        <f>IF(((C31="Auditoría de Gestión de la Configuración")*AND(G31="Si")),"Si","")</f>
        <v>Si</v>
      </c>
      <c r="G31" s="288" t="s">
        <v>188</v>
      </c>
      <c r="H31" s="502"/>
      <c r="I31" s="502"/>
      <c r="J31" s="124"/>
      <c r="K31" s="346" t="str">
        <f>IF(((C31="Auditoría de gestión de la configuración")*AND(M31="No")),"No","")</f>
        <v/>
      </c>
      <c r="L31" s="346" t="str">
        <f>IF(((C31="Auditoría de gestión de la configuración")*AND(M31="Si")),"Si","")</f>
        <v>Si</v>
      </c>
      <c r="M31" s="288" t="s">
        <v>188</v>
      </c>
      <c r="N31" s="525"/>
      <c r="O31" s="526"/>
      <c r="P31" s="123"/>
      <c r="Q31" s="346" t="str">
        <f>IF(((C31="Auditoría de gestión de la configuración")*AND(S31="No")),"No","")</f>
        <v/>
      </c>
      <c r="R31" s="346" t="str">
        <f>IF(((C31="Auditoría de gestión de la configuración")*AND(S31="Si")),"Si","")</f>
        <v>Si</v>
      </c>
      <c r="S31" s="288" t="s">
        <v>188</v>
      </c>
      <c r="T31" s="123"/>
      <c r="U31" s="121"/>
      <c r="V31" s="314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</row>
    <row r="32" spans="1:44" ht="24">
      <c r="A32" s="313"/>
      <c r="B32" s="242">
        <f>1+B31</f>
        <v>2</v>
      </c>
      <c r="C32" s="310" t="s">
        <v>196</v>
      </c>
      <c r="D32" s="312" t="s">
        <v>176</v>
      </c>
      <c r="E32" s="346" t="str">
        <f>IF(((C32="Auditoría de Gestión de la Configuración")*AND(G32="No")),"No","")</f>
        <v>No</v>
      </c>
      <c r="F32" s="346" t="str">
        <f>IF(((C32="Auditoría de Gestión de la Configuración")*AND(G32="Si")),"Si","")</f>
        <v/>
      </c>
      <c r="G32" s="288" t="s">
        <v>189</v>
      </c>
      <c r="H32" s="502"/>
      <c r="I32" s="502"/>
      <c r="J32" s="124"/>
      <c r="K32" s="346" t="str">
        <f>IF(((C32="Auditoría de gestión de la configuración")*AND(M32="No")),"No","")</f>
        <v/>
      </c>
      <c r="L32" s="346" t="str">
        <f>IF(((C32="Auditoría de gestión de la configuración")*AND(M32="Si")),"Si","")</f>
        <v>Si</v>
      </c>
      <c r="M32" s="288" t="s">
        <v>188</v>
      </c>
      <c r="N32" s="525"/>
      <c r="O32" s="526"/>
      <c r="P32" s="123"/>
      <c r="Q32" s="346" t="str">
        <f>IF(((C32="Auditoría de gestión de la configuración")*AND(S32="No")),"No","")</f>
        <v/>
      </c>
      <c r="R32" s="346" t="str">
        <f>IF(((C32="Auditoría de gestión de la configuración")*AND(S32="Si")),"Si","")</f>
        <v>Si</v>
      </c>
      <c r="S32" s="288" t="s">
        <v>188</v>
      </c>
      <c r="T32" s="123"/>
      <c r="U32" s="121"/>
      <c r="V32" s="314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</row>
    <row r="33" spans="1:44" ht="24">
      <c r="A33" s="313"/>
      <c r="B33" s="242">
        <f t="shared" ref="B33:B40" si="6">1+B32</f>
        <v>3</v>
      </c>
      <c r="C33" s="310" t="s">
        <v>195</v>
      </c>
      <c r="D33" s="126" t="s">
        <v>261</v>
      </c>
      <c r="E33" s="346" t="str">
        <f>IF(((C33="Auditoría de Calidad")*AND(G33="No")),"No","")</f>
        <v/>
      </c>
      <c r="F33" s="346" t="str">
        <f>IF(((C33="Auditoría de Calidad")*AND(G33="Si")),"Si","")</f>
        <v/>
      </c>
      <c r="G33" s="288"/>
      <c r="H33" s="502"/>
      <c r="I33" s="502"/>
      <c r="J33" s="124"/>
      <c r="K33" s="346" t="str">
        <f>IF(((C33="Auditoría de Calidad")*AND(M33="No")),"No","")</f>
        <v/>
      </c>
      <c r="L33" s="346" t="str">
        <f>IF(((C33="Auditoría de Calidad")*AND(M33="Si")),"Si","")</f>
        <v/>
      </c>
      <c r="M33" s="288"/>
      <c r="N33" s="525"/>
      <c r="O33" s="526"/>
      <c r="P33" s="123"/>
      <c r="Q33" s="346" t="str">
        <f>IF(((C33="Auditoría de Calidad")*AND(S33="No")),"No","")</f>
        <v>No</v>
      </c>
      <c r="R33" s="346" t="str">
        <f>IF(((C33="Auditoría de Calidad")*AND(S33="Si")),"Si","")</f>
        <v/>
      </c>
      <c r="S33" s="288" t="s">
        <v>189</v>
      </c>
      <c r="T33" s="123"/>
      <c r="U33" s="121"/>
      <c r="V33" s="314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</row>
    <row r="34" spans="1:44">
      <c r="A34" s="313"/>
      <c r="B34" s="242">
        <f t="shared" si="6"/>
        <v>4</v>
      </c>
      <c r="C34" s="310" t="s">
        <v>195</v>
      </c>
      <c r="D34" s="126" t="s">
        <v>267</v>
      </c>
      <c r="E34" s="346" t="str">
        <f t="shared" ref="E34:E40" si="7">IF(((C34="Auditoría de Calidad")*AND(G34="No")),"No","")</f>
        <v/>
      </c>
      <c r="F34" s="346" t="str">
        <f t="shared" ref="F34:F40" si="8">IF(((C34="Auditoría de Calidad")*AND(G34="Si")),"Si","")</f>
        <v/>
      </c>
      <c r="G34" s="288"/>
      <c r="H34" s="502"/>
      <c r="I34" s="502"/>
      <c r="J34" s="124"/>
      <c r="K34" s="346" t="str">
        <f t="shared" ref="K34:K40" si="9">IF(((C34="Auditoría de Calidad")*AND(M34="No")),"No","")</f>
        <v/>
      </c>
      <c r="L34" s="346" t="str">
        <f t="shared" ref="L34:L40" si="10">IF(((C34="Auditoría de Calidad")*AND(M34="Si")),"Si","")</f>
        <v/>
      </c>
      <c r="M34" s="288"/>
      <c r="N34" s="525"/>
      <c r="O34" s="526"/>
      <c r="P34" s="123"/>
      <c r="Q34" s="346" t="str">
        <f t="shared" ref="Q34:Q40" si="11">IF(((C34="Auditoría de Calidad")*AND(S34="No")),"No","")</f>
        <v/>
      </c>
      <c r="R34" s="346" t="str">
        <f t="shared" ref="R34:R40" si="12">IF(((C34="Auditoría de Calidad")*AND(S34="Si")),"Si","")</f>
        <v/>
      </c>
      <c r="S34" s="288"/>
      <c r="T34" s="123"/>
      <c r="U34" s="121"/>
      <c r="V34" s="314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</row>
    <row r="35" spans="1:44" ht="24">
      <c r="A35" s="313"/>
      <c r="B35" s="242">
        <f t="shared" si="6"/>
        <v>5</v>
      </c>
      <c r="C35" s="310" t="s">
        <v>195</v>
      </c>
      <c r="D35" s="126" t="s">
        <v>268</v>
      </c>
      <c r="E35" s="346" t="str">
        <f t="shared" si="7"/>
        <v/>
      </c>
      <c r="F35" s="346" t="str">
        <f t="shared" si="8"/>
        <v/>
      </c>
      <c r="G35" s="288"/>
      <c r="H35" s="502"/>
      <c r="I35" s="502"/>
      <c r="J35" s="124"/>
      <c r="K35" s="346" t="str">
        <f t="shared" si="9"/>
        <v/>
      </c>
      <c r="L35" s="346" t="str">
        <f t="shared" si="10"/>
        <v/>
      </c>
      <c r="M35" s="288"/>
      <c r="N35" s="525"/>
      <c r="O35" s="526"/>
      <c r="P35" s="123"/>
      <c r="Q35" s="346" t="str">
        <f t="shared" si="11"/>
        <v/>
      </c>
      <c r="R35" s="346" t="str">
        <f t="shared" si="12"/>
        <v/>
      </c>
      <c r="S35" s="288"/>
      <c r="T35" s="123"/>
      <c r="U35" s="121"/>
      <c r="V35" s="314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</row>
    <row r="36" spans="1:44">
      <c r="A36" s="313"/>
      <c r="B36" s="242">
        <f t="shared" si="6"/>
        <v>6</v>
      </c>
      <c r="C36" s="310" t="s">
        <v>195</v>
      </c>
      <c r="D36" s="126" t="s">
        <v>269</v>
      </c>
      <c r="E36" s="346" t="str">
        <f t="shared" si="7"/>
        <v/>
      </c>
      <c r="F36" s="346" t="str">
        <f t="shared" si="8"/>
        <v/>
      </c>
      <c r="G36" s="288"/>
      <c r="H36" s="502"/>
      <c r="I36" s="502"/>
      <c r="J36" s="124"/>
      <c r="K36" s="346" t="str">
        <f t="shared" si="9"/>
        <v/>
      </c>
      <c r="L36" s="346" t="str">
        <f t="shared" si="10"/>
        <v/>
      </c>
      <c r="M36" s="288"/>
      <c r="N36" s="525"/>
      <c r="O36" s="526"/>
      <c r="P36" s="123"/>
      <c r="Q36" s="346" t="str">
        <f t="shared" si="11"/>
        <v/>
      </c>
      <c r="R36" s="346" t="str">
        <f t="shared" si="12"/>
        <v/>
      </c>
      <c r="S36" s="288"/>
      <c r="T36" s="123"/>
      <c r="U36" s="121"/>
      <c r="V36" s="314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</row>
    <row r="37" spans="1:44" ht="24">
      <c r="A37" s="313"/>
      <c r="B37" s="242">
        <f t="shared" si="6"/>
        <v>7</v>
      </c>
      <c r="C37" s="310" t="s">
        <v>195</v>
      </c>
      <c r="D37" s="126" t="s">
        <v>174</v>
      </c>
      <c r="E37" s="346" t="str">
        <f t="shared" si="7"/>
        <v/>
      </c>
      <c r="F37" s="346" t="str">
        <f t="shared" si="8"/>
        <v/>
      </c>
      <c r="G37" s="288"/>
      <c r="H37" s="502"/>
      <c r="I37" s="502"/>
      <c r="J37" s="124"/>
      <c r="K37" s="346" t="str">
        <f t="shared" si="9"/>
        <v/>
      </c>
      <c r="L37" s="346" t="str">
        <f t="shared" si="10"/>
        <v/>
      </c>
      <c r="M37" s="288"/>
      <c r="N37" s="525"/>
      <c r="O37" s="526"/>
      <c r="P37" s="123"/>
      <c r="Q37" s="346" t="str">
        <f t="shared" si="11"/>
        <v/>
      </c>
      <c r="R37" s="346" t="str">
        <f t="shared" si="12"/>
        <v/>
      </c>
      <c r="S37" s="288"/>
      <c r="T37" s="123"/>
      <c r="U37" s="121"/>
      <c r="V37" s="314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</row>
    <row r="38" spans="1:44" ht="36">
      <c r="A38" s="313"/>
      <c r="B38" s="242">
        <f t="shared" si="6"/>
        <v>8</v>
      </c>
      <c r="C38" s="310" t="s">
        <v>195</v>
      </c>
      <c r="D38" s="126" t="s">
        <v>177</v>
      </c>
      <c r="E38" s="346" t="str">
        <f t="shared" si="7"/>
        <v/>
      </c>
      <c r="F38" s="346" t="str">
        <f t="shared" si="8"/>
        <v/>
      </c>
      <c r="G38" s="288"/>
      <c r="H38" s="502"/>
      <c r="I38" s="502"/>
      <c r="J38" s="124"/>
      <c r="K38" s="346" t="str">
        <f t="shared" si="9"/>
        <v/>
      </c>
      <c r="L38" s="346" t="str">
        <f t="shared" si="10"/>
        <v/>
      </c>
      <c r="M38" s="288"/>
      <c r="N38" s="525"/>
      <c r="O38" s="526"/>
      <c r="P38" s="123"/>
      <c r="Q38" s="346" t="str">
        <f t="shared" si="11"/>
        <v/>
      </c>
      <c r="R38" s="346" t="str">
        <f t="shared" si="12"/>
        <v/>
      </c>
      <c r="S38" s="288"/>
      <c r="T38" s="123"/>
      <c r="U38" s="121"/>
      <c r="V38" s="314"/>
      <c r="W38" s="313"/>
      <c r="X38" s="313"/>
      <c r="Y38" s="313"/>
      <c r="Z38" s="313"/>
      <c r="AA38" s="313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</row>
    <row r="39" spans="1:44" ht="36">
      <c r="A39" s="313"/>
      <c r="B39" s="242">
        <f t="shared" si="6"/>
        <v>9</v>
      </c>
      <c r="C39" s="310" t="s">
        <v>195</v>
      </c>
      <c r="D39" s="126" t="s">
        <v>279</v>
      </c>
      <c r="E39" s="346" t="str">
        <f t="shared" si="7"/>
        <v/>
      </c>
      <c r="F39" s="346" t="str">
        <f t="shared" si="8"/>
        <v/>
      </c>
      <c r="G39" s="288"/>
      <c r="H39" s="502"/>
      <c r="I39" s="502"/>
      <c r="J39" s="124"/>
      <c r="K39" s="346" t="str">
        <f t="shared" si="9"/>
        <v/>
      </c>
      <c r="L39" s="346" t="str">
        <f t="shared" si="10"/>
        <v/>
      </c>
      <c r="M39" s="288"/>
      <c r="N39" s="525"/>
      <c r="O39" s="526"/>
      <c r="P39" s="123"/>
      <c r="Q39" s="346" t="str">
        <f t="shared" si="11"/>
        <v/>
      </c>
      <c r="R39" s="346" t="str">
        <f t="shared" si="12"/>
        <v/>
      </c>
      <c r="S39" s="288"/>
      <c r="T39" s="123"/>
      <c r="U39" s="121"/>
      <c r="V39" s="314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</row>
    <row r="40" spans="1:44" ht="36.75" thickBot="1">
      <c r="A40" s="313"/>
      <c r="B40" s="242">
        <f t="shared" si="6"/>
        <v>10</v>
      </c>
      <c r="C40" s="310" t="s">
        <v>195</v>
      </c>
      <c r="D40" s="126" t="s">
        <v>280</v>
      </c>
      <c r="E40" s="346" t="str">
        <f t="shared" si="7"/>
        <v/>
      </c>
      <c r="F40" s="346" t="str">
        <f t="shared" si="8"/>
        <v/>
      </c>
      <c r="G40" s="288"/>
      <c r="H40" s="502"/>
      <c r="I40" s="502"/>
      <c r="J40" s="124"/>
      <c r="K40" s="346" t="str">
        <f t="shared" si="9"/>
        <v/>
      </c>
      <c r="L40" s="346" t="str">
        <f t="shared" si="10"/>
        <v/>
      </c>
      <c r="M40" s="288"/>
      <c r="N40" s="525"/>
      <c r="O40" s="526"/>
      <c r="P40" s="123"/>
      <c r="Q40" s="346" t="str">
        <f t="shared" si="11"/>
        <v/>
      </c>
      <c r="R40" s="346" t="str">
        <f t="shared" si="12"/>
        <v/>
      </c>
      <c r="S40" s="288"/>
      <c r="T40" s="123"/>
      <c r="U40" s="121"/>
      <c r="V40" s="314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</row>
    <row r="41" spans="1:44" ht="57" customHeight="1" thickBot="1">
      <c r="A41" s="307"/>
      <c r="B41" s="138"/>
      <c r="C41" s="504" t="s">
        <v>58</v>
      </c>
      <c r="D41" s="504"/>
      <c r="E41" s="504"/>
      <c r="F41" s="504"/>
      <c r="G41" s="504"/>
      <c r="H41" s="504"/>
      <c r="I41" s="504"/>
      <c r="J41" s="504"/>
      <c r="K41" s="367"/>
      <c r="L41" s="367"/>
      <c r="M41" s="140"/>
      <c r="N41" s="522"/>
      <c r="O41" s="522"/>
      <c r="P41" s="139"/>
      <c r="Q41" s="367"/>
      <c r="R41" s="367"/>
      <c r="S41" s="140"/>
      <c r="T41" s="139"/>
      <c r="U41" s="141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8"/>
      <c r="AH41" s="309"/>
      <c r="AI41" s="309"/>
      <c r="AJ41" s="309"/>
      <c r="AK41" s="309"/>
      <c r="AL41" s="309"/>
      <c r="AM41" s="309"/>
      <c r="AN41" s="309"/>
      <c r="AO41" s="309"/>
      <c r="AP41" s="309"/>
      <c r="AQ41" s="309"/>
      <c r="AR41" s="309"/>
    </row>
    <row r="42" spans="1:44" ht="24">
      <c r="A42" s="307"/>
      <c r="B42" s="241">
        <v>1</v>
      </c>
      <c r="C42" s="310" t="s">
        <v>196</v>
      </c>
      <c r="D42" s="311" t="s">
        <v>107</v>
      </c>
      <c r="E42" s="346" t="str">
        <f>IF(((C42="Auditoría de Gestión de la Configuración")*AND(G42="No")),"No","")</f>
        <v/>
      </c>
      <c r="F42" s="346" t="str">
        <f>IF(((C42="Auditoría de Gestión de la Configuración")*AND(G42="Si")),"Si","")</f>
        <v>Si</v>
      </c>
      <c r="G42" s="364" t="s">
        <v>188</v>
      </c>
      <c r="H42" s="527"/>
      <c r="I42" s="527"/>
      <c r="J42" s="246"/>
      <c r="K42" s="346" t="str">
        <f>IF(((C42="Auditoría de gestión de la configuración")*AND(M42="No")),"No","")</f>
        <v/>
      </c>
      <c r="L42" s="346" t="str">
        <f>IF(((C42="Auditoría de gestión de la configuración")*AND(M42="Si")),"Si","")</f>
        <v>Si</v>
      </c>
      <c r="M42" s="364" t="s">
        <v>188</v>
      </c>
      <c r="N42" s="528"/>
      <c r="O42" s="529"/>
      <c r="P42" s="247"/>
      <c r="Q42" s="346" t="str">
        <f>IF(((C42="Auditoría de gestión de la configuración")*AND(S42="No")),"No","")</f>
        <v/>
      </c>
      <c r="R42" s="346" t="str">
        <f>IF(((C42="Auditoría de gestión de la configuración")*AND(S42="Si")),"Si","")</f>
        <v>Si</v>
      </c>
      <c r="S42" s="364" t="s">
        <v>188</v>
      </c>
      <c r="T42" s="247"/>
      <c r="U42" s="24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</row>
    <row r="43" spans="1:44" ht="24">
      <c r="A43" s="307"/>
      <c r="B43" s="242">
        <f>1+B42</f>
        <v>2</v>
      </c>
      <c r="C43" s="310" t="s">
        <v>196</v>
      </c>
      <c r="D43" s="312" t="s">
        <v>113</v>
      </c>
      <c r="E43" s="346" t="str">
        <f>IF(((C43="Auditoría de Gestión de la Configuración")*AND(G43="No")),"No","")</f>
        <v>No</v>
      </c>
      <c r="F43" s="346" t="str">
        <f>IF(((C43="Auditoría de Gestión de la Configuración")*AND(G43="Si")),"Si","")</f>
        <v/>
      </c>
      <c r="G43" s="288" t="s">
        <v>189</v>
      </c>
      <c r="H43" s="502"/>
      <c r="I43" s="502"/>
      <c r="J43" s="124"/>
      <c r="K43" s="346" t="str">
        <f>IF(((C43="Auditoría de gestión de la configuración")*AND(M43="No")),"No","")</f>
        <v>No</v>
      </c>
      <c r="L43" s="346" t="str">
        <f>IF(((C43="Auditoría de gestión de la configuración")*AND(M43="Si")),"Si","")</f>
        <v/>
      </c>
      <c r="M43" s="288" t="s">
        <v>189</v>
      </c>
      <c r="N43" s="525"/>
      <c r="O43" s="526"/>
      <c r="P43" s="123"/>
      <c r="Q43" s="346" t="str">
        <f>IF(((C43="Auditoría de gestión de la configuración")*AND(S43="No")),"No","")</f>
        <v/>
      </c>
      <c r="R43" s="346" t="str">
        <f>IF(((C43="Auditoría de gestión de la configuración")*AND(S43="Si")),"Si","")</f>
        <v>Si</v>
      </c>
      <c r="S43" s="288" t="s">
        <v>188</v>
      </c>
      <c r="T43" s="123"/>
      <c r="U43" s="121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8"/>
      <c r="AH43" s="309"/>
      <c r="AI43" s="309"/>
      <c r="AJ43" s="309"/>
      <c r="AK43" s="309"/>
      <c r="AL43" s="309"/>
      <c r="AM43" s="309"/>
      <c r="AN43" s="309"/>
      <c r="AO43" s="309"/>
      <c r="AP43" s="309"/>
      <c r="AQ43" s="309"/>
      <c r="AR43" s="309"/>
    </row>
    <row r="44" spans="1:44" ht="24">
      <c r="A44" s="307"/>
      <c r="B44" s="242">
        <f t="shared" ref="B44:B53" si="13">1+B43</f>
        <v>3</v>
      </c>
      <c r="C44" s="310" t="s">
        <v>195</v>
      </c>
      <c r="D44" s="126" t="s">
        <v>261</v>
      </c>
      <c r="E44" s="346" t="str">
        <f>IF(((C44="Auditoría de Calidad")*AND(G44="No")),"No","")</f>
        <v/>
      </c>
      <c r="F44" s="346" t="str">
        <f>IF(((C44="Auditoría de Calidad")*AND(G44="Si")),"Si","")</f>
        <v/>
      </c>
      <c r="G44" s="288"/>
      <c r="H44" s="502"/>
      <c r="I44" s="502"/>
      <c r="J44" s="124"/>
      <c r="K44" s="346" t="str">
        <f>IF(((C44="Auditoría de Calidad")*AND(M44="No")),"No","")</f>
        <v/>
      </c>
      <c r="L44" s="346" t="str">
        <f>IF(((C44="Auditoría de Calidad")*AND(M44="Si")),"Si","")</f>
        <v/>
      </c>
      <c r="M44" s="288"/>
      <c r="N44" s="525"/>
      <c r="O44" s="526"/>
      <c r="P44" s="123"/>
      <c r="Q44" s="346" t="str">
        <f>IF(((C44="Auditoría de Calidad")*AND(S44="No")),"No","")</f>
        <v/>
      </c>
      <c r="R44" s="346" t="str">
        <f>IF(((C44="Auditoría de Calidad")*AND(S44="Si")),"Si","")</f>
        <v/>
      </c>
      <c r="S44" s="288"/>
      <c r="T44" s="123"/>
      <c r="U44" s="121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</row>
    <row r="45" spans="1:44">
      <c r="A45" s="307"/>
      <c r="B45" s="242">
        <f t="shared" si="13"/>
        <v>4</v>
      </c>
      <c r="C45" s="310" t="s">
        <v>195</v>
      </c>
      <c r="D45" s="126" t="s">
        <v>267</v>
      </c>
      <c r="E45" s="346" t="str">
        <f t="shared" ref="E45:E53" si="14">IF(((C45="Auditoría de Calidad")*AND(G45="No")),"No","")</f>
        <v/>
      </c>
      <c r="F45" s="346" t="str">
        <f t="shared" ref="F45:F53" si="15">IF(((C45="Auditoría de Calidad")*AND(G45="Si")),"Si","")</f>
        <v/>
      </c>
      <c r="G45" s="288"/>
      <c r="H45" s="502"/>
      <c r="I45" s="502"/>
      <c r="J45" s="124"/>
      <c r="K45" s="346" t="str">
        <f t="shared" ref="K45:K53" si="16">IF(((C45="Auditoría de Calidad")*AND(M45="No")),"No","")</f>
        <v/>
      </c>
      <c r="L45" s="346" t="str">
        <f t="shared" ref="L45:L53" si="17">IF(((C45="Auditoría de Calidad")*AND(M45="Si")),"Si","")</f>
        <v/>
      </c>
      <c r="M45" s="288"/>
      <c r="N45" s="525"/>
      <c r="O45" s="526"/>
      <c r="P45" s="123"/>
      <c r="Q45" s="346" t="str">
        <f t="shared" ref="Q45:Q53" si="18">IF(((C45="Auditoría de Calidad")*AND(S45="No")),"No","")</f>
        <v/>
      </c>
      <c r="R45" s="346" t="str">
        <f t="shared" ref="R45:R53" si="19">IF(((C45="Auditoría de Calidad")*AND(S45="Si")),"Si","")</f>
        <v/>
      </c>
      <c r="S45" s="288"/>
      <c r="T45" s="123"/>
      <c r="U45" s="121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8"/>
      <c r="AH45" s="309"/>
      <c r="AI45" s="309"/>
      <c r="AJ45" s="309"/>
      <c r="AK45" s="309"/>
      <c r="AL45" s="309"/>
      <c r="AM45" s="309"/>
      <c r="AN45" s="309"/>
      <c r="AO45" s="309"/>
      <c r="AP45" s="309"/>
      <c r="AQ45" s="309"/>
      <c r="AR45" s="309"/>
    </row>
    <row r="46" spans="1:44" ht="24">
      <c r="A46" s="307"/>
      <c r="B46" s="242">
        <f t="shared" si="13"/>
        <v>5</v>
      </c>
      <c r="C46" s="310" t="s">
        <v>195</v>
      </c>
      <c r="D46" s="126" t="s">
        <v>268</v>
      </c>
      <c r="E46" s="346" t="str">
        <f t="shared" si="14"/>
        <v/>
      </c>
      <c r="F46" s="346" t="str">
        <f t="shared" si="15"/>
        <v/>
      </c>
      <c r="G46" s="288"/>
      <c r="H46" s="502"/>
      <c r="I46" s="502"/>
      <c r="J46" s="124"/>
      <c r="K46" s="346" t="str">
        <f t="shared" si="16"/>
        <v/>
      </c>
      <c r="L46" s="346" t="str">
        <f t="shared" si="17"/>
        <v/>
      </c>
      <c r="M46" s="288"/>
      <c r="N46" s="525"/>
      <c r="O46" s="526"/>
      <c r="P46" s="123"/>
      <c r="Q46" s="346" t="str">
        <f t="shared" si="18"/>
        <v/>
      </c>
      <c r="R46" s="346" t="str">
        <f t="shared" si="19"/>
        <v/>
      </c>
      <c r="S46" s="288"/>
      <c r="T46" s="123"/>
      <c r="U46" s="121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8"/>
      <c r="AH46" s="309"/>
      <c r="AI46" s="309"/>
      <c r="AJ46" s="309"/>
      <c r="AK46" s="309"/>
      <c r="AL46" s="309"/>
      <c r="AM46" s="309"/>
      <c r="AN46" s="309"/>
      <c r="AO46" s="309"/>
      <c r="AP46" s="309"/>
      <c r="AQ46" s="309"/>
      <c r="AR46" s="309"/>
    </row>
    <row r="47" spans="1:44">
      <c r="A47" s="307"/>
      <c r="B47" s="242">
        <f t="shared" si="13"/>
        <v>6</v>
      </c>
      <c r="C47" s="310" t="s">
        <v>195</v>
      </c>
      <c r="D47" s="126" t="s">
        <v>269</v>
      </c>
      <c r="E47" s="346" t="str">
        <f t="shared" si="14"/>
        <v/>
      </c>
      <c r="F47" s="346" t="str">
        <f t="shared" si="15"/>
        <v/>
      </c>
      <c r="G47" s="288"/>
      <c r="H47" s="502"/>
      <c r="I47" s="502"/>
      <c r="J47" s="124"/>
      <c r="K47" s="346" t="str">
        <f t="shared" si="16"/>
        <v/>
      </c>
      <c r="L47" s="346" t="str">
        <f t="shared" si="17"/>
        <v/>
      </c>
      <c r="M47" s="288"/>
      <c r="N47" s="525"/>
      <c r="O47" s="526"/>
      <c r="P47" s="123"/>
      <c r="Q47" s="346" t="str">
        <f t="shared" si="18"/>
        <v/>
      </c>
      <c r="R47" s="346" t="str">
        <f t="shared" si="19"/>
        <v/>
      </c>
      <c r="S47" s="288"/>
      <c r="T47" s="123"/>
      <c r="U47" s="121"/>
      <c r="V47" s="308"/>
      <c r="W47" s="308"/>
      <c r="X47" s="308"/>
      <c r="Y47" s="308"/>
      <c r="Z47" s="308"/>
      <c r="AA47" s="308"/>
      <c r="AB47" s="308"/>
      <c r="AC47" s="308"/>
      <c r="AD47" s="308"/>
      <c r="AE47" s="308"/>
      <c r="AF47" s="308"/>
      <c r="AG47" s="308"/>
      <c r="AH47" s="309"/>
      <c r="AI47" s="309"/>
      <c r="AJ47" s="309"/>
      <c r="AK47" s="309"/>
      <c r="AL47" s="309"/>
      <c r="AM47" s="309"/>
      <c r="AN47" s="309"/>
      <c r="AO47" s="309"/>
      <c r="AP47" s="309"/>
      <c r="AQ47" s="309"/>
      <c r="AR47" s="309"/>
    </row>
    <row r="48" spans="1:44" ht="24">
      <c r="A48" s="307"/>
      <c r="B48" s="242">
        <f t="shared" si="13"/>
        <v>7</v>
      </c>
      <c r="C48" s="310" t="s">
        <v>195</v>
      </c>
      <c r="D48" s="126" t="s">
        <v>174</v>
      </c>
      <c r="E48" s="346" t="str">
        <f t="shared" si="14"/>
        <v/>
      </c>
      <c r="F48" s="346" t="str">
        <f t="shared" si="15"/>
        <v/>
      </c>
      <c r="G48" s="288"/>
      <c r="H48" s="502"/>
      <c r="I48" s="502"/>
      <c r="J48" s="124"/>
      <c r="K48" s="346" t="str">
        <f t="shared" si="16"/>
        <v/>
      </c>
      <c r="L48" s="346" t="str">
        <f t="shared" si="17"/>
        <v/>
      </c>
      <c r="M48" s="288"/>
      <c r="N48" s="525"/>
      <c r="O48" s="526"/>
      <c r="P48" s="123"/>
      <c r="Q48" s="346" t="str">
        <f t="shared" si="18"/>
        <v/>
      </c>
      <c r="R48" s="346" t="str">
        <f t="shared" si="19"/>
        <v/>
      </c>
      <c r="S48" s="288"/>
      <c r="T48" s="123"/>
      <c r="U48" s="121"/>
      <c r="V48" s="308"/>
      <c r="W48" s="308"/>
      <c r="X48" s="308"/>
      <c r="Y48" s="308"/>
      <c r="Z48" s="308"/>
      <c r="AA48" s="308"/>
      <c r="AB48" s="308"/>
      <c r="AC48" s="308"/>
      <c r="AD48" s="308"/>
      <c r="AE48" s="308"/>
      <c r="AF48" s="308"/>
      <c r="AG48" s="308"/>
      <c r="AH48" s="309"/>
      <c r="AI48" s="309"/>
      <c r="AJ48" s="309"/>
      <c r="AK48" s="309"/>
      <c r="AL48" s="309"/>
      <c r="AM48" s="309"/>
      <c r="AN48" s="309"/>
      <c r="AO48" s="309"/>
      <c r="AP48" s="309"/>
      <c r="AQ48" s="309"/>
      <c r="AR48" s="309"/>
    </row>
    <row r="49" spans="1:44" ht="36">
      <c r="A49" s="307"/>
      <c r="B49" s="242">
        <f t="shared" si="13"/>
        <v>8</v>
      </c>
      <c r="C49" s="310" t="s">
        <v>195</v>
      </c>
      <c r="D49" s="126" t="s">
        <v>281</v>
      </c>
      <c r="E49" s="346" t="str">
        <f t="shared" si="14"/>
        <v/>
      </c>
      <c r="F49" s="346" t="str">
        <f t="shared" si="15"/>
        <v/>
      </c>
      <c r="G49" s="288"/>
      <c r="H49" s="502"/>
      <c r="I49" s="502"/>
      <c r="J49" s="124"/>
      <c r="K49" s="346" t="str">
        <f t="shared" si="16"/>
        <v/>
      </c>
      <c r="L49" s="346" t="str">
        <f t="shared" si="17"/>
        <v/>
      </c>
      <c r="M49" s="288"/>
      <c r="N49" s="525"/>
      <c r="O49" s="526"/>
      <c r="P49" s="123"/>
      <c r="Q49" s="346" t="str">
        <f t="shared" si="18"/>
        <v/>
      </c>
      <c r="R49" s="346" t="str">
        <f t="shared" si="19"/>
        <v/>
      </c>
      <c r="S49" s="288"/>
      <c r="T49" s="123"/>
      <c r="U49" s="121"/>
      <c r="V49" s="308"/>
      <c r="W49" s="308"/>
      <c r="X49" s="308"/>
      <c r="Y49" s="308"/>
      <c r="Z49" s="308"/>
      <c r="AA49" s="308"/>
      <c r="AB49" s="308"/>
      <c r="AC49" s="308"/>
      <c r="AD49" s="308"/>
      <c r="AE49" s="308"/>
      <c r="AF49" s="308"/>
      <c r="AG49" s="308"/>
      <c r="AH49" s="309"/>
      <c r="AI49" s="309"/>
      <c r="AJ49" s="309"/>
      <c r="AK49" s="309"/>
      <c r="AL49" s="309"/>
      <c r="AM49" s="309"/>
      <c r="AN49" s="309"/>
      <c r="AO49" s="309"/>
      <c r="AP49" s="309"/>
      <c r="AQ49" s="309"/>
      <c r="AR49" s="309"/>
    </row>
    <row r="50" spans="1:44" ht="24">
      <c r="A50" s="307"/>
      <c r="B50" s="242">
        <f t="shared" si="13"/>
        <v>9</v>
      </c>
      <c r="C50" s="310" t="s">
        <v>195</v>
      </c>
      <c r="D50" s="126" t="s">
        <v>285</v>
      </c>
      <c r="E50" s="346" t="str">
        <f t="shared" si="14"/>
        <v/>
      </c>
      <c r="F50" s="346" t="str">
        <f t="shared" si="15"/>
        <v/>
      </c>
      <c r="G50" s="288"/>
      <c r="H50" s="502"/>
      <c r="I50" s="502"/>
      <c r="J50" s="124"/>
      <c r="K50" s="346" t="str">
        <f t="shared" si="16"/>
        <v/>
      </c>
      <c r="L50" s="346" t="str">
        <f t="shared" si="17"/>
        <v/>
      </c>
      <c r="M50" s="288"/>
      <c r="N50" s="525"/>
      <c r="O50" s="526"/>
      <c r="P50" s="123"/>
      <c r="Q50" s="346" t="str">
        <f t="shared" si="18"/>
        <v/>
      </c>
      <c r="R50" s="346" t="str">
        <f t="shared" si="19"/>
        <v/>
      </c>
      <c r="S50" s="288"/>
      <c r="T50" s="123"/>
      <c r="U50" s="121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8"/>
      <c r="AH50" s="309"/>
      <c r="AI50" s="309"/>
      <c r="AJ50" s="309"/>
      <c r="AK50" s="309"/>
      <c r="AL50" s="309"/>
      <c r="AM50" s="309"/>
      <c r="AN50" s="309"/>
      <c r="AO50" s="309"/>
      <c r="AP50" s="309"/>
      <c r="AQ50" s="309"/>
      <c r="AR50" s="309"/>
    </row>
    <row r="51" spans="1:44" ht="36">
      <c r="A51" s="307"/>
      <c r="B51" s="242">
        <f t="shared" si="13"/>
        <v>10</v>
      </c>
      <c r="C51" s="310" t="s">
        <v>195</v>
      </c>
      <c r="D51" s="126" t="s">
        <v>286</v>
      </c>
      <c r="E51" s="346" t="str">
        <f t="shared" si="14"/>
        <v/>
      </c>
      <c r="F51" s="346" t="str">
        <f t="shared" si="15"/>
        <v/>
      </c>
      <c r="G51" s="288"/>
      <c r="H51" s="502"/>
      <c r="I51" s="502"/>
      <c r="J51" s="124"/>
      <c r="K51" s="346" t="str">
        <f t="shared" si="16"/>
        <v/>
      </c>
      <c r="L51" s="346" t="str">
        <f t="shared" si="17"/>
        <v/>
      </c>
      <c r="M51" s="288"/>
      <c r="N51" s="525"/>
      <c r="O51" s="526"/>
      <c r="P51" s="123"/>
      <c r="Q51" s="346" t="str">
        <f t="shared" si="18"/>
        <v/>
      </c>
      <c r="R51" s="346" t="str">
        <f t="shared" si="19"/>
        <v/>
      </c>
      <c r="S51" s="288"/>
      <c r="T51" s="123"/>
      <c r="U51" s="121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9"/>
      <c r="AI51" s="309"/>
      <c r="AJ51" s="309"/>
      <c r="AK51" s="309"/>
      <c r="AL51" s="309"/>
      <c r="AM51" s="309"/>
      <c r="AN51" s="309"/>
      <c r="AO51" s="309"/>
      <c r="AP51" s="309"/>
      <c r="AQ51" s="309"/>
      <c r="AR51" s="309"/>
    </row>
    <row r="52" spans="1:44" ht="48">
      <c r="A52" s="307"/>
      <c r="B52" s="242">
        <f t="shared" si="13"/>
        <v>11</v>
      </c>
      <c r="C52" s="310" t="s">
        <v>195</v>
      </c>
      <c r="D52" s="126" t="s">
        <v>287</v>
      </c>
      <c r="E52" s="346" t="str">
        <f t="shared" si="14"/>
        <v/>
      </c>
      <c r="F52" s="346" t="str">
        <f t="shared" si="15"/>
        <v/>
      </c>
      <c r="G52" s="288"/>
      <c r="H52" s="502"/>
      <c r="I52" s="502"/>
      <c r="J52" s="124"/>
      <c r="K52" s="346" t="str">
        <f t="shared" si="16"/>
        <v/>
      </c>
      <c r="L52" s="346" t="str">
        <f t="shared" si="17"/>
        <v/>
      </c>
      <c r="M52" s="288"/>
      <c r="N52" s="525"/>
      <c r="O52" s="526"/>
      <c r="P52" s="123"/>
      <c r="Q52" s="346" t="str">
        <f t="shared" si="18"/>
        <v/>
      </c>
      <c r="R52" s="346" t="str">
        <f t="shared" si="19"/>
        <v/>
      </c>
      <c r="S52" s="288"/>
      <c r="T52" s="123"/>
      <c r="U52" s="121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9"/>
      <c r="AI52" s="309"/>
      <c r="AJ52" s="309"/>
      <c r="AK52" s="309"/>
      <c r="AL52" s="309"/>
      <c r="AM52" s="309"/>
      <c r="AN52" s="309"/>
      <c r="AO52" s="309"/>
      <c r="AP52" s="309"/>
      <c r="AQ52" s="309"/>
      <c r="AR52" s="309"/>
    </row>
    <row r="53" spans="1:44" ht="24">
      <c r="A53" s="307"/>
      <c r="B53" s="242">
        <f t="shared" si="13"/>
        <v>12</v>
      </c>
      <c r="C53" s="310" t="s">
        <v>195</v>
      </c>
      <c r="D53" s="126" t="s">
        <v>288</v>
      </c>
      <c r="E53" s="346" t="str">
        <f t="shared" si="14"/>
        <v/>
      </c>
      <c r="F53" s="346" t="str">
        <f t="shared" si="15"/>
        <v/>
      </c>
      <c r="G53" s="288"/>
      <c r="H53" s="502"/>
      <c r="I53" s="502"/>
      <c r="J53" s="124"/>
      <c r="K53" s="346" t="str">
        <f t="shared" si="16"/>
        <v/>
      </c>
      <c r="L53" s="346" t="str">
        <f t="shared" si="17"/>
        <v/>
      </c>
      <c r="M53" s="288"/>
      <c r="N53" s="525"/>
      <c r="O53" s="526"/>
      <c r="P53" s="123"/>
      <c r="Q53" s="346" t="str">
        <f t="shared" si="18"/>
        <v/>
      </c>
      <c r="R53" s="346" t="str">
        <f t="shared" si="19"/>
        <v/>
      </c>
      <c r="S53" s="288"/>
      <c r="T53" s="123"/>
      <c r="U53" s="121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9"/>
      <c r="AI53" s="309"/>
      <c r="AJ53" s="309"/>
      <c r="AK53" s="309"/>
      <c r="AL53" s="309"/>
      <c r="AM53" s="309"/>
      <c r="AN53" s="309"/>
      <c r="AO53" s="309"/>
      <c r="AP53" s="309"/>
      <c r="AQ53" s="309"/>
      <c r="AR53" s="309"/>
    </row>
    <row r="54" spans="1:44" ht="13.5" thickBot="1">
      <c r="A54" s="313"/>
      <c r="B54" s="521" t="s">
        <v>210</v>
      </c>
      <c r="C54" s="518"/>
      <c r="D54" s="518"/>
      <c r="E54" s="370"/>
      <c r="F54" s="371"/>
      <c r="G54" s="243"/>
      <c r="H54" s="243"/>
      <c r="I54" s="243"/>
      <c r="J54" s="244"/>
      <c r="K54" s="379"/>
      <c r="L54" s="379"/>
      <c r="M54" s="243"/>
      <c r="N54" s="243"/>
      <c r="O54" s="243"/>
      <c r="P54" s="244"/>
      <c r="Q54" s="379"/>
      <c r="R54" s="379"/>
      <c r="S54" s="243"/>
      <c r="T54" s="244"/>
      <c r="U54" s="245"/>
      <c r="V54" s="314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</row>
    <row r="55" spans="1:44" ht="56.25" customHeight="1" thickBot="1">
      <c r="A55" s="315"/>
      <c r="B55" s="138"/>
      <c r="C55" s="504" t="s">
        <v>59</v>
      </c>
      <c r="D55" s="504"/>
      <c r="E55" s="504"/>
      <c r="F55" s="504"/>
      <c r="G55" s="504"/>
      <c r="H55" s="504"/>
      <c r="I55" s="504"/>
      <c r="J55" s="504"/>
      <c r="K55" s="367"/>
      <c r="L55" s="367"/>
      <c r="M55" s="140"/>
      <c r="N55" s="522"/>
      <c r="O55" s="522"/>
      <c r="P55" s="139"/>
      <c r="Q55" s="367"/>
      <c r="R55" s="367"/>
      <c r="S55" s="140"/>
      <c r="T55" s="139"/>
      <c r="U55" s="141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</row>
    <row r="56" spans="1:44" ht="24">
      <c r="A56" s="313"/>
      <c r="B56" s="143">
        <v>1</v>
      </c>
      <c r="C56" s="310" t="s">
        <v>196</v>
      </c>
      <c r="D56" s="311" t="s">
        <v>107</v>
      </c>
      <c r="E56" s="346" t="str">
        <f>IF(((C56="Auditoría de Gestión de la Configuración")*AND(G56="No")),"No","")</f>
        <v/>
      </c>
      <c r="F56" s="346" t="str">
        <f>IF(((C56="Auditoría de Gestión de la Configuración")*AND(G56="Si")),"Si","")</f>
        <v>Si</v>
      </c>
      <c r="G56" s="286" t="s">
        <v>188</v>
      </c>
      <c r="H56" s="523"/>
      <c r="I56" s="524"/>
      <c r="J56" s="136"/>
      <c r="K56" s="346" t="str">
        <f>IF(((C56="Auditoría de gestión de la configuración")*AND(M56="No")),"No","")</f>
        <v/>
      </c>
      <c r="L56" s="346" t="str">
        <f>IF(((C56="Auditoría de gestión de la configuración")*AND(M56="Si")),"Si","")</f>
        <v>Si</v>
      </c>
      <c r="M56" s="286" t="s">
        <v>188</v>
      </c>
      <c r="N56" s="523"/>
      <c r="O56" s="524"/>
      <c r="P56" s="133"/>
      <c r="Q56" s="346" t="str">
        <f>IF(((C56="Auditoría de gestión de la configuración")*AND(S56="No")),"No","")</f>
        <v/>
      </c>
      <c r="R56" s="346" t="str">
        <f>IF(((C56="Auditoría de gestión de la configuración")*AND(S56="Si")),"Si","")</f>
        <v>Si</v>
      </c>
      <c r="S56" s="286" t="s">
        <v>188</v>
      </c>
      <c r="T56" s="122"/>
      <c r="U56" s="122"/>
      <c r="V56" s="314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</row>
    <row r="57" spans="1:44" ht="24">
      <c r="A57" s="313"/>
      <c r="B57" s="142">
        <f>B56+1</f>
        <v>2</v>
      </c>
      <c r="C57" s="310" t="s">
        <v>196</v>
      </c>
      <c r="D57" s="312" t="s">
        <v>113</v>
      </c>
      <c r="E57" s="346" t="str">
        <f>IF(((C57="Auditoría de Gestión de la Configuración")*AND(G57="No")),"No","")</f>
        <v/>
      </c>
      <c r="F57" s="346" t="str">
        <f>IF(((C57="Auditoría de Gestión de la Configuración")*AND(G57="Si")),"Si","")</f>
        <v>Si</v>
      </c>
      <c r="G57" s="287" t="s">
        <v>188</v>
      </c>
      <c r="H57" s="525"/>
      <c r="I57" s="526"/>
      <c r="J57" s="129"/>
      <c r="K57" s="346" t="str">
        <f>IF(((C57="Auditoría de gestión de la configuración")*AND(M57="No")),"No","")</f>
        <v>No</v>
      </c>
      <c r="L57" s="346" t="str">
        <f>IF(((C57="Auditoría de gestión de la configuración")*AND(M57="Si")),"Si","")</f>
        <v/>
      </c>
      <c r="M57" s="287" t="s">
        <v>189</v>
      </c>
      <c r="N57" s="525"/>
      <c r="O57" s="526"/>
      <c r="P57" s="117"/>
      <c r="Q57" s="346" t="str">
        <f>IF(((C57="Auditoría de gestión de la configuración")*AND(S57="No")),"No","")</f>
        <v/>
      </c>
      <c r="R57" s="346" t="str">
        <f>IF(((C57="Auditoría de gestión de la configuración")*AND(S57="Si")),"Si","")</f>
        <v>Si</v>
      </c>
      <c r="S57" s="287" t="s">
        <v>188</v>
      </c>
      <c r="T57" s="122"/>
      <c r="U57" s="122"/>
      <c r="V57" s="314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</row>
    <row r="58" spans="1:44" ht="24">
      <c r="A58" s="313"/>
      <c r="B58" s="142">
        <f t="shared" ref="B58:B67" si="20">B57+1</f>
        <v>3</v>
      </c>
      <c r="C58" s="310" t="s">
        <v>195</v>
      </c>
      <c r="D58" s="312" t="s">
        <v>266</v>
      </c>
      <c r="E58" s="346" t="str">
        <f>IF(((C58="Auditoría de Calidad")*AND(G58="No")),"No","")</f>
        <v/>
      </c>
      <c r="F58" s="346" t="str">
        <f>IF(((C58="Auditoría de Calidad")*AND(G58="Si")),"Si","")</f>
        <v/>
      </c>
      <c r="G58" s="283"/>
      <c r="H58" s="519"/>
      <c r="I58" s="520"/>
      <c r="J58" s="130"/>
      <c r="K58" s="346" t="str">
        <f>IF(((C58="Auditoría de Calidad")*AND(M58="No")),"No","")</f>
        <v/>
      </c>
      <c r="L58" s="346" t="str">
        <f>IF(((C58="Auditoría de Calidad")*AND(M58="Si")),"Si","")</f>
        <v/>
      </c>
      <c r="M58" s="283"/>
      <c r="N58" s="519"/>
      <c r="O58" s="520"/>
      <c r="P58" s="120"/>
      <c r="Q58" s="346" t="str">
        <f>IF(((C58="Auditoría de Calidad")*AND(S58="No")),"No","")</f>
        <v/>
      </c>
      <c r="R58" s="346" t="str">
        <f>IF(((C58="Auditoría de Calidad")*AND(S58="Si")),"Si","")</f>
        <v/>
      </c>
      <c r="S58" s="283"/>
      <c r="T58" s="121"/>
      <c r="U58" s="118"/>
      <c r="V58" s="314"/>
      <c r="W58" s="313"/>
      <c r="X58" s="313"/>
      <c r="Y58" s="313"/>
      <c r="Z58" s="313"/>
      <c r="AA58" s="313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</row>
    <row r="59" spans="1:44" ht="24">
      <c r="A59" s="313"/>
      <c r="B59" s="142">
        <f t="shared" si="20"/>
        <v>4</v>
      </c>
      <c r="C59" s="310" t="s">
        <v>195</v>
      </c>
      <c r="D59" s="126" t="s">
        <v>273</v>
      </c>
      <c r="E59" s="346" t="str">
        <f t="shared" ref="E59:E67" si="21">IF(((C59="Auditoría de Calidad")*AND(G59="No")),"No","")</f>
        <v/>
      </c>
      <c r="F59" s="346" t="str">
        <f t="shared" ref="F59:F67" si="22">IF(((C59="Auditoría de Calidad")*AND(G59="Si")),"Si","")</f>
        <v/>
      </c>
      <c r="G59" s="283"/>
      <c r="H59" s="519"/>
      <c r="I59" s="520"/>
      <c r="J59" s="125"/>
      <c r="K59" s="346" t="str">
        <f t="shared" ref="K59:K67" si="23">IF(((C59="Auditoría de Calidad")*AND(M59="No")),"No","")</f>
        <v/>
      </c>
      <c r="L59" s="346" t="str">
        <f t="shared" ref="L59:L67" si="24">IF(((C59="Auditoría de Calidad")*AND(M59="Si")),"Si","")</f>
        <v/>
      </c>
      <c r="M59" s="283"/>
      <c r="N59" s="519"/>
      <c r="O59" s="520"/>
      <c r="P59" s="120"/>
      <c r="Q59" s="346" t="str">
        <f t="shared" ref="Q59:Q67" si="25">IF(((C59="Auditoría de Calidad")*AND(S59="No")),"No","")</f>
        <v/>
      </c>
      <c r="R59" s="346" t="str">
        <f t="shared" ref="R59:R67" si="26">IF(((C59="Auditoría de Calidad")*AND(S59="Si")),"Si","")</f>
        <v/>
      </c>
      <c r="S59" s="283"/>
      <c r="T59" s="121"/>
      <c r="U59" s="121"/>
      <c r="V59" s="314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</row>
    <row r="60" spans="1:44" ht="24">
      <c r="A60" s="313"/>
      <c r="B60" s="142">
        <f t="shared" si="20"/>
        <v>5</v>
      </c>
      <c r="C60" s="310" t="s">
        <v>195</v>
      </c>
      <c r="D60" s="126" t="s">
        <v>274</v>
      </c>
      <c r="E60" s="346" t="str">
        <f t="shared" si="21"/>
        <v/>
      </c>
      <c r="F60" s="346" t="str">
        <f t="shared" si="22"/>
        <v/>
      </c>
      <c r="G60" s="283"/>
      <c r="H60" s="519"/>
      <c r="I60" s="520"/>
      <c r="J60" s="125"/>
      <c r="K60" s="346" t="str">
        <f t="shared" si="23"/>
        <v/>
      </c>
      <c r="L60" s="346" t="str">
        <f t="shared" si="24"/>
        <v/>
      </c>
      <c r="M60" s="283"/>
      <c r="N60" s="519"/>
      <c r="O60" s="520"/>
      <c r="P60" s="120"/>
      <c r="Q60" s="346" t="str">
        <f t="shared" si="25"/>
        <v/>
      </c>
      <c r="R60" s="346" t="str">
        <f t="shared" si="26"/>
        <v/>
      </c>
      <c r="S60" s="283"/>
      <c r="T60" s="121"/>
      <c r="U60" s="121"/>
      <c r="V60" s="314"/>
      <c r="W60" s="313"/>
      <c r="X60" s="313"/>
      <c r="Y60" s="313"/>
      <c r="Z60" s="313"/>
      <c r="AA60" s="313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</row>
    <row r="61" spans="1:44" ht="24">
      <c r="A61" s="313"/>
      <c r="B61" s="142">
        <f t="shared" si="20"/>
        <v>6</v>
      </c>
      <c r="C61" s="310" t="s">
        <v>195</v>
      </c>
      <c r="D61" s="126" t="s">
        <v>275</v>
      </c>
      <c r="E61" s="346" t="str">
        <f t="shared" si="21"/>
        <v/>
      </c>
      <c r="F61" s="346" t="str">
        <f t="shared" si="22"/>
        <v/>
      </c>
      <c r="G61" s="283"/>
      <c r="H61" s="519"/>
      <c r="I61" s="520"/>
      <c r="J61" s="125"/>
      <c r="K61" s="346" t="str">
        <f t="shared" si="23"/>
        <v/>
      </c>
      <c r="L61" s="346" t="str">
        <f t="shared" si="24"/>
        <v/>
      </c>
      <c r="M61" s="283"/>
      <c r="N61" s="519"/>
      <c r="O61" s="520"/>
      <c r="P61" s="120"/>
      <c r="Q61" s="346" t="str">
        <f t="shared" si="25"/>
        <v/>
      </c>
      <c r="R61" s="346" t="str">
        <f t="shared" si="26"/>
        <v/>
      </c>
      <c r="S61" s="283"/>
      <c r="T61" s="121"/>
      <c r="U61" s="121"/>
      <c r="V61" s="314"/>
      <c r="W61" s="313"/>
      <c r="X61" s="313"/>
      <c r="Y61" s="313"/>
      <c r="Z61" s="313"/>
      <c r="AA61" s="313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</row>
    <row r="62" spans="1:44" ht="48">
      <c r="A62" s="313"/>
      <c r="B62" s="142">
        <f t="shared" si="20"/>
        <v>7</v>
      </c>
      <c r="C62" s="310" t="s">
        <v>195</v>
      </c>
      <c r="D62" s="126" t="s">
        <v>289</v>
      </c>
      <c r="E62" s="346" t="str">
        <f t="shared" si="21"/>
        <v/>
      </c>
      <c r="F62" s="346" t="str">
        <f t="shared" si="22"/>
        <v/>
      </c>
      <c r="G62" s="283"/>
      <c r="H62" s="119"/>
      <c r="I62" s="120"/>
      <c r="J62" s="125"/>
      <c r="K62" s="346" t="str">
        <f t="shared" si="23"/>
        <v/>
      </c>
      <c r="L62" s="346" t="str">
        <f t="shared" si="24"/>
        <v/>
      </c>
      <c r="M62" s="283"/>
      <c r="N62" s="119"/>
      <c r="O62" s="120"/>
      <c r="P62" s="120"/>
      <c r="Q62" s="346" t="str">
        <f t="shared" si="25"/>
        <v/>
      </c>
      <c r="R62" s="346" t="str">
        <f t="shared" si="26"/>
        <v/>
      </c>
      <c r="S62" s="283"/>
      <c r="T62" s="121"/>
      <c r="U62" s="121"/>
      <c r="V62" s="314"/>
      <c r="W62" s="313"/>
      <c r="X62" s="313"/>
      <c r="Y62" s="313"/>
      <c r="Z62" s="313"/>
      <c r="AA62" s="313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</row>
    <row r="63" spans="1:44" ht="36">
      <c r="A63" s="313"/>
      <c r="B63" s="142">
        <f t="shared" si="20"/>
        <v>8</v>
      </c>
      <c r="C63" s="310" t="s">
        <v>195</v>
      </c>
      <c r="D63" s="126" t="s">
        <v>290</v>
      </c>
      <c r="E63" s="346" t="str">
        <f t="shared" si="21"/>
        <v/>
      </c>
      <c r="F63" s="346" t="str">
        <f t="shared" si="22"/>
        <v/>
      </c>
      <c r="G63" s="283"/>
      <c r="H63" s="119"/>
      <c r="I63" s="120"/>
      <c r="J63" s="125"/>
      <c r="K63" s="346" t="str">
        <f t="shared" si="23"/>
        <v/>
      </c>
      <c r="L63" s="346" t="str">
        <f t="shared" si="24"/>
        <v/>
      </c>
      <c r="M63" s="283"/>
      <c r="N63" s="119"/>
      <c r="O63" s="120"/>
      <c r="P63" s="120"/>
      <c r="Q63" s="346" t="str">
        <f t="shared" si="25"/>
        <v/>
      </c>
      <c r="R63" s="346" t="str">
        <f t="shared" si="26"/>
        <v/>
      </c>
      <c r="S63" s="283"/>
      <c r="T63" s="121"/>
      <c r="U63" s="121"/>
      <c r="V63" s="314"/>
      <c r="W63" s="313"/>
      <c r="X63" s="313"/>
      <c r="Y63" s="313"/>
      <c r="Z63" s="313"/>
      <c r="AA63" s="313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</row>
    <row r="64" spans="1:44" ht="24">
      <c r="A64" s="313"/>
      <c r="B64" s="142">
        <f t="shared" si="20"/>
        <v>9</v>
      </c>
      <c r="C64" s="310" t="s">
        <v>195</v>
      </c>
      <c r="D64" s="126" t="s">
        <v>291</v>
      </c>
      <c r="E64" s="346" t="str">
        <f t="shared" si="21"/>
        <v/>
      </c>
      <c r="F64" s="346" t="str">
        <f t="shared" si="22"/>
        <v/>
      </c>
      <c r="G64" s="283"/>
      <c r="H64" s="119"/>
      <c r="I64" s="120"/>
      <c r="J64" s="125"/>
      <c r="K64" s="346" t="str">
        <f t="shared" si="23"/>
        <v/>
      </c>
      <c r="L64" s="346" t="str">
        <f t="shared" si="24"/>
        <v/>
      </c>
      <c r="M64" s="283"/>
      <c r="N64" s="119"/>
      <c r="O64" s="120"/>
      <c r="P64" s="120"/>
      <c r="Q64" s="346" t="str">
        <f t="shared" si="25"/>
        <v/>
      </c>
      <c r="R64" s="346" t="str">
        <f t="shared" si="26"/>
        <v/>
      </c>
      <c r="S64" s="283"/>
      <c r="T64" s="121"/>
      <c r="U64" s="121"/>
      <c r="V64" s="314"/>
      <c r="W64" s="313"/>
      <c r="X64" s="313"/>
      <c r="Y64" s="313"/>
      <c r="Z64" s="313"/>
      <c r="AA64" s="313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</row>
    <row r="65" spans="1:44" ht="48">
      <c r="B65" s="142">
        <f t="shared" si="20"/>
        <v>10</v>
      </c>
      <c r="C65" s="310" t="s">
        <v>195</v>
      </c>
      <c r="D65" s="126" t="s">
        <v>292</v>
      </c>
      <c r="E65" s="346" t="str">
        <f t="shared" si="21"/>
        <v/>
      </c>
      <c r="F65" s="346" t="str">
        <f t="shared" si="22"/>
        <v/>
      </c>
      <c r="G65" s="283"/>
      <c r="H65" s="519"/>
      <c r="I65" s="520"/>
      <c r="J65" s="125"/>
      <c r="K65" s="346" t="str">
        <f t="shared" si="23"/>
        <v/>
      </c>
      <c r="L65" s="346" t="str">
        <f t="shared" si="24"/>
        <v/>
      </c>
      <c r="M65" s="283"/>
      <c r="N65" s="519"/>
      <c r="O65" s="520"/>
      <c r="P65" s="120"/>
      <c r="Q65" s="346" t="str">
        <f t="shared" si="25"/>
        <v/>
      </c>
      <c r="R65" s="346" t="str">
        <f t="shared" si="26"/>
        <v/>
      </c>
      <c r="S65" s="283"/>
      <c r="T65" s="121"/>
      <c r="U65" s="121"/>
      <c r="X65" s="305"/>
      <c r="Y65" s="306"/>
      <c r="Z65" s="306"/>
      <c r="AA65" s="306"/>
    </row>
    <row r="66" spans="1:44" ht="48">
      <c r="A66" s="316"/>
      <c r="B66" s="142">
        <f t="shared" si="20"/>
        <v>11</v>
      </c>
      <c r="C66" s="310" t="s">
        <v>195</v>
      </c>
      <c r="D66" s="126" t="s">
        <v>293</v>
      </c>
      <c r="E66" s="346" t="str">
        <f t="shared" si="21"/>
        <v/>
      </c>
      <c r="F66" s="346" t="str">
        <f t="shared" si="22"/>
        <v/>
      </c>
      <c r="G66" s="283"/>
      <c r="H66" s="519"/>
      <c r="I66" s="520"/>
      <c r="J66" s="125"/>
      <c r="K66" s="346" t="str">
        <f t="shared" si="23"/>
        <v/>
      </c>
      <c r="L66" s="346" t="str">
        <f t="shared" si="24"/>
        <v/>
      </c>
      <c r="M66" s="283"/>
      <c r="N66" s="519"/>
      <c r="O66" s="520"/>
      <c r="P66" s="120"/>
      <c r="Q66" s="346" t="str">
        <f t="shared" si="25"/>
        <v/>
      </c>
      <c r="R66" s="346" t="str">
        <f t="shared" si="26"/>
        <v/>
      </c>
      <c r="S66" s="283"/>
      <c r="T66" s="121"/>
      <c r="U66" s="121"/>
      <c r="W66" s="15"/>
      <c r="X66" s="15"/>
      <c r="Y66" s="317"/>
      <c r="Z66" s="317"/>
      <c r="AA66" s="317"/>
      <c r="AB66" s="317"/>
      <c r="AC66" s="317"/>
      <c r="AD66" s="317"/>
      <c r="AE66" s="317"/>
      <c r="AF66" s="317"/>
      <c r="AG66" s="317"/>
      <c r="AH66" s="317"/>
      <c r="AI66" s="317"/>
      <c r="AJ66" s="317"/>
      <c r="AK66" s="317"/>
      <c r="AL66" s="317"/>
      <c r="AM66" s="317"/>
      <c r="AN66" s="317"/>
      <c r="AO66" s="317"/>
      <c r="AP66" s="317"/>
      <c r="AQ66" s="317"/>
      <c r="AR66" s="317"/>
    </row>
    <row r="67" spans="1:44" ht="24">
      <c r="A67" s="316"/>
      <c r="B67" s="142">
        <f t="shared" si="20"/>
        <v>12</v>
      </c>
      <c r="C67" s="310" t="s">
        <v>195</v>
      </c>
      <c r="D67" s="126" t="s">
        <v>294</v>
      </c>
      <c r="E67" s="346" t="str">
        <f t="shared" si="21"/>
        <v/>
      </c>
      <c r="F67" s="346" t="str">
        <f t="shared" si="22"/>
        <v/>
      </c>
      <c r="G67" s="283"/>
      <c r="H67" s="519"/>
      <c r="I67" s="520"/>
      <c r="J67" s="125"/>
      <c r="K67" s="346" t="str">
        <f t="shared" si="23"/>
        <v/>
      </c>
      <c r="L67" s="346" t="str">
        <f t="shared" si="24"/>
        <v/>
      </c>
      <c r="M67" s="283"/>
      <c r="N67" s="519"/>
      <c r="O67" s="520"/>
      <c r="P67" s="120"/>
      <c r="Q67" s="346" t="str">
        <f t="shared" si="25"/>
        <v/>
      </c>
      <c r="R67" s="346" t="str">
        <f t="shared" si="26"/>
        <v/>
      </c>
      <c r="S67" s="283"/>
      <c r="T67" s="121"/>
      <c r="U67" s="121"/>
      <c r="W67" s="15"/>
      <c r="X67" s="15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J12:J13"/>
    <mergeCell ref="M12:M13"/>
    <mergeCell ref="N12:O1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229"/>
  <sheetViews>
    <sheetView zoomScale="70" zoomScaleNormal="70" workbookViewId="0">
      <pane ySplit="13" topLeftCell="A14" activePane="bottomLeft" state="frozen"/>
      <selection pane="bottomLeft" activeCell="H17" sqref="H17:I17"/>
    </sheetView>
  </sheetViews>
  <sheetFormatPr baseColWidth="10" defaultRowHeight="12.75"/>
  <cols>
    <col min="1" max="1" width="2.28515625" style="301" customWidth="1"/>
    <col min="2" max="2" width="7.7109375" style="302" customWidth="1"/>
    <col min="3" max="3" width="30.5703125" style="302" customWidth="1"/>
    <col min="4" max="4" width="43.85546875" style="302" customWidth="1"/>
    <col min="5" max="5" width="9.140625" style="302" hidden="1" customWidth="1"/>
    <col min="6" max="6" width="0.140625" style="302" customWidth="1"/>
    <col min="7" max="7" width="21.85546875" style="301" customWidth="1"/>
    <col min="8" max="8" width="14.85546875" style="301" customWidth="1"/>
    <col min="9" max="9" width="18" style="301" customWidth="1"/>
    <col min="10" max="10" width="22.28515625" style="301" customWidth="1"/>
    <col min="11" max="11" width="6.28515625" style="315" hidden="1" customWidth="1"/>
    <col min="12" max="12" width="0.28515625" style="315" hidden="1" customWidth="1"/>
    <col min="13" max="13" width="12.140625" style="319" customWidth="1"/>
    <col min="14" max="14" width="13.5703125" style="301" customWidth="1"/>
    <col min="15" max="15" width="14.5703125" style="301" customWidth="1"/>
    <col min="16" max="16" width="0.140625" style="315" customWidth="1"/>
    <col min="17" max="17" width="5.85546875" style="315" hidden="1" customWidth="1"/>
    <col min="18" max="18" width="10" style="319" customWidth="1"/>
    <col min="19" max="19" width="26.42578125" style="301" customWidth="1"/>
    <col min="20" max="20" width="17.28515625" style="301" customWidth="1"/>
    <col min="21" max="21" width="13.42578125" style="301" customWidth="1"/>
    <col min="22" max="22" width="6.7109375" style="301" customWidth="1"/>
    <col min="23" max="23" width="7.7109375" style="301" customWidth="1"/>
    <col min="24" max="24" width="5.7109375" style="301" customWidth="1"/>
    <col min="25" max="25" width="9.5703125" style="301" customWidth="1"/>
    <col min="26" max="26" width="12.7109375" style="305" customWidth="1"/>
    <col min="27" max="40" width="11.42578125" style="306"/>
    <col min="41" max="16384" width="11.42578125" style="297"/>
  </cols>
  <sheetData>
    <row r="1" spans="1:40">
      <c r="M1" s="301"/>
    </row>
    <row r="2" spans="1:40" ht="18">
      <c r="A2" s="295"/>
      <c r="B2" s="542" t="s">
        <v>317</v>
      </c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296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</row>
    <row r="3" spans="1:40" ht="18">
      <c r="A3" s="298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7"/>
      <c r="S3" s="386"/>
      <c r="T3" s="388"/>
      <c r="U3" s="296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</row>
    <row r="4" spans="1:40" ht="18">
      <c r="A4" s="295"/>
      <c r="B4" s="389"/>
      <c r="C4" s="390" t="s">
        <v>307</v>
      </c>
      <c r="D4" s="391" t="s">
        <v>318</v>
      </c>
      <c r="E4" s="386"/>
      <c r="F4" s="386"/>
      <c r="G4" s="386"/>
      <c r="H4" s="386"/>
      <c r="I4" s="386"/>
      <c r="J4" s="390" t="s">
        <v>68</v>
      </c>
      <c r="K4" s="392"/>
      <c r="L4" s="392"/>
      <c r="M4" s="386"/>
      <c r="N4" s="390" t="s">
        <v>116</v>
      </c>
      <c r="O4" s="543" t="s">
        <v>320</v>
      </c>
      <c r="P4" s="543"/>
      <c r="Q4" s="543"/>
      <c r="R4" s="543"/>
      <c r="S4" s="390" t="s">
        <v>66</v>
      </c>
      <c r="T4" s="393">
        <v>43733</v>
      </c>
      <c r="U4" s="296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</row>
    <row r="5" spans="1:40" ht="18">
      <c r="A5" s="295"/>
      <c r="B5" s="389"/>
      <c r="C5" s="544" t="s">
        <v>312</v>
      </c>
      <c r="D5" s="546" t="s">
        <v>319</v>
      </c>
      <c r="E5" s="394"/>
      <c r="F5" s="394"/>
      <c r="G5" s="394"/>
      <c r="H5" s="394"/>
      <c r="I5" s="386"/>
      <c r="J5" s="386"/>
      <c r="K5" s="395"/>
      <c r="L5" s="395"/>
      <c r="M5" s="386"/>
      <c r="N5" s="386"/>
      <c r="O5" s="386"/>
      <c r="P5" s="386"/>
      <c r="Q5" s="386"/>
      <c r="R5" s="387"/>
      <c r="S5" s="386"/>
      <c r="T5" s="388"/>
      <c r="U5" s="296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</row>
    <row r="6" spans="1:40" ht="18">
      <c r="A6" s="295"/>
      <c r="B6" s="389"/>
      <c r="C6" s="545"/>
      <c r="D6" s="547"/>
      <c r="E6" s="394"/>
      <c r="F6" s="394"/>
      <c r="G6" s="394"/>
      <c r="H6" s="394"/>
      <c r="I6" s="386"/>
      <c r="J6" s="390" t="s">
        <v>69</v>
      </c>
      <c r="K6" s="392"/>
      <c r="L6" s="392"/>
      <c r="M6" s="386"/>
      <c r="N6" s="390" t="s">
        <v>116</v>
      </c>
      <c r="O6" s="543" t="s">
        <v>320</v>
      </c>
      <c r="P6" s="543"/>
      <c r="Q6" s="543"/>
      <c r="R6" s="543"/>
      <c r="S6" s="390" t="s">
        <v>66</v>
      </c>
      <c r="T6" s="396" t="s">
        <v>67</v>
      </c>
      <c r="U6" s="296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</row>
    <row r="7" spans="1:40" ht="18">
      <c r="A7" s="295"/>
      <c r="B7" s="389"/>
      <c r="C7" s="390" t="s">
        <v>2</v>
      </c>
      <c r="D7" s="391" t="s">
        <v>318</v>
      </c>
      <c r="E7" s="394"/>
      <c r="F7" s="394"/>
      <c r="G7" s="394"/>
      <c r="H7" s="394"/>
      <c r="I7" s="386"/>
      <c r="J7" s="386"/>
      <c r="K7" s="395"/>
      <c r="L7" s="395"/>
      <c r="M7" s="386"/>
      <c r="N7" s="386"/>
      <c r="O7" s="386"/>
      <c r="P7" s="386"/>
      <c r="Q7" s="386"/>
      <c r="R7" s="387"/>
      <c r="S7" s="386"/>
      <c r="T7" s="388"/>
      <c r="U7" s="296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</row>
    <row r="8" spans="1:40" ht="18">
      <c r="A8" s="295"/>
      <c r="B8" s="389"/>
      <c r="C8" s="390" t="s">
        <v>313</v>
      </c>
      <c r="D8" s="391" t="s">
        <v>320</v>
      </c>
      <c r="E8" s="394"/>
      <c r="F8" s="394"/>
      <c r="G8" s="394"/>
      <c r="H8" s="394"/>
      <c r="I8" s="386"/>
      <c r="J8" s="390" t="s">
        <v>70</v>
      </c>
      <c r="K8" s="392"/>
      <c r="L8" s="392"/>
      <c r="M8" s="386"/>
      <c r="N8" s="390" t="s">
        <v>116</v>
      </c>
      <c r="O8" s="543" t="s">
        <v>320</v>
      </c>
      <c r="P8" s="543"/>
      <c r="Q8" s="543"/>
      <c r="R8" s="543"/>
      <c r="S8" s="390" t="s">
        <v>66</v>
      </c>
      <c r="T8" s="396" t="s">
        <v>67</v>
      </c>
      <c r="U8" s="296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</row>
    <row r="9" spans="1:40" ht="18">
      <c r="B9" s="383"/>
      <c r="C9" s="383"/>
      <c r="D9" s="383"/>
      <c r="E9" s="383"/>
      <c r="F9" s="383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5"/>
      <c r="S9" s="384"/>
      <c r="T9" s="384"/>
    </row>
    <row r="10" spans="1:40" ht="18">
      <c r="B10" s="383"/>
      <c r="C10" s="555"/>
      <c r="D10" s="555"/>
      <c r="E10" s="555"/>
      <c r="F10" s="383"/>
      <c r="G10" s="397">
        <f>IF((COUNTIF(F16:F38,"Si")=0)*AND(COUNTIF(E16:E38,"No")=0),0,((COUNTIF(F16:F38,"Si")))/((COUNTIF(F16:F38,"Si")+COUNTIF(E16:E38,"No"))))</f>
        <v>0.5</v>
      </c>
      <c r="H10" s="398"/>
      <c r="I10" s="389"/>
      <c r="J10" s="384"/>
      <c r="K10" s="384"/>
      <c r="L10" s="384"/>
      <c r="M10" s="397">
        <f>IF((COUNTIF(L16:L38,"Si")=0)*AND(COUNTIF(K16:K38,"No")=0),0,((COUNTIF(L16:L38,"Si")))/((COUNTIF(L16:L38,"Si")+COUNTIF(K16:K38,"No"))))</f>
        <v>0</v>
      </c>
      <c r="N10" s="389"/>
      <c r="O10" s="384"/>
      <c r="P10" s="384"/>
      <c r="Q10" s="384"/>
      <c r="R10" s="397">
        <f>IF((COUNTIF(Q16:Q38,"Si")=0)*AND(COUNTIF(P16:P38,"No")=0),0,((COUNTIF(Q16:Q38,"Si")))/((COUNTIF(Q16:Q38,"Si")+COUNTIF(P16:P38,"No"))))</f>
        <v>0</v>
      </c>
      <c r="S10" s="398"/>
      <c r="T10" s="389"/>
    </row>
    <row r="11" spans="1:40" ht="18.75" hidden="1" thickBot="1">
      <c r="B11" s="383"/>
      <c r="C11" s="556"/>
      <c r="D11" s="556"/>
      <c r="E11" s="557"/>
      <c r="F11" s="383"/>
      <c r="G11" s="552" t="s">
        <v>321</v>
      </c>
      <c r="H11" s="554"/>
      <c r="I11" s="553"/>
      <c r="J11" s="384"/>
      <c r="K11" s="384"/>
      <c r="L11" s="384"/>
      <c r="M11" s="552" t="s">
        <v>321</v>
      </c>
      <c r="N11" s="553"/>
      <c r="O11" s="384"/>
      <c r="P11" s="384"/>
      <c r="Q11" s="384"/>
      <c r="R11" s="552" t="s">
        <v>321</v>
      </c>
      <c r="S11" s="554"/>
      <c r="T11" s="553"/>
    </row>
    <row r="12" spans="1:40" ht="18">
      <c r="B12" s="548" t="s">
        <v>108</v>
      </c>
      <c r="C12" s="539" t="s">
        <v>92</v>
      </c>
      <c r="D12" s="548" t="s">
        <v>110</v>
      </c>
      <c r="E12" s="399"/>
      <c r="F12" s="399"/>
      <c r="G12" s="539" t="s">
        <v>171</v>
      </c>
      <c r="H12" s="539" t="s">
        <v>170</v>
      </c>
      <c r="I12" s="539"/>
      <c r="J12" s="539" t="s">
        <v>159</v>
      </c>
      <c r="K12" s="400"/>
      <c r="L12" s="400"/>
      <c r="M12" s="539" t="s">
        <v>172</v>
      </c>
      <c r="N12" s="539" t="s">
        <v>170</v>
      </c>
      <c r="O12" s="539" t="s">
        <v>159</v>
      </c>
      <c r="P12" s="400"/>
      <c r="Q12" s="400"/>
      <c r="R12" s="539" t="s">
        <v>173</v>
      </c>
      <c r="S12" s="539" t="s">
        <v>170</v>
      </c>
      <c r="T12" s="539" t="s">
        <v>159</v>
      </c>
    </row>
    <row r="13" spans="1:40" ht="24" customHeight="1" thickBot="1">
      <c r="A13" s="307"/>
      <c r="B13" s="549"/>
      <c r="C13" s="540"/>
      <c r="D13" s="550"/>
      <c r="E13" s="401"/>
      <c r="F13" s="402"/>
      <c r="G13" s="551"/>
      <c r="H13" s="540"/>
      <c r="I13" s="540"/>
      <c r="J13" s="540"/>
      <c r="K13" s="403"/>
      <c r="L13" s="403"/>
      <c r="M13" s="540"/>
      <c r="N13" s="540"/>
      <c r="O13" s="540"/>
      <c r="P13" s="403"/>
      <c r="Q13" s="403"/>
      <c r="R13" s="540"/>
      <c r="S13" s="540"/>
      <c r="T13" s="540"/>
      <c r="U13" s="308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9"/>
      <c r="AH13" s="309"/>
      <c r="AI13" s="309"/>
      <c r="AJ13" s="309"/>
      <c r="AK13" s="309"/>
      <c r="AL13" s="309"/>
      <c r="AM13" s="309"/>
      <c r="AN13" s="309"/>
    </row>
    <row r="14" spans="1:40" ht="60.75" customHeight="1" thickBot="1">
      <c r="A14" s="307"/>
      <c r="B14" s="537" t="s">
        <v>357</v>
      </c>
      <c r="C14" s="538"/>
      <c r="D14" s="541"/>
      <c r="E14" s="404"/>
      <c r="F14" s="405"/>
      <c r="G14" s="406"/>
      <c r="H14" s="407"/>
      <c r="I14" s="407"/>
      <c r="J14" s="407"/>
      <c r="K14" s="407"/>
      <c r="L14" s="407"/>
      <c r="M14" s="407"/>
      <c r="N14" s="407"/>
      <c r="O14" s="407"/>
      <c r="P14" s="407"/>
      <c r="Q14" s="407"/>
      <c r="R14" s="407"/>
      <c r="S14" s="407"/>
      <c r="T14" s="408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9"/>
      <c r="AH14" s="309"/>
      <c r="AI14" s="309"/>
      <c r="AJ14" s="309"/>
      <c r="AK14" s="309"/>
      <c r="AL14" s="309"/>
      <c r="AM14" s="309"/>
      <c r="AN14" s="309"/>
    </row>
    <row r="15" spans="1:40" ht="52.5" customHeight="1" thickBot="1">
      <c r="A15" s="307"/>
      <c r="B15" s="409"/>
      <c r="C15" s="536" t="s">
        <v>359</v>
      </c>
      <c r="D15" s="536"/>
      <c r="E15" s="536"/>
      <c r="F15" s="536"/>
      <c r="G15" s="536"/>
      <c r="H15" s="536"/>
      <c r="I15" s="536"/>
      <c r="J15" s="536"/>
      <c r="K15" s="410"/>
      <c r="L15" s="410"/>
      <c r="M15" s="410"/>
      <c r="N15" s="410"/>
      <c r="O15" s="410"/>
      <c r="P15" s="410"/>
      <c r="Q15" s="410"/>
      <c r="R15" s="410"/>
      <c r="S15" s="410"/>
      <c r="T15" s="411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9"/>
      <c r="AH15" s="309"/>
      <c r="AI15" s="309"/>
      <c r="AJ15" s="309"/>
      <c r="AK15" s="309"/>
      <c r="AL15" s="309"/>
      <c r="AM15" s="309"/>
      <c r="AN15" s="309"/>
    </row>
    <row r="16" spans="1:40" ht="54">
      <c r="A16" s="307"/>
      <c r="B16" s="412">
        <v>1</v>
      </c>
      <c r="C16" s="413" t="s">
        <v>195</v>
      </c>
      <c r="D16" s="414" t="s">
        <v>361</v>
      </c>
      <c r="E16" s="415" t="str">
        <f>IF(((C16="Auditoría de gestión de la configuración")*AND(G16="No")),"No","")</f>
        <v/>
      </c>
      <c r="F16" s="415" t="str">
        <f>IF(((C16="Auditoría de gestión de la configuración")*AND(G16="Si")),"Si","")</f>
        <v/>
      </c>
      <c r="G16" s="415" t="s">
        <v>188</v>
      </c>
      <c r="H16" s="534" t="s">
        <v>349</v>
      </c>
      <c r="I16" s="535"/>
      <c r="J16" s="561">
        <v>43752</v>
      </c>
      <c r="K16" s="415" t="str">
        <f>IF(((C16="Auditoría de gestión de la configuración")*AND(M16="No")),"No","")</f>
        <v/>
      </c>
      <c r="L16" s="415" t="str">
        <f>IF(((C16="Auditoría de gestión de la configuración")*AND(M16="Si")),"Si","")</f>
        <v/>
      </c>
      <c r="M16" s="415"/>
      <c r="N16" s="416"/>
      <c r="O16" s="416"/>
      <c r="P16" s="415" t="str">
        <f>IF(((C16="Auditoría de gestión de la configuración")*AND(R16="No")),"No","")</f>
        <v/>
      </c>
      <c r="Q16" s="415" t="str">
        <f>IF(((C16="Auditoría de gestión de la configuración")*AND(R16="Si")),"Si","")</f>
        <v/>
      </c>
      <c r="R16" s="415"/>
      <c r="S16" s="416"/>
      <c r="T16" s="416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9"/>
      <c r="AH16" s="309"/>
      <c r="AI16" s="309"/>
      <c r="AJ16" s="309"/>
      <c r="AK16" s="309"/>
      <c r="AL16" s="309"/>
      <c r="AM16" s="309"/>
      <c r="AN16" s="309"/>
    </row>
    <row r="17" spans="1:40" ht="54">
      <c r="A17" s="307"/>
      <c r="B17" s="412">
        <f>1+B16</f>
        <v>2</v>
      </c>
      <c r="C17" s="413" t="s">
        <v>195</v>
      </c>
      <c r="D17" s="414" t="s">
        <v>314</v>
      </c>
      <c r="E17" s="415" t="str">
        <f>IF(((C17="Auditoría de Calidad")*AND(G17="No")),"No","")</f>
        <v/>
      </c>
      <c r="F17" s="415" t="str">
        <f>IF(((C17="Auditoría de Calidad")*AND(G17="Si")),"Si","")</f>
        <v/>
      </c>
      <c r="G17" s="415" t="s">
        <v>345</v>
      </c>
      <c r="H17" s="534" t="s">
        <v>387</v>
      </c>
      <c r="I17" s="535"/>
      <c r="J17" s="416"/>
      <c r="K17" s="415" t="str">
        <f>IF(((C17="Auditoría de Calidad")*AND(M17="No")),"No","")</f>
        <v/>
      </c>
      <c r="L17" s="415" t="str">
        <f>IF(((C17="Auditoría de Calidad")*AND(M17="Si")),"Si","")</f>
        <v/>
      </c>
      <c r="M17" s="415"/>
      <c r="N17" s="417"/>
      <c r="O17" s="416"/>
      <c r="P17" s="415" t="str">
        <f>IF(((C17="Auditoría de Calidad")*AND(R17="No")),"No","")</f>
        <v/>
      </c>
      <c r="Q17" s="415" t="str">
        <f>IF(((C17="Auditoría de Calidad")*AND(R17="Si")),"Si","")</f>
        <v/>
      </c>
      <c r="R17" s="415"/>
      <c r="S17" s="416"/>
      <c r="T17" s="416"/>
      <c r="U17" s="308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9"/>
      <c r="AH17" s="309"/>
      <c r="AI17" s="309"/>
      <c r="AJ17" s="309"/>
      <c r="AK17" s="309"/>
      <c r="AL17" s="309"/>
      <c r="AM17" s="309"/>
      <c r="AN17" s="309"/>
    </row>
    <row r="18" spans="1:40" ht="36">
      <c r="A18" s="307"/>
      <c r="B18" s="412">
        <f t="shared" ref="B18:B26" si="0">1+B17</f>
        <v>3</v>
      </c>
      <c r="C18" s="413" t="s">
        <v>196</v>
      </c>
      <c r="D18" s="414" t="s">
        <v>326</v>
      </c>
      <c r="E18" s="415" t="str">
        <f t="shared" ref="E18:E26" si="1">IF(((C18="Auditoría de Calidad")*AND(G18="No")),"No","")</f>
        <v/>
      </c>
      <c r="F18" s="415" t="str">
        <f t="shared" ref="F18:F26" si="2">IF(((C18="Auditoría de Calidad")*AND(G18="Si")),"Si","")</f>
        <v/>
      </c>
      <c r="G18" s="415" t="s">
        <v>188</v>
      </c>
      <c r="H18" s="534" t="s">
        <v>350</v>
      </c>
      <c r="I18" s="535"/>
      <c r="J18" s="416"/>
      <c r="K18" s="415" t="str">
        <f t="shared" ref="K18:K26" si="3">IF(((C18="Auditoría de Calidad")*AND(M18="No")),"No","")</f>
        <v/>
      </c>
      <c r="L18" s="415" t="str">
        <f t="shared" ref="L18:L26" si="4">IF(((C18="Auditoría de Calidad")*AND(M18="Si")),"Si","")</f>
        <v/>
      </c>
      <c r="M18" s="415"/>
      <c r="N18" s="417"/>
      <c r="O18" s="416"/>
      <c r="P18" s="415" t="str">
        <f t="shared" ref="P18:P26" si="5">IF(((C18="Auditoría de Calidad")*AND(R18="No")),"No","")</f>
        <v/>
      </c>
      <c r="Q18" s="415" t="str">
        <f t="shared" ref="Q18:Q26" si="6">IF(((C18="Auditoría de Calidad")*AND(R18="Si")),"Si","")</f>
        <v/>
      </c>
      <c r="R18" s="415"/>
      <c r="S18" s="416"/>
      <c r="T18" s="416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9"/>
      <c r="AH18" s="309"/>
      <c r="AI18" s="309"/>
      <c r="AJ18" s="309"/>
      <c r="AK18" s="309"/>
      <c r="AL18" s="309"/>
      <c r="AM18" s="309"/>
      <c r="AN18" s="309"/>
    </row>
    <row r="19" spans="1:40" ht="90">
      <c r="A19" s="307"/>
      <c r="B19" s="412">
        <f t="shared" si="0"/>
        <v>4</v>
      </c>
      <c r="C19" s="413" t="s">
        <v>195</v>
      </c>
      <c r="D19" s="414" t="s">
        <v>324</v>
      </c>
      <c r="E19" s="415" t="str">
        <f t="shared" si="1"/>
        <v/>
      </c>
      <c r="F19" s="415" t="str">
        <f t="shared" si="2"/>
        <v>Si</v>
      </c>
      <c r="G19" s="415" t="s">
        <v>188</v>
      </c>
      <c r="H19" s="534" t="s">
        <v>323</v>
      </c>
      <c r="I19" s="535"/>
      <c r="J19" s="416"/>
      <c r="K19" s="415" t="str">
        <f t="shared" si="3"/>
        <v/>
      </c>
      <c r="L19" s="415" t="str">
        <f t="shared" si="4"/>
        <v/>
      </c>
      <c r="M19" s="415"/>
      <c r="N19" s="417"/>
      <c r="O19" s="416"/>
      <c r="P19" s="415" t="str">
        <f t="shared" si="5"/>
        <v/>
      </c>
      <c r="Q19" s="415" t="str">
        <f t="shared" si="6"/>
        <v/>
      </c>
      <c r="R19" s="415"/>
      <c r="S19" s="416"/>
      <c r="T19" s="416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9"/>
      <c r="AH19" s="309"/>
      <c r="AI19" s="309"/>
      <c r="AJ19" s="309"/>
      <c r="AK19" s="309"/>
      <c r="AL19" s="309"/>
      <c r="AM19" s="309"/>
      <c r="AN19" s="309"/>
    </row>
    <row r="20" spans="1:40" ht="126.75" thickBot="1">
      <c r="A20" s="307"/>
      <c r="B20" s="412">
        <f t="shared" si="0"/>
        <v>5</v>
      </c>
      <c r="C20" s="413" t="s">
        <v>196</v>
      </c>
      <c r="D20" s="414" t="s">
        <v>322</v>
      </c>
      <c r="E20" s="415" t="str">
        <f t="shared" si="1"/>
        <v/>
      </c>
      <c r="F20" s="415" t="str">
        <f t="shared" si="2"/>
        <v/>
      </c>
      <c r="G20" s="415" t="s">
        <v>188</v>
      </c>
      <c r="H20" s="534" t="s">
        <v>351</v>
      </c>
      <c r="I20" s="535"/>
      <c r="J20" s="416"/>
      <c r="K20" s="415" t="str">
        <f t="shared" si="3"/>
        <v/>
      </c>
      <c r="L20" s="415" t="str">
        <f t="shared" si="4"/>
        <v/>
      </c>
      <c r="M20" s="415"/>
      <c r="N20" s="417"/>
      <c r="O20" s="416"/>
      <c r="P20" s="415" t="str">
        <f t="shared" si="5"/>
        <v/>
      </c>
      <c r="Q20" s="415" t="str">
        <f t="shared" si="6"/>
        <v/>
      </c>
      <c r="R20" s="415"/>
      <c r="S20" s="416"/>
      <c r="T20" s="416"/>
      <c r="U20" s="308"/>
      <c r="V20" s="308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9"/>
      <c r="AH20" s="309"/>
      <c r="AI20" s="309"/>
      <c r="AJ20" s="309"/>
      <c r="AK20" s="309"/>
      <c r="AL20" s="309"/>
      <c r="AM20" s="309"/>
      <c r="AN20" s="309"/>
    </row>
    <row r="21" spans="1:40" ht="52.5" customHeight="1" thickBot="1">
      <c r="A21" s="307"/>
      <c r="B21" s="409"/>
      <c r="C21" s="536" t="s">
        <v>360</v>
      </c>
      <c r="D21" s="536"/>
      <c r="E21" s="536"/>
      <c r="F21" s="536"/>
      <c r="G21" s="536"/>
      <c r="H21" s="536"/>
      <c r="I21" s="536"/>
      <c r="J21" s="536"/>
      <c r="K21" s="410"/>
      <c r="L21" s="410"/>
      <c r="M21" s="410"/>
      <c r="N21" s="410"/>
      <c r="O21" s="410"/>
      <c r="P21" s="410"/>
      <c r="Q21" s="410"/>
      <c r="R21" s="410"/>
      <c r="S21" s="410"/>
      <c r="T21" s="411"/>
      <c r="U21" s="308"/>
      <c r="V21" s="30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9"/>
      <c r="AH21" s="309"/>
      <c r="AI21" s="309"/>
      <c r="AJ21" s="309"/>
      <c r="AK21" s="309"/>
      <c r="AL21" s="309"/>
      <c r="AM21" s="309"/>
      <c r="AN21" s="309"/>
    </row>
    <row r="22" spans="1:40" ht="40.5" customHeight="1">
      <c r="A22" s="307"/>
      <c r="B22" s="412">
        <f>1+B21</f>
        <v>1</v>
      </c>
      <c r="C22" s="413" t="s">
        <v>195</v>
      </c>
      <c r="D22" s="414" t="s">
        <v>362</v>
      </c>
      <c r="E22" s="415" t="str">
        <f t="shared" si="1"/>
        <v/>
      </c>
      <c r="F22" s="415" t="str">
        <f t="shared" si="2"/>
        <v>Si</v>
      </c>
      <c r="G22" s="415" t="s">
        <v>188</v>
      </c>
      <c r="H22" s="534" t="s">
        <v>352</v>
      </c>
      <c r="I22" s="535"/>
      <c r="J22" s="561">
        <v>43752</v>
      </c>
      <c r="K22" s="415" t="str">
        <f t="shared" si="3"/>
        <v/>
      </c>
      <c r="L22" s="415" t="str">
        <f t="shared" si="4"/>
        <v/>
      </c>
      <c r="M22" s="415"/>
      <c r="N22" s="417"/>
      <c r="O22" s="416"/>
      <c r="P22" s="415" t="str">
        <f t="shared" si="5"/>
        <v/>
      </c>
      <c r="Q22" s="415" t="str">
        <f t="shared" si="6"/>
        <v/>
      </c>
      <c r="R22" s="415"/>
      <c r="S22" s="416"/>
      <c r="T22" s="416"/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9"/>
      <c r="AH22" s="309"/>
      <c r="AI22" s="309"/>
      <c r="AJ22" s="309"/>
      <c r="AK22" s="309"/>
      <c r="AL22" s="309"/>
      <c r="AM22" s="309"/>
      <c r="AN22" s="309"/>
    </row>
    <row r="23" spans="1:40" ht="36">
      <c r="A23" s="307"/>
      <c r="B23" s="412">
        <f>1+B22</f>
        <v>2</v>
      </c>
      <c r="C23" s="413" t="s">
        <v>195</v>
      </c>
      <c r="D23" s="414" t="s">
        <v>327</v>
      </c>
      <c r="E23" s="415" t="str">
        <f t="shared" si="1"/>
        <v>No</v>
      </c>
      <c r="F23" s="415" t="str">
        <f t="shared" si="2"/>
        <v/>
      </c>
      <c r="G23" s="415" t="s">
        <v>189</v>
      </c>
      <c r="H23" s="534" t="s">
        <v>328</v>
      </c>
      <c r="I23" s="535"/>
      <c r="J23" s="416"/>
      <c r="K23" s="415" t="str">
        <f t="shared" si="3"/>
        <v/>
      </c>
      <c r="L23" s="415" t="str">
        <f t="shared" si="4"/>
        <v/>
      </c>
      <c r="M23" s="415"/>
      <c r="N23" s="417"/>
      <c r="O23" s="416"/>
      <c r="P23" s="415" t="str">
        <f t="shared" si="5"/>
        <v/>
      </c>
      <c r="Q23" s="415" t="str">
        <f t="shared" si="6"/>
        <v/>
      </c>
      <c r="R23" s="415"/>
      <c r="S23" s="416"/>
      <c r="T23" s="416"/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9"/>
      <c r="AH23" s="309"/>
      <c r="AI23" s="309"/>
      <c r="AJ23" s="309"/>
      <c r="AK23" s="309"/>
      <c r="AL23" s="309"/>
      <c r="AM23" s="309"/>
      <c r="AN23" s="309"/>
    </row>
    <row r="24" spans="1:40" ht="36">
      <c r="A24" s="307"/>
      <c r="B24" s="412">
        <f t="shared" si="0"/>
        <v>3</v>
      </c>
      <c r="C24" s="413" t="s">
        <v>195</v>
      </c>
      <c r="D24" s="414" t="s">
        <v>329</v>
      </c>
      <c r="E24" s="415" t="str">
        <f t="shared" si="1"/>
        <v>No</v>
      </c>
      <c r="F24" s="415" t="str">
        <f t="shared" si="2"/>
        <v/>
      </c>
      <c r="G24" s="415" t="s">
        <v>189</v>
      </c>
      <c r="H24" s="534" t="s">
        <v>330</v>
      </c>
      <c r="I24" s="535"/>
      <c r="J24" s="416"/>
      <c r="K24" s="415" t="str">
        <f t="shared" si="3"/>
        <v/>
      </c>
      <c r="L24" s="415" t="str">
        <f t="shared" si="4"/>
        <v/>
      </c>
      <c r="M24" s="415"/>
      <c r="N24" s="417"/>
      <c r="O24" s="416"/>
      <c r="P24" s="415" t="str">
        <f t="shared" si="5"/>
        <v/>
      </c>
      <c r="Q24" s="415" t="str">
        <f t="shared" si="6"/>
        <v/>
      </c>
      <c r="R24" s="415"/>
      <c r="S24" s="416"/>
      <c r="T24" s="416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9"/>
      <c r="AH24" s="309"/>
      <c r="AI24" s="309"/>
      <c r="AJ24" s="309"/>
      <c r="AK24" s="309"/>
      <c r="AL24" s="309"/>
      <c r="AM24" s="309"/>
      <c r="AN24" s="309"/>
    </row>
    <row r="25" spans="1:40" ht="36">
      <c r="A25" s="307"/>
      <c r="B25" s="412">
        <f t="shared" si="0"/>
        <v>4</v>
      </c>
      <c r="C25" s="413" t="s">
        <v>195</v>
      </c>
      <c r="D25" s="414" t="s">
        <v>331</v>
      </c>
      <c r="E25" s="415" t="str">
        <f t="shared" si="1"/>
        <v/>
      </c>
      <c r="F25" s="415" t="str">
        <f t="shared" si="2"/>
        <v>Si</v>
      </c>
      <c r="G25" s="415" t="s">
        <v>188</v>
      </c>
      <c r="H25" s="534" t="s">
        <v>353</v>
      </c>
      <c r="I25" s="535"/>
      <c r="J25" s="416"/>
      <c r="K25" s="415" t="str">
        <f t="shared" si="3"/>
        <v/>
      </c>
      <c r="L25" s="415" t="str">
        <f t="shared" si="4"/>
        <v/>
      </c>
      <c r="M25" s="415"/>
      <c r="N25" s="417"/>
      <c r="O25" s="416"/>
      <c r="P25" s="415" t="str">
        <f t="shared" si="5"/>
        <v/>
      </c>
      <c r="Q25" s="415" t="str">
        <f t="shared" si="6"/>
        <v/>
      </c>
      <c r="R25" s="415"/>
      <c r="S25" s="416"/>
      <c r="T25" s="416"/>
      <c r="U25" s="308"/>
      <c r="V25" s="308"/>
      <c r="W25" s="308"/>
      <c r="X25" s="308"/>
      <c r="Y25" s="308"/>
      <c r="Z25" s="308"/>
      <c r="AA25" s="308"/>
      <c r="AB25" s="308"/>
      <c r="AC25" s="308"/>
      <c r="AD25" s="308"/>
      <c r="AE25" s="308"/>
      <c r="AF25" s="308"/>
      <c r="AG25" s="309"/>
      <c r="AH25" s="309"/>
      <c r="AI25" s="309"/>
      <c r="AJ25" s="309"/>
      <c r="AK25" s="309"/>
      <c r="AL25" s="309"/>
      <c r="AM25" s="309"/>
      <c r="AN25" s="309"/>
    </row>
    <row r="26" spans="1:40" ht="18.75" thickBot="1">
      <c r="A26" s="307"/>
      <c r="B26" s="412">
        <f t="shared" si="0"/>
        <v>5</v>
      </c>
      <c r="C26" s="413" t="s">
        <v>195</v>
      </c>
      <c r="D26" s="418" t="s">
        <v>332</v>
      </c>
      <c r="E26" s="415" t="str">
        <f t="shared" si="1"/>
        <v>No</v>
      </c>
      <c r="F26" s="415" t="str">
        <f t="shared" si="2"/>
        <v/>
      </c>
      <c r="G26" s="415" t="s">
        <v>189</v>
      </c>
      <c r="H26" s="534" t="s">
        <v>354</v>
      </c>
      <c r="I26" s="535"/>
      <c r="J26" s="416"/>
      <c r="K26" s="415" t="str">
        <f t="shared" si="3"/>
        <v/>
      </c>
      <c r="L26" s="415" t="str">
        <f t="shared" si="4"/>
        <v/>
      </c>
      <c r="M26" s="415"/>
      <c r="N26" s="417"/>
      <c r="O26" s="416"/>
      <c r="P26" s="415" t="str">
        <f t="shared" si="5"/>
        <v/>
      </c>
      <c r="Q26" s="415" t="str">
        <f t="shared" si="6"/>
        <v/>
      </c>
      <c r="R26" s="415"/>
      <c r="S26" s="416"/>
      <c r="T26" s="416"/>
      <c r="U26" s="308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9"/>
      <c r="AH26" s="309"/>
      <c r="AI26" s="309"/>
      <c r="AJ26" s="309"/>
      <c r="AK26" s="309"/>
      <c r="AL26" s="309"/>
      <c r="AM26" s="309"/>
      <c r="AN26" s="309"/>
    </row>
    <row r="27" spans="1:40" ht="52.5" customHeight="1" thickBot="1">
      <c r="A27" s="307"/>
      <c r="B27" s="409"/>
      <c r="C27" s="536" t="s">
        <v>363</v>
      </c>
      <c r="D27" s="536"/>
      <c r="E27" s="536"/>
      <c r="F27" s="536"/>
      <c r="G27" s="536"/>
      <c r="H27" s="536"/>
      <c r="I27" s="536"/>
      <c r="J27" s="536"/>
      <c r="K27" s="410"/>
      <c r="L27" s="410"/>
      <c r="M27" s="410"/>
      <c r="N27" s="410"/>
      <c r="O27" s="410"/>
      <c r="P27" s="410"/>
      <c r="Q27" s="410"/>
      <c r="R27" s="410"/>
      <c r="S27" s="410"/>
      <c r="T27" s="411"/>
      <c r="U27" s="308"/>
      <c r="V27" s="308"/>
      <c r="W27" s="308"/>
      <c r="X27" s="308"/>
      <c r="Y27" s="308"/>
      <c r="Z27" s="308"/>
      <c r="AA27" s="308"/>
      <c r="AB27" s="308"/>
      <c r="AC27" s="308"/>
      <c r="AD27" s="308"/>
      <c r="AE27" s="308"/>
      <c r="AF27" s="308"/>
      <c r="AG27" s="309"/>
      <c r="AH27" s="309"/>
      <c r="AI27" s="309"/>
      <c r="AJ27" s="309"/>
      <c r="AK27" s="309"/>
      <c r="AL27" s="309"/>
      <c r="AM27" s="309"/>
      <c r="AN27" s="309"/>
    </row>
    <row r="28" spans="1:40" ht="67.5" customHeight="1">
      <c r="A28" s="307"/>
      <c r="B28" s="412">
        <v>1</v>
      </c>
      <c r="C28" s="413" t="s">
        <v>195</v>
      </c>
      <c r="D28" s="414" t="s">
        <v>364</v>
      </c>
      <c r="E28" s="415" t="s">
        <v>325</v>
      </c>
      <c r="F28" s="415" t="s">
        <v>325</v>
      </c>
      <c r="G28" s="415" t="s">
        <v>188</v>
      </c>
      <c r="H28" s="534"/>
      <c r="I28" s="535"/>
      <c r="J28" s="561">
        <v>43752</v>
      </c>
      <c r="K28" s="415" t="s">
        <v>325</v>
      </c>
      <c r="L28" s="415" t="s">
        <v>325</v>
      </c>
      <c r="M28" s="415"/>
      <c r="N28" s="417"/>
      <c r="O28" s="416"/>
      <c r="P28" s="415" t="s">
        <v>325</v>
      </c>
      <c r="Q28" s="415" t="s">
        <v>325</v>
      </c>
      <c r="R28" s="415"/>
      <c r="S28" s="416"/>
      <c r="T28" s="416"/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9"/>
      <c r="AH28" s="309"/>
      <c r="AI28" s="309"/>
      <c r="AJ28" s="309"/>
      <c r="AK28" s="309"/>
      <c r="AL28" s="309"/>
      <c r="AM28" s="309"/>
      <c r="AN28" s="309"/>
    </row>
    <row r="29" spans="1:40" ht="54">
      <c r="A29" s="307"/>
      <c r="B29" s="412">
        <v>2</v>
      </c>
      <c r="C29" s="413" t="s">
        <v>196</v>
      </c>
      <c r="D29" s="414" t="s">
        <v>333</v>
      </c>
      <c r="E29" s="415" t="s">
        <v>325</v>
      </c>
      <c r="F29" s="415" t="s">
        <v>325</v>
      </c>
      <c r="G29" s="415" t="s">
        <v>188</v>
      </c>
      <c r="H29" s="534"/>
      <c r="I29" s="535"/>
      <c r="J29" s="416"/>
      <c r="K29" s="415" t="s">
        <v>325</v>
      </c>
      <c r="L29" s="415" t="s">
        <v>325</v>
      </c>
      <c r="M29" s="415"/>
      <c r="N29" s="417"/>
      <c r="O29" s="416"/>
      <c r="P29" s="415" t="s">
        <v>325</v>
      </c>
      <c r="Q29" s="415" t="s">
        <v>325</v>
      </c>
      <c r="R29" s="415"/>
      <c r="S29" s="416"/>
      <c r="T29" s="416"/>
      <c r="U29" s="308"/>
      <c r="V29" s="308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9"/>
      <c r="AH29" s="309"/>
      <c r="AI29" s="309"/>
      <c r="AJ29" s="309"/>
      <c r="AK29" s="309"/>
      <c r="AL29" s="309"/>
      <c r="AM29" s="309"/>
      <c r="AN29" s="309"/>
    </row>
    <row r="30" spans="1:40" ht="36">
      <c r="A30" s="307"/>
      <c r="B30" s="412">
        <v>3</v>
      </c>
      <c r="C30" s="413" t="s">
        <v>195</v>
      </c>
      <c r="D30" s="414" t="s">
        <v>334</v>
      </c>
      <c r="E30" s="415" t="s">
        <v>325</v>
      </c>
      <c r="F30" s="415" t="s">
        <v>325</v>
      </c>
      <c r="G30" s="415" t="s">
        <v>188</v>
      </c>
      <c r="H30" s="534"/>
      <c r="I30" s="535"/>
      <c r="J30" s="416"/>
      <c r="K30" s="415" t="s">
        <v>325</v>
      </c>
      <c r="L30" s="415" t="s">
        <v>325</v>
      </c>
      <c r="M30" s="415"/>
      <c r="N30" s="417"/>
      <c r="O30" s="416"/>
      <c r="P30" s="415" t="s">
        <v>325</v>
      </c>
      <c r="Q30" s="415" t="s">
        <v>325</v>
      </c>
      <c r="R30" s="415"/>
      <c r="S30" s="416"/>
      <c r="T30" s="416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9"/>
      <c r="AH30" s="309"/>
      <c r="AI30" s="309"/>
      <c r="AJ30" s="309"/>
      <c r="AK30" s="309"/>
      <c r="AL30" s="309"/>
      <c r="AM30" s="309"/>
      <c r="AN30" s="309"/>
    </row>
    <row r="31" spans="1:40" ht="36">
      <c r="A31" s="307"/>
      <c r="B31" s="412">
        <v>4</v>
      </c>
      <c r="C31" s="413" t="s">
        <v>196</v>
      </c>
      <c r="D31" s="414" t="s">
        <v>335</v>
      </c>
      <c r="E31" s="415" t="s">
        <v>325</v>
      </c>
      <c r="F31" s="415" t="s">
        <v>325</v>
      </c>
      <c r="G31" s="415" t="s">
        <v>188</v>
      </c>
      <c r="H31" s="534"/>
      <c r="I31" s="535"/>
      <c r="J31" s="416"/>
      <c r="K31" s="415" t="s">
        <v>325</v>
      </c>
      <c r="L31" s="415" t="s">
        <v>325</v>
      </c>
      <c r="M31" s="415"/>
      <c r="N31" s="417"/>
      <c r="O31" s="416"/>
      <c r="P31" s="415" t="s">
        <v>325</v>
      </c>
      <c r="Q31" s="415" t="s">
        <v>325</v>
      </c>
      <c r="R31" s="415"/>
      <c r="S31" s="416"/>
      <c r="T31" s="416"/>
      <c r="U31" s="308"/>
      <c r="V31" s="308"/>
      <c r="W31" s="308"/>
      <c r="X31" s="308"/>
      <c r="Y31" s="308"/>
      <c r="Z31" s="308"/>
      <c r="AA31" s="308"/>
      <c r="AB31" s="308"/>
      <c r="AC31" s="308"/>
      <c r="AD31" s="308"/>
      <c r="AE31" s="308"/>
      <c r="AF31" s="308"/>
      <c r="AG31" s="309"/>
      <c r="AH31" s="309"/>
      <c r="AI31" s="309"/>
      <c r="AJ31" s="309"/>
      <c r="AK31" s="309"/>
      <c r="AL31" s="309"/>
      <c r="AM31" s="309"/>
      <c r="AN31" s="309"/>
    </row>
    <row r="32" spans="1:40" ht="36.75" thickBot="1">
      <c r="A32" s="307"/>
      <c r="B32" s="412">
        <v>5</v>
      </c>
      <c r="C32" s="413" t="s">
        <v>195</v>
      </c>
      <c r="D32" s="418" t="s">
        <v>336</v>
      </c>
      <c r="E32" s="415" t="s">
        <v>325</v>
      </c>
      <c r="F32" s="415" t="s">
        <v>325</v>
      </c>
      <c r="G32" s="415" t="s">
        <v>188</v>
      </c>
      <c r="H32" s="534"/>
      <c r="I32" s="535"/>
      <c r="J32" s="416"/>
      <c r="K32" s="415" t="s">
        <v>325</v>
      </c>
      <c r="L32" s="415" t="s">
        <v>325</v>
      </c>
      <c r="M32" s="415"/>
      <c r="N32" s="417"/>
      <c r="O32" s="416"/>
      <c r="P32" s="415" t="s">
        <v>325</v>
      </c>
      <c r="Q32" s="415" t="s">
        <v>325</v>
      </c>
      <c r="R32" s="415"/>
      <c r="S32" s="416"/>
      <c r="T32" s="416"/>
      <c r="U32" s="308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9"/>
      <c r="AH32" s="309"/>
      <c r="AI32" s="309"/>
      <c r="AJ32" s="309"/>
      <c r="AK32" s="309"/>
      <c r="AL32" s="309"/>
      <c r="AM32" s="309"/>
      <c r="AN32" s="309"/>
    </row>
    <row r="33" spans="1:40" ht="52.5" customHeight="1" thickBot="1">
      <c r="A33" s="307"/>
      <c r="B33" s="409"/>
      <c r="C33" s="536" t="s">
        <v>365</v>
      </c>
      <c r="D33" s="536"/>
      <c r="E33" s="536"/>
      <c r="F33" s="536"/>
      <c r="G33" s="536"/>
      <c r="H33" s="536"/>
      <c r="I33" s="536"/>
      <c r="J33" s="536"/>
      <c r="K33" s="410"/>
      <c r="L33" s="410"/>
      <c r="M33" s="410"/>
      <c r="N33" s="410"/>
      <c r="O33" s="410"/>
      <c r="P33" s="410"/>
      <c r="Q33" s="410"/>
      <c r="R33" s="410"/>
      <c r="S33" s="410"/>
      <c r="T33" s="411"/>
      <c r="U33" s="308"/>
      <c r="V33" s="308"/>
      <c r="W33" s="308"/>
      <c r="X33" s="308"/>
      <c r="Y33" s="308"/>
      <c r="Z33" s="308"/>
      <c r="AA33" s="308"/>
      <c r="AB33" s="308"/>
      <c r="AC33" s="308"/>
      <c r="AD33" s="308"/>
      <c r="AE33" s="308"/>
      <c r="AF33" s="308"/>
      <c r="AG33" s="309"/>
      <c r="AH33" s="309"/>
      <c r="AI33" s="309"/>
      <c r="AJ33" s="309"/>
      <c r="AK33" s="309"/>
      <c r="AL33" s="309"/>
      <c r="AM33" s="309"/>
      <c r="AN33" s="309"/>
    </row>
    <row r="34" spans="1:40" ht="63" customHeight="1">
      <c r="A34" s="307"/>
      <c r="B34" s="412">
        <v>1</v>
      </c>
      <c r="C34" s="413" t="s">
        <v>195</v>
      </c>
      <c r="D34" s="414" t="s">
        <v>364</v>
      </c>
      <c r="E34" s="415" t="s">
        <v>325</v>
      </c>
      <c r="F34" s="415" t="s">
        <v>325</v>
      </c>
      <c r="G34" s="415" t="s">
        <v>188</v>
      </c>
      <c r="H34" s="534"/>
      <c r="I34" s="535"/>
      <c r="J34" s="561">
        <v>43752</v>
      </c>
      <c r="K34" s="415" t="s">
        <v>325</v>
      </c>
      <c r="L34" s="415" t="s">
        <v>325</v>
      </c>
      <c r="M34" s="415"/>
      <c r="N34" s="417"/>
      <c r="O34" s="416"/>
      <c r="P34" s="415" t="s">
        <v>325</v>
      </c>
      <c r="Q34" s="415" t="s">
        <v>325</v>
      </c>
      <c r="R34" s="415"/>
      <c r="S34" s="416"/>
      <c r="T34" s="416"/>
      <c r="U34" s="308"/>
      <c r="V34" s="308"/>
      <c r="W34" s="308"/>
      <c r="X34" s="308"/>
      <c r="Y34" s="308"/>
      <c r="Z34" s="308"/>
      <c r="AA34" s="308"/>
      <c r="AB34" s="308"/>
      <c r="AC34" s="308"/>
      <c r="AD34" s="308"/>
      <c r="AE34" s="308"/>
      <c r="AF34" s="308"/>
      <c r="AG34" s="309"/>
      <c r="AH34" s="309"/>
      <c r="AI34" s="309"/>
      <c r="AJ34" s="309"/>
      <c r="AK34" s="309"/>
      <c r="AL34" s="309"/>
      <c r="AM34" s="309"/>
      <c r="AN34" s="309"/>
    </row>
    <row r="35" spans="1:40" ht="18">
      <c r="A35" s="307"/>
      <c r="B35" s="412">
        <v>2</v>
      </c>
      <c r="C35" s="413" t="s">
        <v>195</v>
      </c>
      <c r="D35" s="414" t="s">
        <v>337</v>
      </c>
      <c r="E35" s="415" t="s">
        <v>325</v>
      </c>
      <c r="F35" s="415" t="s">
        <v>325</v>
      </c>
      <c r="G35" s="415" t="s">
        <v>188</v>
      </c>
      <c r="H35" s="534"/>
      <c r="I35" s="535"/>
      <c r="J35" s="416"/>
      <c r="K35" s="415" t="s">
        <v>325</v>
      </c>
      <c r="L35" s="415" t="s">
        <v>325</v>
      </c>
      <c r="M35" s="415"/>
      <c r="N35" s="417"/>
      <c r="O35" s="416"/>
      <c r="P35" s="415" t="s">
        <v>325</v>
      </c>
      <c r="Q35" s="415" t="s">
        <v>325</v>
      </c>
      <c r="R35" s="415"/>
      <c r="S35" s="416"/>
      <c r="T35" s="416"/>
      <c r="U35" s="308"/>
      <c r="V35" s="308"/>
      <c r="W35" s="308"/>
      <c r="X35" s="308"/>
      <c r="Y35" s="308"/>
      <c r="Z35" s="308"/>
      <c r="AA35" s="308"/>
      <c r="AB35" s="308"/>
      <c r="AC35" s="308"/>
      <c r="AD35" s="308"/>
      <c r="AE35" s="308"/>
      <c r="AF35" s="308"/>
      <c r="AG35" s="309"/>
      <c r="AH35" s="309"/>
      <c r="AI35" s="309"/>
      <c r="AJ35" s="309"/>
      <c r="AK35" s="309"/>
      <c r="AL35" s="309"/>
      <c r="AM35" s="309"/>
      <c r="AN35" s="309"/>
    </row>
    <row r="36" spans="1:40" ht="36">
      <c r="A36" s="307"/>
      <c r="B36" s="412">
        <v>3</v>
      </c>
      <c r="C36" s="413" t="s">
        <v>196</v>
      </c>
      <c r="D36" s="414" t="s">
        <v>338</v>
      </c>
      <c r="E36" s="415" t="s">
        <v>325</v>
      </c>
      <c r="F36" s="415" t="s">
        <v>325</v>
      </c>
      <c r="G36" s="415" t="s">
        <v>188</v>
      </c>
      <c r="H36" s="534"/>
      <c r="I36" s="535"/>
      <c r="J36" s="416"/>
      <c r="K36" s="415" t="s">
        <v>325</v>
      </c>
      <c r="L36" s="415" t="s">
        <v>325</v>
      </c>
      <c r="M36" s="415"/>
      <c r="N36" s="417"/>
      <c r="O36" s="416"/>
      <c r="P36" s="415" t="s">
        <v>325</v>
      </c>
      <c r="Q36" s="415" t="s">
        <v>325</v>
      </c>
      <c r="R36" s="415"/>
      <c r="S36" s="416"/>
      <c r="T36" s="416"/>
      <c r="U36" s="308"/>
      <c r="V36" s="308"/>
      <c r="W36" s="308"/>
      <c r="X36" s="308"/>
      <c r="Y36" s="308"/>
      <c r="Z36" s="308"/>
      <c r="AA36" s="308"/>
      <c r="AB36" s="308"/>
      <c r="AC36" s="308"/>
      <c r="AD36" s="308"/>
      <c r="AE36" s="308"/>
      <c r="AF36" s="308"/>
      <c r="AG36" s="309"/>
      <c r="AH36" s="309"/>
      <c r="AI36" s="309"/>
      <c r="AJ36" s="309"/>
      <c r="AK36" s="309"/>
      <c r="AL36" s="309"/>
      <c r="AM36" s="309"/>
      <c r="AN36" s="309"/>
    </row>
    <row r="37" spans="1:40" ht="18">
      <c r="A37" s="307"/>
      <c r="B37" s="412">
        <v>4</v>
      </c>
      <c r="C37" s="413" t="s">
        <v>195</v>
      </c>
      <c r="D37" s="414" t="s">
        <v>339</v>
      </c>
      <c r="E37" s="415" t="s">
        <v>325</v>
      </c>
      <c r="F37" s="415" t="s">
        <v>325</v>
      </c>
      <c r="G37" s="415" t="s">
        <v>188</v>
      </c>
      <c r="H37" s="534"/>
      <c r="I37" s="535"/>
      <c r="J37" s="416"/>
      <c r="K37" s="415" t="s">
        <v>325</v>
      </c>
      <c r="L37" s="415" t="s">
        <v>325</v>
      </c>
      <c r="M37" s="415"/>
      <c r="N37" s="417"/>
      <c r="O37" s="416"/>
      <c r="P37" s="415" t="s">
        <v>325</v>
      </c>
      <c r="Q37" s="415" t="s">
        <v>325</v>
      </c>
      <c r="R37" s="415"/>
      <c r="S37" s="416"/>
      <c r="T37" s="416"/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  <c r="AG37" s="309"/>
      <c r="AH37" s="309"/>
      <c r="AI37" s="309"/>
      <c r="AJ37" s="309"/>
      <c r="AK37" s="309"/>
      <c r="AL37" s="309"/>
      <c r="AM37" s="309"/>
      <c r="AN37" s="309"/>
    </row>
    <row r="38" spans="1:40" ht="36.75" thickBot="1">
      <c r="A38" s="307"/>
      <c r="B38" s="412">
        <v>5</v>
      </c>
      <c r="C38" s="413" t="s">
        <v>196</v>
      </c>
      <c r="D38" s="418" t="s">
        <v>340</v>
      </c>
      <c r="E38" s="415" t="s">
        <v>325</v>
      </c>
      <c r="F38" s="415" t="s">
        <v>325</v>
      </c>
      <c r="G38" s="415" t="s">
        <v>188</v>
      </c>
      <c r="H38" s="534"/>
      <c r="I38" s="535"/>
      <c r="J38" s="416"/>
      <c r="K38" s="415" t="s">
        <v>325</v>
      </c>
      <c r="L38" s="415" t="s">
        <v>325</v>
      </c>
      <c r="M38" s="415"/>
      <c r="N38" s="417"/>
      <c r="O38" s="416"/>
      <c r="P38" s="415" t="s">
        <v>325</v>
      </c>
      <c r="Q38" s="415" t="s">
        <v>325</v>
      </c>
      <c r="R38" s="415"/>
      <c r="S38" s="416"/>
      <c r="T38" s="416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08"/>
      <c r="AF38" s="308"/>
      <c r="AG38" s="309"/>
      <c r="AH38" s="309"/>
      <c r="AI38" s="309"/>
      <c r="AJ38" s="309"/>
      <c r="AK38" s="309"/>
      <c r="AL38" s="309"/>
      <c r="AM38" s="309"/>
      <c r="AN38" s="309"/>
    </row>
    <row r="39" spans="1:40" ht="36.75" customHeight="1" thickBot="1">
      <c r="A39" s="313"/>
      <c r="B39" s="409"/>
      <c r="C39" s="536" t="s">
        <v>366</v>
      </c>
      <c r="D39" s="536"/>
      <c r="E39" s="536"/>
      <c r="F39" s="536"/>
      <c r="G39" s="536"/>
      <c r="H39" s="536"/>
      <c r="I39" s="536"/>
      <c r="J39" s="536"/>
      <c r="K39" s="410"/>
      <c r="L39" s="410"/>
      <c r="M39" s="410"/>
      <c r="N39" s="410"/>
      <c r="O39" s="410"/>
      <c r="P39" s="410"/>
      <c r="Q39" s="410"/>
      <c r="R39" s="410"/>
      <c r="S39" s="410"/>
      <c r="T39" s="411"/>
      <c r="U39" s="314"/>
      <c r="V39" s="313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</row>
    <row r="40" spans="1:40" ht="52.5" customHeight="1">
      <c r="A40" s="307"/>
      <c r="B40" s="412">
        <v>1</v>
      </c>
      <c r="C40" s="413" t="s">
        <v>196</v>
      </c>
      <c r="D40" s="414" t="s">
        <v>342</v>
      </c>
      <c r="E40" s="415" t="s">
        <v>325</v>
      </c>
      <c r="F40" s="415" t="s">
        <v>325</v>
      </c>
      <c r="G40" s="415" t="s">
        <v>188</v>
      </c>
      <c r="H40" s="534"/>
      <c r="I40" s="535"/>
      <c r="J40" s="561">
        <v>43752</v>
      </c>
      <c r="K40" s="415" t="s">
        <v>325</v>
      </c>
      <c r="L40" s="415" t="s">
        <v>325</v>
      </c>
      <c r="M40" s="415"/>
      <c r="N40" s="417"/>
      <c r="O40" s="416"/>
      <c r="P40" s="415" t="s">
        <v>325</v>
      </c>
      <c r="Q40" s="415" t="s">
        <v>325</v>
      </c>
      <c r="R40" s="415"/>
      <c r="S40" s="416"/>
      <c r="T40" s="416"/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308"/>
      <c r="AF40" s="308"/>
      <c r="AG40" s="309"/>
      <c r="AH40" s="309"/>
      <c r="AI40" s="309"/>
      <c r="AJ40" s="309"/>
      <c r="AK40" s="309"/>
      <c r="AL40" s="309"/>
      <c r="AM40" s="309"/>
      <c r="AN40" s="309"/>
    </row>
    <row r="41" spans="1:40" ht="72">
      <c r="B41" s="412">
        <v>2</v>
      </c>
      <c r="C41" s="413" t="s">
        <v>196</v>
      </c>
      <c r="D41" s="414" t="s">
        <v>367</v>
      </c>
      <c r="E41" s="415" t="s">
        <v>325</v>
      </c>
      <c r="F41" s="415" t="s">
        <v>325</v>
      </c>
      <c r="G41" s="415" t="s">
        <v>188</v>
      </c>
      <c r="H41" s="534"/>
      <c r="I41" s="535"/>
      <c r="J41" s="561">
        <v>43752</v>
      </c>
      <c r="K41" s="415" t="s">
        <v>325</v>
      </c>
      <c r="L41" s="415" t="s">
        <v>325</v>
      </c>
      <c r="M41" s="415"/>
      <c r="N41" s="417"/>
      <c r="O41" s="416"/>
      <c r="P41" s="415" t="s">
        <v>325</v>
      </c>
      <c r="Q41" s="415" t="s">
        <v>325</v>
      </c>
      <c r="R41" s="415"/>
      <c r="S41" s="416"/>
      <c r="T41" s="416"/>
    </row>
    <row r="42" spans="1:40" ht="36">
      <c r="B42" s="412">
        <v>3</v>
      </c>
      <c r="C42" s="413" t="s">
        <v>195</v>
      </c>
      <c r="D42" s="414" t="s">
        <v>343</v>
      </c>
      <c r="E42" s="415" t="s">
        <v>325</v>
      </c>
      <c r="F42" s="415" t="s">
        <v>325</v>
      </c>
      <c r="G42" s="415" t="s">
        <v>188</v>
      </c>
      <c r="H42" s="534"/>
      <c r="I42" s="535"/>
      <c r="J42" s="416"/>
      <c r="K42" s="415" t="s">
        <v>325</v>
      </c>
      <c r="L42" s="415" t="s">
        <v>325</v>
      </c>
      <c r="M42" s="415"/>
      <c r="N42" s="417"/>
      <c r="O42" s="416"/>
      <c r="P42" s="415" t="s">
        <v>325</v>
      </c>
      <c r="Q42" s="415" t="s">
        <v>325</v>
      </c>
      <c r="R42" s="415"/>
      <c r="S42" s="416"/>
      <c r="T42" s="416"/>
    </row>
    <row r="43" spans="1:40" ht="36">
      <c r="B43" s="412">
        <v>4</v>
      </c>
      <c r="C43" s="413" t="s">
        <v>195</v>
      </c>
      <c r="D43" s="414" t="s">
        <v>356</v>
      </c>
      <c r="E43" s="415" t="s">
        <v>325</v>
      </c>
      <c r="F43" s="415" t="s">
        <v>325</v>
      </c>
      <c r="G43" s="415" t="s">
        <v>188</v>
      </c>
      <c r="H43" s="534"/>
      <c r="I43" s="535"/>
      <c r="J43" s="416"/>
      <c r="K43" s="415" t="s">
        <v>325</v>
      </c>
      <c r="L43" s="415" t="s">
        <v>325</v>
      </c>
      <c r="M43" s="415"/>
      <c r="N43" s="417"/>
      <c r="O43" s="416"/>
      <c r="P43" s="415" t="s">
        <v>325</v>
      </c>
      <c r="Q43" s="415" t="s">
        <v>325</v>
      </c>
      <c r="R43" s="415"/>
      <c r="S43" s="416"/>
      <c r="T43" s="416"/>
    </row>
    <row r="44" spans="1:40" ht="36.75" thickBot="1">
      <c r="B44" s="412">
        <v>5</v>
      </c>
      <c r="C44" s="413" t="s">
        <v>196</v>
      </c>
      <c r="D44" s="418" t="s">
        <v>344</v>
      </c>
      <c r="E44" s="415" t="s">
        <v>325</v>
      </c>
      <c r="F44" s="415" t="s">
        <v>325</v>
      </c>
      <c r="G44" s="415" t="s">
        <v>188</v>
      </c>
      <c r="H44" s="534"/>
      <c r="I44" s="535"/>
      <c r="J44" s="416"/>
      <c r="K44" s="415" t="s">
        <v>325</v>
      </c>
      <c r="L44" s="415" t="s">
        <v>325</v>
      </c>
      <c r="M44" s="415"/>
      <c r="N44" s="417"/>
      <c r="O44" s="416"/>
      <c r="P44" s="415" t="s">
        <v>325</v>
      </c>
      <c r="Q44" s="415" t="s">
        <v>325</v>
      </c>
      <c r="R44" s="415"/>
      <c r="S44" s="416"/>
      <c r="T44" s="416"/>
    </row>
    <row r="45" spans="1:40" ht="68.25" customHeight="1" thickBot="1">
      <c r="B45" s="409"/>
      <c r="C45" s="536" t="s">
        <v>368</v>
      </c>
      <c r="D45" s="536"/>
      <c r="E45" s="536"/>
      <c r="F45" s="536"/>
      <c r="G45" s="536"/>
      <c r="H45" s="536"/>
      <c r="I45" s="536"/>
      <c r="J45" s="536"/>
      <c r="K45" s="410"/>
      <c r="L45" s="410"/>
      <c r="M45" s="410"/>
      <c r="N45" s="410"/>
      <c r="O45" s="410"/>
      <c r="P45" s="410"/>
      <c r="Q45" s="410"/>
      <c r="R45" s="410"/>
      <c r="S45" s="410"/>
      <c r="T45" s="411"/>
    </row>
    <row r="46" spans="1:40" ht="45.75" customHeight="1">
      <c r="B46" s="412">
        <v>1</v>
      </c>
      <c r="C46" s="413" t="s">
        <v>196</v>
      </c>
      <c r="D46" s="414" t="s">
        <v>342</v>
      </c>
      <c r="E46" s="415" t="s">
        <v>325</v>
      </c>
      <c r="F46" s="415" t="s">
        <v>325</v>
      </c>
      <c r="G46" s="415" t="s">
        <v>188</v>
      </c>
      <c r="H46" s="534"/>
      <c r="I46" s="535"/>
      <c r="J46" s="561">
        <v>43752</v>
      </c>
      <c r="K46" s="415" t="s">
        <v>325</v>
      </c>
      <c r="L46" s="415" t="s">
        <v>325</v>
      </c>
      <c r="M46" s="415"/>
      <c r="N46" s="417"/>
      <c r="O46" s="416"/>
      <c r="P46" s="415" t="s">
        <v>325</v>
      </c>
      <c r="Q46" s="415" t="s">
        <v>325</v>
      </c>
      <c r="R46" s="415"/>
      <c r="S46" s="416"/>
      <c r="T46" s="416"/>
    </row>
    <row r="47" spans="1:40" ht="72">
      <c r="B47" s="412">
        <v>2</v>
      </c>
      <c r="C47" s="413" t="s">
        <v>195</v>
      </c>
      <c r="D47" s="414" t="s">
        <v>367</v>
      </c>
      <c r="E47" s="415" t="s">
        <v>325</v>
      </c>
      <c r="F47" s="415" t="s">
        <v>325</v>
      </c>
      <c r="G47" s="415" t="s">
        <v>188</v>
      </c>
      <c r="H47" s="534"/>
      <c r="I47" s="535"/>
      <c r="J47" s="561">
        <v>43752</v>
      </c>
      <c r="K47" s="415" t="s">
        <v>325</v>
      </c>
      <c r="L47" s="415" t="s">
        <v>325</v>
      </c>
      <c r="M47" s="415"/>
      <c r="N47" s="417"/>
      <c r="O47" s="416"/>
      <c r="P47" s="415" t="s">
        <v>325</v>
      </c>
      <c r="Q47" s="415" t="s">
        <v>325</v>
      </c>
      <c r="R47" s="415"/>
      <c r="S47" s="416"/>
      <c r="T47" s="416"/>
    </row>
    <row r="48" spans="1:40" ht="36">
      <c r="B48" s="412">
        <v>3</v>
      </c>
      <c r="C48" s="413" t="s">
        <v>196</v>
      </c>
      <c r="D48" s="414" t="s">
        <v>343</v>
      </c>
      <c r="E48" s="415" t="s">
        <v>325</v>
      </c>
      <c r="F48" s="415" t="s">
        <v>325</v>
      </c>
      <c r="G48" s="415" t="s">
        <v>188</v>
      </c>
      <c r="H48" s="534"/>
      <c r="I48" s="535"/>
      <c r="J48" s="416"/>
      <c r="K48" s="415" t="s">
        <v>325</v>
      </c>
      <c r="L48" s="415" t="s">
        <v>325</v>
      </c>
      <c r="M48" s="415"/>
      <c r="N48" s="417"/>
      <c r="O48" s="416"/>
      <c r="P48" s="415" t="s">
        <v>325</v>
      </c>
      <c r="Q48" s="415" t="s">
        <v>325</v>
      </c>
      <c r="R48" s="415"/>
      <c r="S48" s="416"/>
      <c r="T48" s="416"/>
    </row>
    <row r="49" spans="2:20" ht="36">
      <c r="B49" s="412">
        <v>4</v>
      </c>
      <c r="C49" s="413" t="s">
        <v>195</v>
      </c>
      <c r="D49" s="414" t="s">
        <v>356</v>
      </c>
      <c r="E49" s="415" t="s">
        <v>325</v>
      </c>
      <c r="F49" s="415" t="s">
        <v>325</v>
      </c>
      <c r="G49" s="415" t="s">
        <v>188</v>
      </c>
      <c r="H49" s="534"/>
      <c r="I49" s="535"/>
      <c r="J49" s="416"/>
      <c r="K49" s="415" t="s">
        <v>325</v>
      </c>
      <c r="L49" s="415" t="s">
        <v>325</v>
      </c>
      <c r="M49" s="415"/>
      <c r="N49" s="417"/>
      <c r="O49" s="416"/>
      <c r="P49" s="415" t="s">
        <v>325</v>
      </c>
      <c r="Q49" s="415" t="s">
        <v>325</v>
      </c>
      <c r="R49" s="415"/>
      <c r="S49" s="416"/>
      <c r="T49" s="416"/>
    </row>
    <row r="50" spans="2:20" ht="36.75" thickBot="1">
      <c r="B50" s="412">
        <v>5</v>
      </c>
      <c r="C50" s="413" t="s">
        <v>196</v>
      </c>
      <c r="D50" s="418" t="s">
        <v>344</v>
      </c>
      <c r="E50" s="415" t="s">
        <v>325</v>
      </c>
      <c r="F50" s="415" t="s">
        <v>325</v>
      </c>
      <c r="G50" s="415" t="s">
        <v>188</v>
      </c>
      <c r="H50" s="534"/>
      <c r="I50" s="535"/>
      <c r="J50" s="416"/>
      <c r="K50" s="415" t="s">
        <v>325</v>
      </c>
      <c r="L50" s="415" t="s">
        <v>325</v>
      </c>
      <c r="M50" s="415"/>
      <c r="N50" s="417"/>
      <c r="O50" s="416"/>
      <c r="P50" s="415" t="s">
        <v>325</v>
      </c>
      <c r="Q50" s="415" t="s">
        <v>325</v>
      </c>
      <c r="R50" s="415"/>
      <c r="S50" s="416"/>
      <c r="T50" s="416"/>
    </row>
    <row r="51" spans="2:20" ht="58.5" customHeight="1" thickBot="1">
      <c r="B51" s="409"/>
      <c r="C51" s="536" t="s">
        <v>369</v>
      </c>
      <c r="D51" s="536"/>
      <c r="E51" s="536"/>
      <c r="F51" s="536"/>
      <c r="G51" s="536"/>
      <c r="H51" s="536"/>
      <c r="I51" s="536"/>
      <c r="J51" s="536"/>
      <c r="K51" s="410"/>
      <c r="L51" s="410"/>
      <c r="M51" s="410"/>
      <c r="N51" s="410"/>
      <c r="O51" s="410"/>
      <c r="P51" s="410"/>
      <c r="Q51" s="410"/>
      <c r="R51" s="410"/>
      <c r="S51" s="410"/>
      <c r="T51" s="411"/>
    </row>
    <row r="52" spans="2:20" ht="36">
      <c r="B52" s="412">
        <v>1</v>
      </c>
      <c r="C52" s="413" t="s">
        <v>196</v>
      </c>
      <c r="D52" s="414" t="s">
        <v>342</v>
      </c>
      <c r="E52" s="415" t="s">
        <v>325</v>
      </c>
      <c r="F52" s="415" t="s">
        <v>325</v>
      </c>
      <c r="G52" s="415" t="s">
        <v>188</v>
      </c>
      <c r="H52" s="534"/>
      <c r="I52" s="535"/>
      <c r="J52" s="561">
        <v>43752</v>
      </c>
      <c r="K52" s="415" t="s">
        <v>325</v>
      </c>
      <c r="L52" s="415" t="s">
        <v>325</v>
      </c>
      <c r="M52" s="415"/>
      <c r="N52" s="417"/>
      <c r="O52" s="416"/>
      <c r="P52" s="415" t="s">
        <v>325</v>
      </c>
      <c r="Q52" s="415" t="s">
        <v>325</v>
      </c>
      <c r="R52" s="415"/>
      <c r="S52" s="416"/>
      <c r="T52" s="416"/>
    </row>
    <row r="53" spans="2:20" ht="72">
      <c r="B53" s="412">
        <v>2</v>
      </c>
      <c r="C53" s="413" t="s">
        <v>196</v>
      </c>
      <c r="D53" s="414" t="s">
        <v>370</v>
      </c>
      <c r="E53" s="415" t="s">
        <v>325</v>
      </c>
      <c r="F53" s="415" t="s">
        <v>325</v>
      </c>
      <c r="G53" s="415" t="s">
        <v>188</v>
      </c>
      <c r="H53" s="534"/>
      <c r="I53" s="535"/>
      <c r="J53" s="561">
        <v>43752</v>
      </c>
      <c r="K53" s="415" t="s">
        <v>325</v>
      </c>
      <c r="L53" s="415" t="s">
        <v>325</v>
      </c>
      <c r="M53" s="415"/>
      <c r="N53" s="417"/>
      <c r="O53" s="416"/>
      <c r="P53" s="415" t="s">
        <v>325</v>
      </c>
      <c r="Q53" s="415" t="s">
        <v>325</v>
      </c>
      <c r="R53" s="415"/>
      <c r="S53" s="416"/>
      <c r="T53" s="416"/>
    </row>
    <row r="54" spans="2:20" ht="36">
      <c r="B54" s="412">
        <v>3</v>
      </c>
      <c r="C54" s="413" t="s">
        <v>195</v>
      </c>
      <c r="D54" s="414" t="s">
        <v>343</v>
      </c>
      <c r="E54" s="415" t="s">
        <v>325</v>
      </c>
      <c r="F54" s="415" t="s">
        <v>325</v>
      </c>
      <c r="G54" s="415" t="s">
        <v>188</v>
      </c>
      <c r="H54" s="534"/>
      <c r="I54" s="535"/>
      <c r="J54" s="416"/>
      <c r="K54" s="415" t="s">
        <v>325</v>
      </c>
      <c r="L54" s="415" t="s">
        <v>325</v>
      </c>
      <c r="M54" s="415"/>
      <c r="N54" s="417"/>
      <c r="O54" s="416"/>
      <c r="P54" s="415" t="s">
        <v>325</v>
      </c>
      <c r="Q54" s="415" t="s">
        <v>325</v>
      </c>
      <c r="R54" s="415"/>
      <c r="S54" s="416"/>
      <c r="T54" s="416"/>
    </row>
    <row r="55" spans="2:20" ht="36">
      <c r="B55" s="412">
        <v>4</v>
      </c>
      <c r="C55" s="413" t="s">
        <v>196</v>
      </c>
      <c r="D55" s="414" t="s">
        <v>356</v>
      </c>
      <c r="E55" s="415" t="s">
        <v>325</v>
      </c>
      <c r="F55" s="415" t="s">
        <v>325</v>
      </c>
      <c r="G55" s="415" t="s">
        <v>188</v>
      </c>
      <c r="H55" s="534"/>
      <c r="I55" s="535"/>
      <c r="J55" s="416"/>
      <c r="K55" s="415" t="s">
        <v>325</v>
      </c>
      <c r="L55" s="415" t="s">
        <v>325</v>
      </c>
      <c r="M55" s="415"/>
      <c r="N55" s="417"/>
      <c r="O55" s="416"/>
      <c r="P55" s="415" t="s">
        <v>325</v>
      </c>
      <c r="Q55" s="415" t="s">
        <v>325</v>
      </c>
      <c r="R55" s="415"/>
      <c r="S55" s="416"/>
      <c r="T55" s="416"/>
    </row>
    <row r="56" spans="2:20" ht="36.75" thickBot="1">
      <c r="B56" s="412">
        <v>5</v>
      </c>
      <c r="C56" s="413" t="s">
        <v>195</v>
      </c>
      <c r="D56" s="418" t="s">
        <v>344</v>
      </c>
      <c r="E56" s="415" t="s">
        <v>325</v>
      </c>
      <c r="F56" s="415" t="s">
        <v>325</v>
      </c>
      <c r="G56" s="415" t="s">
        <v>188</v>
      </c>
      <c r="H56" s="534"/>
      <c r="I56" s="535"/>
      <c r="J56" s="416"/>
      <c r="K56" s="415" t="s">
        <v>325</v>
      </c>
      <c r="L56" s="415" t="s">
        <v>325</v>
      </c>
      <c r="M56" s="415"/>
      <c r="N56" s="417"/>
      <c r="O56" s="416"/>
      <c r="P56" s="415" t="s">
        <v>325</v>
      </c>
      <c r="Q56" s="415" t="s">
        <v>325</v>
      </c>
      <c r="R56" s="415"/>
      <c r="S56" s="416"/>
      <c r="T56" s="416"/>
    </row>
    <row r="57" spans="2:20" ht="73.5" customHeight="1" thickBot="1">
      <c r="B57" s="537" t="s">
        <v>341</v>
      </c>
      <c r="C57" s="538"/>
      <c r="D57" s="541"/>
      <c r="E57" s="404"/>
      <c r="F57" s="419"/>
      <c r="G57" s="406"/>
      <c r="H57" s="407"/>
      <c r="I57" s="407"/>
      <c r="J57" s="407"/>
      <c r="K57" s="407"/>
      <c r="L57" s="407"/>
      <c r="M57" s="407"/>
      <c r="N57" s="407"/>
      <c r="O57" s="407"/>
      <c r="P57" s="407"/>
      <c r="Q57" s="407"/>
      <c r="R57" s="407"/>
      <c r="S57" s="407"/>
      <c r="T57" s="408"/>
    </row>
    <row r="58" spans="2:20" ht="61.5" customHeight="1" thickBot="1">
      <c r="B58" s="409"/>
      <c r="C58" s="536" t="s">
        <v>371</v>
      </c>
      <c r="D58" s="536"/>
      <c r="E58" s="536"/>
      <c r="F58" s="536"/>
      <c r="G58" s="536"/>
      <c r="H58" s="536"/>
      <c r="I58" s="536"/>
      <c r="J58" s="536"/>
      <c r="K58" s="410"/>
      <c r="L58" s="410"/>
      <c r="M58" s="410"/>
      <c r="N58" s="410"/>
      <c r="O58" s="410"/>
      <c r="P58" s="410"/>
      <c r="Q58" s="410"/>
      <c r="R58" s="410"/>
      <c r="S58" s="410"/>
      <c r="T58" s="411"/>
    </row>
    <row r="59" spans="2:20" ht="36">
      <c r="B59" s="412">
        <v>1</v>
      </c>
      <c r="C59" s="413" t="s">
        <v>196</v>
      </c>
      <c r="D59" s="414" t="s">
        <v>342</v>
      </c>
      <c r="E59" s="415" t="s">
        <v>325</v>
      </c>
      <c r="F59" s="415" t="s">
        <v>325</v>
      </c>
      <c r="G59" s="415" t="s">
        <v>188</v>
      </c>
      <c r="H59" s="534"/>
      <c r="I59" s="535"/>
      <c r="J59" s="561">
        <v>43752</v>
      </c>
      <c r="K59" s="415" t="s">
        <v>325</v>
      </c>
      <c r="L59" s="415" t="s">
        <v>325</v>
      </c>
      <c r="M59" s="415"/>
      <c r="N59" s="417"/>
      <c r="O59" s="416"/>
      <c r="P59" s="415" t="s">
        <v>325</v>
      </c>
      <c r="Q59" s="415" t="s">
        <v>325</v>
      </c>
      <c r="R59" s="415"/>
      <c r="S59" s="416"/>
      <c r="T59" s="416"/>
    </row>
    <row r="60" spans="2:20" ht="72">
      <c r="B60" s="412">
        <v>2</v>
      </c>
      <c r="C60" s="413" t="s">
        <v>196</v>
      </c>
      <c r="D60" s="414" t="s">
        <v>367</v>
      </c>
      <c r="E60" s="415" t="s">
        <v>325</v>
      </c>
      <c r="F60" s="415" t="s">
        <v>325</v>
      </c>
      <c r="G60" s="415" t="s">
        <v>188</v>
      </c>
      <c r="H60" s="534"/>
      <c r="I60" s="535"/>
      <c r="J60" s="561">
        <v>43752</v>
      </c>
      <c r="K60" s="415" t="s">
        <v>325</v>
      </c>
      <c r="L60" s="415" t="s">
        <v>325</v>
      </c>
      <c r="M60" s="415"/>
      <c r="N60" s="417"/>
      <c r="O60" s="416"/>
      <c r="P60" s="415" t="s">
        <v>325</v>
      </c>
      <c r="Q60" s="415" t="s">
        <v>325</v>
      </c>
      <c r="R60" s="415"/>
      <c r="S60" s="416"/>
      <c r="T60" s="416"/>
    </row>
    <row r="61" spans="2:20" ht="36">
      <c r="B61" s="412">
        <v>3</v>
      </c>
      <c r="C61" s="413" t="s">
        <v>195</v>
      </c>
      <c r="D61" s="414" t="s">
        <v>346</v>
      </c>
      <c r="E61" s="415" t="s">
        <v>325</v>
      </c>
      <c r="F61" s="415" t="s">
        <v>325</v>
      </c>
      <c r="G61" s="415" t="s">
        <v>188</v>
      </c>
      <c r="H61" s="534"/>
      <c r="I61" s="535"/>
      <c r="J61" s="416"/>
      <c r="K61" s="415" t="s">
        <v>325</v>
      </c>
      <c r="L61" s="415" t="s">
        <v>325</v>
      </c>
      <c r="M61" s="415"/>
      <c r="N61" s="417"/>
      <c r="O61" s="416"/>
      <c r="P61" s="415" t="s">
        <v>325</v>
      </c>
      <c r="Q61" s="415" t="s">
        <v>325</v>
      </c>
      <c r="R61" s="415"/>
      <c r="S61" s="416"/>
      <c r="T61" s="416"/>
    </row>
    <row r="62" spans="2:20" ht="36">
      <c r="B62" s="412">
        <v>4</v>
      </c>
      <c r="C62" s="413" t="s">
        <v>195</v>
      </c>
      <c r="D62" s="414" t="s">
        <v>347</v>
      </c>
      <c r="E62" s="415" t="s">
        <v>325</v>
      </c>
      <c r="F62" s="415" t="s">
        <v>325</v>
      </c>
      <c r="G62" s="415" t="s">
        <v>188</v>
      </c>
      <c r="H62" s="534"/>
      <c r="I62" s="535"/>
      <c r="J62" s="416"/>
      <c r="K62" s="415" t="s">
        <v>325</v>
      </c>
      <c r="L62" s="415" t="s">
        <v>325</v>
      </c>
      <c r="M62" s="415"/>
      <c r="N62" s="417"/>
      <c r="O62" s="416"/>
      <c r="P62" s="415" t="s">
        <v>325</v>
      </c>
      <c r="Q62" s="415" t="s">
        <v>325</v>
      </c>
      <c r="R62" s="415"/>
      <c r="S62" s="416"/>
      <c r="T62" s="416"/>
    </row>
    <row r="63" spans="2:20" ht="36.75" thickBot="1">
      <c r="B63" s="412">
        <v>5</v>
      </c>
      <c r="C63" s="413" t="s">
        <v>196</v>
      </c>
      <c r="D63" s="418" t="s">
        <v>344</v>
      </c>
      <c r="E63" s="415" t="s">
        <v>325</v>
      </c>
      <c r="F63" s="415" t="s">
        <v>325</v>
      </c>
      <c r="G63" s="415" t="s">
        <v>188</v>
      </c>
      <c r="H63" s="534"/>
      <c r="I63" s="535"/>
      <c r="J63" s="416"/>
      <c r="K63" s="415" t="s">
        <v>325</v>
      </c>
      <c r="L63" s="415" t="s">
        <v>325</v>
      </c>
      <c r="M63" s="415"/>
      <c r="N63" s="417"/>
      <c r="O63" s="416"/>
      <c r="P63" s="415" t="s">
        <v>325</v>
      </c>
      <c r="Q63" s="415" t="s">
        <v>325</v>
      </c>
      <c r="R63" s="415"/>
      <c r="S63" s="416"/>
      <c r="T63" s="416"/>
    </row>
    <row r="64" spans="2:20" ht="59.25" customHeight="1" thickBot="1">
      <c r="B64" s="409"/>
      <c r="C64" s="536" t="s">
        <v>372</v>
      </c>
      <c r="D64" s="536"/>
      <c r="E64" s="536"/>
      <c r="F64" s="536"/>
      <c r="G64" s="536"/>
      <c r="H64" s="536"/>
      <c r="I64" s="536"/>
      <c r="J64" s="536"/>
      <c r="K64" s="410"/>
      <c r="L64" s="410"/>
      <c r="M64" s="410"/>
      <c r="N64" s="410"/>
      <c r="O64" s="410"/>
      <c r="P64" s="410"/>
      <c r="Q64" s="410"/>
      <c r="R64" s="410"/>
      <c r="S64" s="410"/>
      <c r="T64" s="411"/>
    </row>
    <row r="65" spans="2:20" ht="36">
      <c r="B65" s="412">
        <v>1</v>
      </c>
      <c r="C65" s="413" t="s">
        <v>196</v>
      </c>
      <c r="D65" s="414" t="s">
        <v>342</v>
      </c>
      <c r="E65" s="415" t="s">
        <v>325</v>
      </c>
      <c r="F65" s="415" t="s">
        <v>325</v>
      </c>
      <c r="G65" s="415" t="s">
        <v>188</v>
      </c>
      <c r="H65" s="534"/>
      <c r="I65" s="535"/>
      <c r="J65" s="561">
        <v>43752</v>
      </c>
      <c r="K65" s="415" t="s">
        <v>325</v>
      </c>
      <c r="L65" s="415" t="s">
        <v>325</v>
      </c>
      <c r="M65" s="415"/>
      <c r="N65" s="417"/>
      <c r="O65" s="416"/>
      <c r="P65" s="415" t="s">
        <v>325</v>
      </c>
      <c r="Q65" s="415" t="s">
        <v>325</v>
      </c>
      <c r="R65" s="415"/>
      <c r="S65" s="416"/>
      <c r="T65" s="416"/>
    </row>
    <row r="66" spans="2:20" ht="72">
      <c r="B66" s="412">
        <v>2</v>
      </c>
      <c r="C66" s="413" t="s">
        <v>196</v>
      </c>
      <c r="D66" s="414" t="s">
        <v>355</v>
      </c>
      <c r="E66" s="415" t="s">
        <v>325</v>
      </c>
      <c r="F66" s="415" t="s">
        <v>325</v>
      </c>
      <c r="G66" s="415" t="s">
        <v>188</v>
      </c>
      <c r="H66" s="534"/>
      <c r="I66" s="535"/>
      <c r="J66" s="561">
        <v>43752</v>
      </c>
      <c r="K66" s="415" t="s">
        <v>325</v>
      </c>
      <c r="L66" s="415" t="s">
        <v>325</v>
      </c>
      <c r="M66" s="415"/>
      <c r="N66" s="417"/>
      <c r="O66" s="416"/>
      <c r="P66" s="415" t="s">
        <v>325</v>
      </c>
      <c r="Q66" s="415" t="s">
        <v>325</v>
      </c>
      <c r="R66" s="415"/>
      <c r="S66" s="416"/>
      <c r="T66" s="416"/>
    </row>
    <row r="67" spans="2:20" ht="36">
      <c r="B67" s="412">
        <v>3</v>
      </c>
      <c r="C67" s="413" t="s">
        <v>195</v>
      </c>
      <c r="D67" s="414" t="s">
        <v>346</v>
      </c>
      <c r="E67" s="415" t="s">
        <v>325</v>
      </c>
      <c r="F67" s="415" t="s">
        <v>325</v>
      </c>
      <c r="G67" s="415" t="s">
        <v>188</v>
      </c>
      <c r="H67" s="534"/>
      <c r="I67" s="535"/>
      <c r="J67" s="416"/>
      <c r="K67" s="415" t="s">
        <v>325</v>
      </c>
      <c r="L67" s="415" t="s">
        <v>325</v>
      </c>
      <c r="M67" s="415"/>
      <c r="N67" s="417"/>
      <c r="O67" s="416"/>
      <c r="P67" s="415" t="s">
        <v>325</v>
      </c>
      <c r="Q67" s="415" t="s">
        <v>325</v>
      </c>
      <c r="R67" s="415"/>
      <c r="S67" s="416"/>
      <c r="T67" s="416"/>
    </row>
    <row r="68" spans="2:20" ht="36">
      <c r="B68" s="412">
        <v>4</v>
      </c>
      <c r="C68" s="413" t="s">
        <v>195</v>
      </c>
      <c r="D68" s="414" t="s">
        <v>347</v>
      </c>
      <c r="E68" s="415" t="s">
        <v>325</v>
      </c>
      <c r="F68" s="415" t="s">
        <v>325</v>
      </c>
      <c r="G68" s="415" t="s">
        <v>188</v>
      </c>
      <c r="H68" s="534"/>
      <c r="I68" s="535"/>
      <c r="J68" s="416"/>
      <c r="K68" s="415" t="s">
        <v>325</v>
      </c>
      <c r="L68" s="415" t="s">
        <v>325</v>
      </c>
      <c r="M68" s="415"/>
      <c r="N68" s="417"/>
      <c r="O68" s="416"/>
      <c r="P68" s="415" t="s">
        <v>325</v>
      </c>
      <c r="Q68" s="415" t="s">
        <v>325</v>
      </c>
      <c r="R68" s="415"/>
      <c r="S68" s="416"/>
      <c r="T68" s="416"/>
    </row>
    <row r="69" spans="2:20" ht="36.75" thickBot="1">
      <c r="B69" s="412">
        <v>5</v>
      </c>
      <c r="C69" s="413" t="s">
        <v>196</v>
      </c>
      <c r="D69" s="418" t="s">
        <v>344</v>
      </c>
      <c r="E69" s="415" t="s">
        <v>325</v>
      </c>
      <c r="F69" s="415" t="s">
        <v>325</v>
      </c>
      <c r="G69" s="415" t="s">
        <v>188</v>
      </c>
      <c r="H69" s="534"/>
      <c r="I69" s="535"/>
      <c r="J69" s="416"/>
      <c r="K69" s="415" t="s">
        <v>325</v>
      </c>
      <c r="L69" s="415" t="s">
        <v>325</v>
      </c>
      <c r="M69" s="415"/>
      <c r="N69" s="417"/>
      <c r="O69" s="416"/>
      <c r="P69" s="415" t="s">
        <v>325</v>
      </c>
      <c r="Q69" s="415" t="s">
        <v>325</v>
      </c>
      <c r="R69" s="415"/>
      <c r="S69" s="416"/>
      <c r="T69" s="416"/>
    </row>
    <row r="70" spans="2:20" ht="66" customHeight="1" thickBot="1">
      <c r="B70" s="409"/>
      <c r="C70" s="536" t="s">
        <v>373</v>
      </c>
      <c r="D70" s="536"/>
      <c r="E70" s="536"/>
      <c r="F70" s="536"/>
      <c r="G70" s="536"/>
      <c r="H70" s="536"/>
      <c r="I70" s="536"/>
      <c r="J70" s="536"/>
      <c r="K70" s="410"/>
      <c r="L70" s="410"/>
      <c r="M70" s="410"/>
      <c r="N70" s="410"/>
      <c r="O70" s="410"/>
      <c r="P70" s="410"/>
      <c r="Q70" s="410"/>
      <c r="R70" s="410"/>
      <c r="S70" s="410"/>
      <c r="T70" s="411"/>
    </row>
    <row r="71" spans="2:20" ht="36">
      <c r="B71" s="412">
        <v>1</v>
      </c>
      <c r="C71" s="413" t="s">
        <v>196</v>
      </c>
      <c r="D71" s="414" t="s">
        <v>342</v>
      </c>
      <c r="E71" s="415" t="s">
        <v>325</v>
      </c>
      <c r="F71" s="415" t="s">
        <v>325</v>
      </c>
      <c r="G71" s="415" t="s">
        <v>188</v>
      </c>
      <c r="H71" s="534"/>
      <c r="I71" s="535"/>
      <c r="J71" s="561">
        <v>43752</v>
      </c>
      <c r="K71" s="415" t="s">
        <v>325</v>
      </c>
      <c r="L71" s="415" t="s">
        <v>325</v>
      </c>
      <c r="M71" s="415"/>
      <c r="N71" s="417"/>
      <c r="O71" s="416"/>
      <c r="P71" s="415" t="s">
        <v>325</v>
      </c>
      <c r="Q71" s="415" t="s">
        <v>325</v>
      </c>
      <c r="R71" s="415"/>
      <c r="S71" s="416"/>
      <c r="T71" s="416"/>
    </row>
    <row r="72" spans="2:20" ht="72">
      <c r="B72" s="412">
        <v>2</v>
      </c>
      <c r="C72" s="413" t="s">
        <v>196</v>
      </c>
      <c r="D72" s="414" t="s">
        <v>367</v>
      </c>
      <c r="E72" s="415" t="s">
        <v>325</v>
      </c>
      <c r="F72" s="415" t="s">
        <v>325</v>
      </c>
      <c r="G72" s="415" t="s">
        <v>188</v>
      </c>
      <c r="H72" s="534"/>
      <c r="I72" s="535"/>
      <c r="J72" s="561">
        <v>43752</v>
      </c>
      <c r="K72" s="415" t="s">
        <v>325</v>
      </c>
      <c r="L72" s="415" t="s">
        <v>325</v>
      </c>
      <c r="M72" s="415"/>
      <c r="N72" s="417"/>
      <c r="O72" s="416"/>
      <c r="P72" s="415" t="s">
        <v>325</v>
      </c>
      <c r="Q72" s="415" t="s">
        <v>325</v>
      </c>
      <c r="R72" s="415"/>
      <c r="S72" s="416"/>
      <c r="T72" s="416"/>
    </row>
    <row r="73" spans="2:20" ht="36">
      <c r="B73" s="412">
        <v>3</v>
      </c>
      <c r="C73" s="413" t="s">
        <v>195</v>
      </c>
      <c r="D73" s="414" t="s">
        <v>346</v>
      </c>
      <c r="E73" s="415" t="s">
        <v>325</v>
      </c>
      <c r="F73" s="415" t="s">
        <v>325</v>
      </c>
      <c r="G73" s="415" t="s">
        <v>188</v>
      </c>
      <c r="H73" s="534"/>
      <c r="I73" s="535"/>
      <c r="J73" s="416"/>
      <c r="K73" s="415" t="s">
        <v>325</v>
      </c>
      <c r="L73" s="415" t="s">
        <v>325</v>
      </c>
      <c r="M73" s="415"/>
      <c r="N73" s="417"/>
      <c r="O73" s="416"/>
      <c r="P73" s="415" t="s">
        <v>325</v>
      </c>
      <c r="Q73" s="415" t="s">
        <v>325</v>
      </c>
      <c r="R73" s="415"/>
      <c r="S73" s="416"/>
      <c r="T73" s="416"/>
    </row>
    <row r="74" spans="2:20" ht="36">
      <c r="B74" s="412">
        <v>4</v>
      </c>
      <c r="C74" s="413" t="s">
        <v>195</v>
      </c>
      <c r="D74" s="414" t="s">
        <v>347</v>
      </c>
      <c r="E74" s="415" t="s">
        <v>325</v>
      </c>
      <c r="F74" s="415" t="s">
        <v>325</v>
      </c>
      <c r="G74" s="415" t="s">
        <v>188</v>
      </c>
      <c r="H74" s="534"/>
      <c r="I74" s="535"/>
      <c r="J74" s="416"/>
      <c r="K74" s="415" t="s">
        <v>325</v>
      </c>
      <c r="L74" s="415" t="s">
        <v>325</v>
      </c>
      <c r="M74" s="415"/>
      <c r="N74" s="417"/>
      <c r="O74" s="416"/>
      <c r="P74" s="415" t="s">
        <v>325</v>
      </c>
      <c r="Q74" s="415" t="s">
        <v>325</v>
      </c>
      <c r="R74" s="415"/>
      <c r="S74" s="416"/>
      <c r="T74" s="416"/>
    </row>
    <row r="75" spans="2:20" ht="36.75" thickBot="1">
      <c r="B75" s="412">
        <v>5</v>
      </c>
      <c r="C75" s="413" t="s">
        <v>196</v>
      </c>
      <c r="D75" s="418" t="s">
        <v>344</v>
      </c>
      <c r="E75" s="415" t="s">
        <v>325</v>
      </c>
      <c r="F75" s="415" t="s">
        <v>325</v>
      </c>
      <c r="G75" s="415" t="s">
        <v>188</v>
      </c>
      <c r="H75" s="534"/>
      <c r="I75" s="535"/>
      <c r="J75" s="416"/>
      <c r="K75" s="415" t="s">
        <v>325</v>
      </c>
      <c r="L75" s="415" t="s">
        <v>325</v>
      </c>
      <c r="M75" s="415"/>
      <c r="N75" s="417"/>
      <c r="O75" s="416"/>
      <c r="P75" s="415" t="s">
        <v>325</v>
      </c>
      <c r="Q75" s="415" t="s">
        <v>325</v>
      </c>
      <c r="R75" s="415"/>
      <c r="S75" s="416"/>
      <c r="T75" s="416"/>
    </row>
    <row r="76" spans="2:20" ht="59.25" customHeight="1" thickBot="1">
      <c r="B76" s="409"/>
      <c r="C76" s="536" t="s">
        <v>374</v>
      </c>
      <c r="D76" s="536"/>
      <c r="E76" s="536"/>
      <c r="F76" s="536"/>
      <c r="G76" s="536"/>
      <c r="H76" s="536"/>
      <c r="I76" s="536"/>
      <c r="J76" s="536"/>
      <c r="K76" s="410"/>
      <c r="L76" s="410"/>
      <c r="M76" s="410"/>
      <c r="N76" s="410"/>
      <c r="O76" s="410"/>
      <c r="P76" s="410"/>
      <c r="Q76" s="410"/>
      <c r="R76" s="410"/>
      <c r="S76" s="410"/>
      <c r="T76" s="411"/>
    </row>
    <row r="77" spans="2:20" ht="36">
      <c r="B77" s="412">
        <v>1</v>
      </c>
      <c r="C77" s="413" t="s">
        <v>196</v>
      </c>
      <c r="D77" s="414" t="s">
        <v>342</v>
      </c>
      <c r="E77" s="415" t="s">
        <v>325</v>
      </c>
      <c r="F77" s="415" t="s">
        <v>325</v>
      </c>
      <c r="G77" s="415" t="s">
        <v>188</v>
      </c>
      <c r="H77" s="534"/>
      <c r="I77" s="535"/>
      <c r="J77" s="561">
        <v>43752</v>
      </c>
      <c r="K77" s="415" t="s">
        <v>325</v>
      </c>
      <c r="L77" s="415" t="s">
        <v>325</v>
      </c>
      <c r="M77" s="415"/>
      <c r="N77" s="417"/>
      <c r="O77" s="416"/>
      <c r="P77" s="415" t="s">
        <v>325</v>
      </c>
      <c r="Q77" s="415" t="s">
        <v>325</v>
      </c>
      <c r="R77" s="415"/>
      <c r="S77" s="416"/>
      <c r="T77" s="416"/>
    </row>
    <row r="78" spans="2:20" ht="72">
      <c r="B78" s="412">
        <v>2</v>
      </c>
      <c r="C78" s="413" t="s">
        <v>196</v>
      </c>
      <c r="D78" s="414" t="s">
        <v>367</v>
      </c>
      <c r="E78" s="415" t="s">
        <v>325</v>
      </c>
      <c r="F78" s="415" t="s">
        <v>325</v>
      </c>
      <c r="G78" s="415" t="s">
        <v>188</v>
      </c>
      <c r="H78" s="534"/>
      <c r="I78" s="535"/>
      <c r="J78" s="561">
        <v>43752</v>
      </c>
      <c r="K78" s="415" t="s">
        <v>325</v>
      </c>
      <c r="L78" s="415" t="s">
        <v>325</v>
      </c>
      <c r="M78" s="415"/>
      <c r="N78" s="417"/>
      <c r="O78" s="416"/>
      <c r="P78" s="415" t="s">
        <v>325</v>
      </c>
      <c r="Q78" s="415" t="s">
        <v>325</v>
      </c>
      <c r="R78" s="415"/>
      <c r="S78" s="416"/>
      <c r="T78" s="416"/>
    </row>
    <row r="79" spans="2:20" ht="36">
      <c r="B79" s="412">
        <v>3</v>
      </c>
      <c r="C79" s="413" t="s">
        <v>195</v>
      </c>
      <c r="D79" s="414" t="s">
        <v>346</v>
      </c>
      <c r="E79" s="415" t="s">
        <v>325</v>
      </c>
      <c r="F79" s="415" t="s">
        <v>325</v>
      </c>
      <c r="G79" s="415" t="s">
        <v>188</v>
      </c>
      <c r="H79" s="534"/>
      <c r="I79" s="535"/>
      <c r="J79" s="416"/>
      <c r="K79" s="415" t="s">
        <v>325</v>
      </c>
      <c r="L79" s="415" t="s">
        <v>325</v>
      </c>
      <c r="M79" s="415"/>
      <c r="N79" s="417"/>
      <c r="O79" s="416"/>
      <c r="P79" s="415" t="s">
        <v>325</v>
      </c>
      <c r="Q79" s="415" t="s">
        <v>325</v>
      </c>
      <c r="R79" s="415"/>
      <c r="S79" s="416"/>
      <c r="T79" s="416"/>
    </row>
    <row r="80" spans="2:20" ht="36">
      <c r="B80" s="412">
        <v>4</v>
      </c>
      <c r="C80" s="413" t="s">
        <v>195</v>
      </c>
      <c r="D80" s="414" t="s">
        <v>347</v>
      </c>
      <c r="E80" s="415" t="s">
        <v>325</v>
      </c>
      <c r="F80" s="415" t="s">
        <v>325</v>
      </c>
      <c r="G80" s="415" t="s">
        <v>188</v>
      </c>
      <c r="H80" s="534"/>
      <c r="I80" s="535"/>
      <c r="J80" s="416"/>
      <c r="K80" s="415" t="s">
        <v>325</v>
      </c>
      <c r="L80" s="415" t="s">
        <v>325</v>
      </c>
      <c r="M80" s="415"/>
      <c r="N80" s="417"/>
      <c r="O80" s="416"/>
      <c r="P80" s="415" t="s">
        <v>325</v>
      </c>
      <c r="Q80" s="415" t="s">
        <v>325</v>
      </c>
      <c r="R80" s="415"/>
      <c r="S80" s="416"/>
      <c r="T80" s="416"/>
    </row>
    <row r="81" spans="2:20" ht="36.75" thickBot="1">
      <c r="B81" s="412">
        <v>5</v>
      </c>
      <c r="C81" s="413" t="s">
        <v>196</v>
      </c>
      <c r="D81" s="418" t="s">
        <v>344</v>
      </c>
      <c r="E81" s="415" t="s">
        <v>325</v>
      </c>
      <c r="F81" s="415" t="s">
        <v>325</v>
      </c>
      <c r="G81" s="415" t="s">
        <v>188</v>
      </c>
      <c r="H81" s="534"/>
      <c r="I81" s="535"/>
      <c r="J81" s="416"/>
      <c r="K81" s="415" t="s">
        <v>325</v>
      </c>
      <c r="L81" s="415" t="s">
        <v>325</v>
      </c>
      <c r="M81" s="415"/>
      <c r="N81" s="417"/>
      <c r="O81" s="416"/>
      <c r="P81" s="415" t="s">
        <v>325</v>
      </c>
      <c r="Q81" s="415" t="s">
        <v>325</v>
      </c>
      <c r="R81" s="415"/>
      <c r="S81" s="416"/>
      <c r="T81" s="416"/>
    </row>
    <row r="82" spans="2:20" ht="58.5" customHeight="1" thickBot="1">
      <c r="B82" s="409"/>
      <c r="C82" s="536" t="s">
        <v>375</v>
      </c>
      <c r="D82" s="536"/>
      <c r="E82" s="536"/>
      <c r="F82" s="536"/>
      <c r="G82" s="536"/>
      <c r="H82" s="536"/>
      <c r="I82" s="536"/>
      <c r="J82" s="536"/>
      <c r="K82" s="410"/>
      <c r="L82" s="410"/>
      <c r="M82" s="410"/>
      <c r="N82" s="410"/>
      <c r="O82" s="410"/>
      <c r="P82" s="410"/>
      <c r="Q82" s="410"/>
      <c r="R82" s="410"/>
      <c r="S82" s="410"/>
      <c r="T82" s="411"/>
    </row>
    <row r="83" spans="2:20" ht="36">
      <c r="B83" s="412">
        <v>1</v>
      </c>
      <c r="C83" s="413" t="s">
        <v>196</v>
      </c>
      <c r="D83" s="414" t="s">
        <v>342</v>
      </c>
      <c r="E83" s="415" t="s">
        <v>325</v>
      </c>
      <c r="F83" s="415" t="s">
        <v>325</v>
      </c>
      <c r="G83" s="415" t="s">
        <v>188</v>
      </c>
      <c r="H83" s="534"/>
      <c r="I83" s="535"/>
      <c r="J83" s="561">
        <v>43752</v>
      </c>
      <c r="K83" s="415" t="s">
        <v>325</v>
      </c>
      <c r="L83" s="415" t="s">
        <v>325</v>
      </c>
      <c r="M83" s="415"/>
      <c r="N83" s="417"/>
      <c r="O83" s="416"/>
      <c r="P83" s="415" t="s">
        <v>325</v>
      </c>
      <c r="Q83" s="415" t="s">
        <v>325</v>
      </c>
      <c r="R83" s="415"/>
      <c r="S83" s="416"/>
      <c r="T83" s="416"/>
    </row>
    <row r="84" spans="2:20" ht="72">
      <c r="B84" s="412">
        <v>2</v>
      </c>
      <c r="C84" s="413" t="s">
        <v>196</v>
      </c>
      <c r="D84" s="414" t="s">
        <v>367</v>
      </c>
      <c r="E84" s="415" t="s">
        <v>325</v>
      </c>
      <c r="F84" s="415" t="s">
        <v>325</v>
      </c>
      <c r="G84" s="415" t="s">
        <v>188</v>
      </c>
      <c r="H84" s="534"/>
      <c r="I84" s="535"/>
      <c r="J84" s="561">
        <v>43752</v>
      </c>
      <c r="K84" s="415" t="s">
        <v>325</v>
      </c>
      <c r="L84" s="415" t="s">
        <v>325</v>
      </c>
      <c r="M84" s="415"/>
      <c r="N84" s="417"/>
      <c r="O84" s="416"/>
      <c r="P84" s="415" t="s">
        <v>325</v>
      </c>
      <c r="Q84" s="415" t="s">
        <v>325</v>
      </c>
      <c r="R84" s="415"/>
      <c r="S84" s="416"/>
      <c r="T84" s="416"/>
    </row>
    <row r="85" spans="2:20" ht="36">
      <c r="B85" s="412">
        <v>3</v>
      </c>
      <c r="C85" s="413" t="s">
        <v>195</v>
      </c>
      <c r="D85" s="414" t="s">
        <v>346</v>
      </c>
      <c r="E85" s="415" t="s">
        <v>325</v>
      </c>
      <c r="F85" s="415" t="s">
        <v>325</v>
      </c>
      <c r="G85" s="415" t="s">
        <v>188</v>
      </c>
      <c r="H85" s="534"/>
      <c r="I85" s="535"/>
      <c r="J85" s="416"/>
      <c r="K85" s="415" t="s">
        <v>325</v>
      </c>
      <c r="L85" s="415" t="s">
        <v>325</v>
      </c>
      <c r="M85" s="415"/>
      <c r="N85" s="417"/>
      <c r="O85" s="416"/>
      <c r="P85" s="415" t="s">
        <v>325</v>
      </c>
      <c r="Q85" s="415" t="s">
        <v>325</v>
      </c>
      <c r="R85" s="415"/>
      <c r="S85" s="416"/>
      <c r="T85" s="416"/>
    </row>
    <row r="86" spans="2:20" ht="36">
      <c r="B86" s="412">
        <v>4</v>
      </c>
      <c r="C86" s="413" t="s">
        <v>195</v>
      </c>
      <c r="D86" s="414" t="s">
        <v>347</v>
      </c>
      <c r="E86" s="415" t="s">
        <v>325</v>
      </c>
      <c r="F86" s="415" t="s">
        <v>325</v>
      </c>
      <c r="G86" s="415" t="s">
        <v>188</v>
      </c>
      <c r="H86" s="534"/>
      <c r="I86" s="535"/>
      <c r="J86" s="416"/>
      <c r="K86" s="415" t="s">
        <v>325</v>
      </c>
      <c r="L86" s="415" t="s">
        <v>325</v>
      </c>
      <c r="M86" s="415"/>
      <c r="N86" s="417"/>
      <c r="O86" s="416"/>
      <c r="P86" s="415" t="s">
        <v>325</v>
      </c>
      <c r="Q86" s="415" t="s">
        <v>325</v>
      </c>
      <c r="R86" s="415"/>
      <c r="S86" s="416"/>
      <c r="T86" s="416"/>
    </row>
    <row r="87" spans="2:20" ht="36.75" thickBot="1">
      <c r="B87" s="412">
        <v>5</v>
      </c>
      <c r="C87" s="413" t="s">
        <v>196</v>
      </c>
      <c r="D87" s="418" t="s">
        <v>344</v>
      </c>
      <c r="E87" s="415" t="s">
        <v>325</v>
      </c>
      <c r="F87" s="415" t="s">
        <v>325</v>
      </c>
      <c r="G87" s="415" t="s">
        <v>188</v>
      </c>
      <c r="H87" s="534"/>
      <c r="I87" s="535"/>
      <c r="J87" s="416"/>
      <c r="K87" s="415" t="s">
        <v>325</v>
      </c>
      <c r="L87" s="415" t="s">
        <v>325</v>
      </c>
      <c r="M87" s="415"/>
      <c r="N87" s="417"/>
      <c r="O87" s="416"/>
      <c r="P87" s="415" t="s">
        <v>325</v>
      </c>
      <c r="Q87" s="415" t="s">
        <v>325</v>
      </c>
      <c r="R87" s="415"/>
      <c r="S87" s="416"/>
      <c r="T87" s="416"/>
    </row>
    <row r="88" spans="2:20" ht="47.25" customHeight="1" thickBot="1">
      <c r="B88" s="409"/>
      <c r="C88" s="536" t="s">
        <v>376</v>
      </c>
      <c r="D88" s="536"/>
      <c r="E88" s="536"/>
      <c r="F88" s="536"/>
      <c r="G88" s="536"/>
      <c r="H88" s="536"/>
      <c r="I88" s="536"/>
      <c r="J88" s="536"/>
      <c r="K88" s="410"/>
      <c r="L88" s="410"/>
      <c r="M88" s="410"/>
      <c r="N88" s="410"/>
      <c r="O88" s="410"/>
      <c r="P88" s="410"/>
      <c r="Q88" s="410"/>
      <c r="R88" s="410"/>
      <c r="S88" s="410"/>
      <c r="T88" s="411"/>
    </row>
    <row r="89" spans="2:20" ht="36">
      <c r="B89" s="412">
        <v>1</v>
      </c>
      <c r="C89" s="413" t="s">
        <v>196</v>
      </c>
      <c r="D89" s="414" t="s">
        <v>342</v>
      </c>
      <c r="E89" s="415" t="s">
        <v>325</v>
      </c>
      <c r="F89" s="415" t="s">
        <v>325</v>
      </c>
      <c r="G89" s="415" t="s">
        <v>189</v>
      </c>
      <c r="H89" s="534" t="s">
        <v>348</v>
      </c>
      <c r="I89" s="535"/>
      <c r="J89" s="561">
        <v>43752</v>
      </c>
      <c r="K89" s="415" t="s">
        <v>325</v>
      </c>
      <c r="L89" s="415" t="s">
        <v>325</v>
      </c>
      <c r="M89" s="415"/>
      <c r="N89" s="417"/>
      <c r="O89" s="416"/>
      <c r="P89" s="415" t="s">
        <v>325</v>
      </c>
      <c r="Q89" s="415" t="s">
        <v>325</v>
      </c>
      <c r="R89" s="415"/>
      <c r="S89" s="416"/>
      <c r="T89" s="416"/>
    </row>
    <row r="90" spans="2:20" ht="72">
      <c r="B90" s="412">
        <v>2</v>
      </c>
      <c r="C90" s="413" t="s">
        <v>196</v>
      </c>
      <c r="D90" s="414" t="s">
        <v>367</v>
      </c>
      <c r="E90" s="415" t="s">
        <v>325</v>
      </c>
      <c r="F90" s="415" t="s">
        <v>325</v>
      </c>
      <c r="G90" s="415" t="s">
        <v>189</v>
      </c>
      <c r="H90" s="534" t="s">
        <v>348</v>
      </c>
      <c r="I90" s="535"/>
      <c r="J90" s="561">
        <v>43752</v>
      </c>
      <c r="K90" s="415" t="s">
        <v>325</v>
      </c>
      <c r="L90" s="415" t="s">
        <v>325</v>
      </c>
      <c r="M90" s="415"/>
      <c r="N90" s="417"/>
      <c r="O90" s="416"/>
      <c r="P90" s="415" t="s">
        <v>325</v>
      </c>
      <c r="Q90" s="415" t="s">
        <v>325</v>
      </c>
      <c r="R90" s="415"/>
      <c r="S90" s="416"/>
      <c r="T90" s="416"/>
    </row>
    <row r="91" spans="2:20" ht="36">
      <c r="B91" s="412">
        <v>3</v>
      </c>
      <c r="C91" s="413" t="s">
        <v>195</v>
      </c>
      <c r="D91" s="414" t="s">
        <v>346</v>
      </c>
      <c r="E91" s="415" t="s">
        <v>325</v>
      </c>
      <c r="F91" s="415" t="s">
        <v>325</v>
      </c>
      <c r="G91" s="415" t="s">
        <v>189</v>
      </c>
      <c r="H91" s="534" t="s">
        <v>348</v>
      </c>
      <c r="I91" s="535"/>
      <c r="J91" s="416"/>
      <c r="K91" s="415" t="s">
        <v>325</v>
      </c>
      <c r="L91" s="415" t="s">
        <v>325</v>
      </c>
      <c r="M91" s="415"/>
      <c r="N91" s="417"/>
      <c r="O91" s="416"/>
      <c r="P91" s="415" t="s">
        <v>325</v>
      </c>
      <c r="Q91" s="415" t="s">
        <v>325</v>
      </c>
      <c r="R91" s="415"/>
      <c r="S91" s="416"/>
      <c r="T91" s="416"/>
    </row>
    <row r="92" spans="2:20" ht="36">
      <c r="B92" s="412">
        <v>4</v>
      </c>
      <c r="C92" s="413" t="s">
        <v>195</v>
      </c>
      <c r="D92" s="414" t="s">
        <v>347</v>
      </c>
      <c r="E92" s="415" t="s">
        <v>325</v>
      </c>
      <c r="F92" s="415" t="s">
        <v>325</v>
      </c>
      <c r="G92" s="415" t="s">
        <v>189</v>
      </c>
      <c r="H92" s="534" t="s">
        <v>348</v>
      </c>
      <c r="I92" s="535"/>
      <c r="J92" s="416"/>
      <c r="K92" s="415" t="s">
        <v>325</v>
      </c>
      <c r="L92" s="415" t="s">
        <v>325</v>
      </c>
      <c r="M92" s="415"/>
      <c r="N92" s="417"/>
      <c r="O92" s="416"/>
      <c r="P92" s="415" t="s">
        <v>325</v>
      </c>
      <c r="Q92" s="415" t="s">
        <v>325</v>
      </c>
      <c r="R92" s="415"/>
      <c r="S92" s="416"/>
      <c r="T92" s="416"/>
    </row>
    <row r="93" spans="2:20" ht="36.75" thickBot="1">
      <c r="B93" s="412">
        <v>5</v>
      </c>
      <c r="C93" s="413" t="s">
        <v>196</v>
      </c>
      <c r="D93" s="418" t="s">
        <v>344</v>
      </c>
      <c r="E93" s="415" t="s">
        <v>325</v>
      </c>
      <c r="F93" s="415" t="s">
        <v>325</v>
      </c>
      <c r="G93" s="415" t="s">
        <v>189</v>
      </c>
      <c r="H93" s="534" t="s">
        <v>348</v>
      </c>
      <c r="I93" s="535"/>
      <c r="J93" s="416"/>
      <c r="K93" s="415" t="s">
        <v>325</v>
      </c>
      <c r="L93" s="415" t="s">
        <v>325</v>
      </c>
      <c r="M93" s="415"/>
      <c r="N93" s="417"/>
      <c r="O93" s="416"/>
      <c r="P93" s="415" t="s">
        <v>325</v>
      </c>
      <c r="Q93" s="415" t="s">
        <v>325</v>
      </c>
      <c r="R93" s="415"/>
      <c r="S93" s="416"/>
      <c r="T93" s="416"/>
    </row>
    <row r="94" spans="2:20" ht="56.25" customHeight="1" thickBot="1">
      <c r="B94" s="409"/>
      <c r="C94" s="536" t="s">
        <v>377</v>
      </c>
      <c r="D94" s="536"/>
      <c r="E94" s="536"/>
      <c r="F94" s="536"/>
      <c r="G94" s="536"/>
      <c r="H94" s="536"/>
      <c r="I94" s="536"/>
      <c r="J94" s="536"/>
      <c r="K94" s="410"/>
      <c r="L94" s="410"/>
      <c r="M94" s="410"/>
      <c r="N94" s="410"/>
      <c r="O94" s="410"/>
      <c r="P94" s="410"/>
      <c r="Q94" s="410"/>
      <c r="R94" s="410"/>
      <c r="S94" s="410"/>
      <c r="T94" s="411"/>
    </row>
    <row r="95" spans="2:20" ht="36">
      <c r="B95" s="412">
        <v>1</v>
      </c>
      <c r="C95" s="413" t="s">
        <v>196</v>
      </c>
      <c r="D95" s="414" t="s">
        <v>342</v>
      </c>
      <c r="E95" s="415" t="s">
        <v>325</v>
      </c>
      <c r="F95" s="415" t="s">
        <v>325</v>
      </c>
      <c r="G95" s="415" t="s">
        <v>189</v>
      </c>
      <c r="H95" s="534" t="s">
        <v>348</v>
      </c>
      <c r="I95" s="535"/>
      <c r="J95" s="561">
        <v>43752</v>
      </c>
      <c r="K95" s="415" t="s">
        <v>325</v>
      </c>
      <c r="L95" s="415" t="s">
        <v>325</v>
      </c>
      <c r="M95" s="415"/>
      <c r="N95" s="417"/>
      <c r="O95" s="416"/>
      <c r="P95" s="415" t="s">
        <v>325</v>
      </c>
      <c r="Q95" s="415" t="s">
        <v>325</v>
      </c>
      <c r="R95" s="415"/>
      <c r="S95" s="416"/>
      <c r="T95" s="416"/>
    </row>
    <row r="96" spans="2:20" ht="72">
      <c r="B96" s="412">
        <v>2</v>
      </c>
      <c r="C96" s="413" t="s">
        <v>196</v>
      </c>
      <c r="D96" s="414" t="s">
        <v>367</v>
      </c>
      <c r="E96" s="415" t="s">
        <v>325</v>
      </c>
      <c r="F96" s="415" t="s">
        <v>325</v>
      </c>
      <c r="G96" s="415" t="s">
        <v>189</v>
      </c>
      <c r="H96" s="534" t="s">
        <v>348</v>
      </c>
      <c r="I96" s="535"/>
      <c r="J96" s="561">
        <v>43752</v>
      </c>
      <c r="K96" s="415" t="s">
        <v>325</v>
      </c>
      <c r="L96" s="415" t="s">
        <v>325</v>
      </c>
      <c r="M96" s="415"/>
      <c r="N96" s="417"/>
      <c r="O96" s="416"/>
      <c r="P96" s="415" t="s">
        <v>325</v>
      </c>
      <c r="Q96" s="415" t="s">
        <v>325</v>
      </c>
      <c r="R96" s="415"/>
      <c r="S96" s="416"/>
      <c r="T96" s="416"/>
    </row>
    <row r="97" spans="2:20" ht="36">
      <c r="B97" s="412">
        <v>3</v>
      </c>
      <c r="C97" s="413" t="s">
        <v>195</v>
      </c>
      <c r="D97" s="414" t="s">
        <v>346</v>
      </c>
      <c r="E97" s="415" t="s">
        <v>325</v>
      </c>
      <c r="F97" s="415" t="s">
        <v>325</v>
      </c>
      <c r="G97" s="415" t="s">
        <v>189</v>
      </c>
      <c r="H97" s="534" t="s">
        <v>348</v>
      </c>
      <c r="I97" s="535"/>
      <c r="J97" s="416"/>
      <c r="K97" s="415" t="s">
        <v>325</v>
      </c>
      <c r="L97" s="415" t="s">
        <v>325</v>
      </c>
      <c r="M97" s="415"/>
      <c r="N97" s="417"/>
      <c r="O97" s="416"/>
      <c r="P97" s="415" t="s">
        <v>325</v>
      </c>
      <c r="Q97" s="415" t="s">
        <v>325</v>
      </c>
      <c r="R97" s="415"/>
      <c r="S97" s="416"/>
      <c r="T97" s="416"/>
    </row>
    <row r="98" spans="2:20" ht="36">
      <c r="B98" s="412">
        <v>4</v>
      </c>
      <c r="C98" s="413" t="s">
        <v>195</v>
      </c>
      <c r="D98" s="414" t="s">
        <v>347</v>
      </c>
      <c r="E98" s="415" t="s">
        <v>325</v>
      </c>
      <c r="F98" s="415" t="s">
        <v>325</v>
      </c>
      <c r="G98" s="415" t="s">
        <v>189</v>
      </c>
      <c r="H98" s="534" t="s">
        <v>348</v>
      </c>
      <c r="I98" s="535"/>
      <c r="J98" s="416"/>
      <c r="K98" s="415" t="s">
        <v>325</v>
      </c>
      <c r="L98" s="415" t="s">
        <v>325</v>
      </c>
      <c r="M98" s="415"/>
      <c r="N98" s="417"/>
      <c r="O98" s="416"/>
      <c r="P98" s="415" t="s">
        <v>325</v>
      </c>
      <c r="Q98" s="415" t="s">
        <v>325</v>
      </c>
      <c r="R98" s="415"/>
      <c r="S98" s="416"/>
      <c r="T98" s="416"/>
    </row>
    <row r="99" spans="2:20" ht="36.75" thickBot="1">
      <c r="B99" s="412">
        <v>5</v>
      </c>
      <c r="C99" s="413" t="s">
        <v>196</v>
      </c>
      <c r="D99" s="418" t="s">
        <v>344</v>
      </c>
      <c r="E99" s="415" t="s">
        <v>325</v>
      </c>
      <c r="F99" s="415" t="s">
        <v>325</v>
      </c>
      <c r="G99" s="415" t="s">
        <v>189</v>
      </c>
      <c r="H99" s="534" t="s">
        <v>348</v>
      </c>
      <c r="I99" s="535"/>
      <c r="J99" s="416"/>
      <c r="K99" s="415" t="s">
        <v>325</v>
      </c>
      <c r="L99" s="415" t="s">
        <v>325</v>
      </c>
      <c r="M99" s="415"/>
      <c r="N99" s="417"/>
      <c r="O99" s="416"/>
      <c r="P99" s="415" t="s">
        <v>325</v>
      </c>
      <c r="Q99" s="415" t="s">
        <v>325</v>
      </c>
      <c r="R99" s="415"/>
      <c r="S99" s="416"/>
      <c r="T99" s="416"/>
    </row>
    <row r="100" spans="2:20" ht="72.75" customHeight="1" thickBot="1">
      <c r="B100" s="409"/>
      <c r="C100" s="536" t="s">
        <v>378</v>
      </c>
      <c r="D100" s="536"/>
      <c r="E100" s="536"/>
      <c r="F100" s="536"/>
      <c r="G100" s="536"/>
      <c r="H100" s="536"/>
      <c r="I100" s="536"/>
      <c r="J100" s="536"/>
      <c r="K100" s="410"/>
      <c r="L100" s="410"/>
      <c r="M100" s="410"/>
      <c r="N100" s="410"/>
      <c r="O100" s="410"/>
      <c r="P100" s="410"/>
      <c r="Q100" s="410"/>
      <c r="R100" s="410"/>
      <c r="S100" s="410"/>
      <c r="T100" s="411"/>
    </row>
    <row r="101" spans="2:20" ht="36">
      <c r="B101" s="412">
        <v>1</v>
      </c>
      <c r="C101" s="413" t="s">
        <v>196</v>
      </c>
      <c r="D101" s="414" t="s">
        <v>342</v>
      </c>
      <c r="E101" s="415" t="s">
        <v>325</v>
      </c>
      <c r="F101" s="415" t="s">
        <v>325</v>
      </c>
      <c r="G101" s="415" t="s">
        <v>189</v>
      </c>
      <c r="H101" s="534" t="s">
        <v>348</v>
      </c>
      <c r="I101" s="535"/>
      <c r="J101" s="561">
        <v>43752</v>
      </c>
      <c r="K101" s="415" t="s">
        <v>325</v>
      </c>
      <c r="L101" s="415" t="s">
        <v>325</v>
      </c>
      <c r="M101" s="415"/>
      <c r="N101" s="417"/>
      <c r="O101" s="416"/>
      <c r="P101" s="415" t="s">
        <v>325</v>
      </c>
      <c r="Q101" s="415" t="s">
        <v>325</v>
      </c>
      <c r="R101" s="415"/>
      <c r="S101" s="416"/>
      <c r="T101" s="416"/>
    </row>
    <row r="102" spans="2:20" ht="72">
      <c r="B102" s="412">
        <v>2</v>
      </c>
      <c r="C102" s="413" t="s">
        <v>196</v>
      </c>
      <c r="D102" s="414" t="s">
        <v>367</v>
      </c>
      <c r="E102" s="415" t="s">
        <v>325</v>
      </c>
      <c r="F102" s="415" t="s">
        <v>325</v>
      </c>
      <c r="G102" s="415" t="s">
        <v>189</v>
      </c>
      <c r="H102" s="534" t="s">
        <v>348</v>
      </c>
      <c r="I102" s="535"/>
      <c r="J102" s="561">
        <v>43752</v>
      </c>
      <c r="K102" s="415" t="s">
        <v>325</v>
      </c>
      <c r="L102" s="415" t="s">
        <v>325</v>
      </c>
      <c r="M102" s="415"/>
      <c r="N102" s="417"/>
      <c r="O102" s="416"/>
      <c r="P102" s="415" t="s">
        <v>325</v>
      </c>
      <c r="Q102" s="415" t="s">
        <v>325</v>
      </c>
      <c r="R102" s="415"/>
      <c r="S102" s="416"/>
      <c r="T102" s="416"/>
    </row>
    <row r="103" spans="2:20" ht="36">
      <c r="B103" s="412">
        <v>3</v>
      </c>
      <c r="C103" s="413" t="s">
        <v>195</v>
      </c>
      <c r="D103" s="414" t="s">
        <v>346</v>
      </c>
      <c r="E103" s="415" t="s">
        <v>325</v>
      </c>
      <c r="F103" s="415" t="s">
        <v>325</v>
      </c>
      <c r="G103" s="415" t="s">
        <v>189</v>
      </c>
      <c r="H103" s="534" t="s">
        <v>348</v>
      </c>
      <c r="I103" s="535"/>
      <c r="J103" s="416"/>
      <c r="K103" s="415" t="s">
        <v>325</v>
      </c>
      <c r="L103" s="415" t="s">
        <v>325</v>
      </c>
      <c r="M103" s="415"/>
      <c r="N103" s="417"/>
      <c r="O103" s="416"/>
      <c r="P103" s="415" t="s">
        <v>325</v>
      </c>
      <c r="Q103" s="415" t="s">
        <v>325</v>
      </c>
      <c r="R103" s="415"/>
      <c r="S103" s="416"/>
      <c r="T103" s="416"/>
    </row>
    <row r="104" spans="2:20" ht="36">
      <c r="B104" s="412">
        <v>4</v>
      </c>
      <c r="C104" s="413" t="s">
        <v>195</v>
      </c>
      <c r="D104" s="414" t="s">
        <v>347</v>
      </c>
      <c r="E104" s="415" t="s">
        <v>325</v>
      </c>
      <c r="F104" s="415" t="s">
        <v>325</v>
      </c>
      <c r="G104" s="415" t="s">
        <v>189</v>
      </c>
      <c r="H104" s="534" t="s">
        <v>348</v>
      </c>
      <c r="I104" s="535"/>
      <c r="J104" s="416"/>
      <c r="K104" s="415" t="s">
        <v>325</v>
      </c>
      <c r="L104" s="415" t="s">
        <v>325</v>
      </c>
      <c r="M104" s="415"/>
      <c r="N104" s="417"/>
      <c r="O104" s="416"/>
      <c r="P104" s="415" t="s">
        <v>325</v>
      </c>
      <c r="Q104" s="415" t="s">
        <v>325</v>
      </c>
      <c r="R104" s="415"/>
      <c r="S104" s="416"/>
      <c r="T104" s="416"/>
    </row>
    <row r="105" spans="2:20" ht="36.75" thickBot="1">
      <c r="B105" s="412">
        <v>5</v>
      </c>
      <c r="C105" s="413" t="s">
        <v>196</v>
      </c>
      <c r="D105" s="418" t="s">
        <v>344</v>
      </c>
      <c r="E105" s="415" t="s">
        <v>325</v>
      </c>
      <c r="F105" s="415" t="s">
        <v>325</v>
      </c>
      <c r="G105" s="415" t="s">
        <v>189</v>
      </c>
      <c r="H105" s="534" t="s">
        <v>348</v>
      </c>
      <c r="I105" s="535"/>
      <c r="J105" s="416"/>
      <c r="K105" s="415" t="s">
        <v>325</v>
      </c>
      <c r="L105" s="415" t="s">
        <v>325</v>
      </c>
      <c r="M105" s="415"/>
      <c r="N105" s="417"/>
      <c r="O105" s="416"/>
      <c r="P105" s="415" t="s">
        <v>325</v>
      </c>
      <c r="Q105" s="415" t="s">
        <v>325</v>
      </c>
      <c r="R105" s="415"/>
      <c r="S105" s="416"/>
      <c r="T105" s="416"/>
    </row>
    <row r="106" spans="2:20" ht="66.75" customHeight="1" thickBot="1">
      <c r="B106" s="409"/>
      <c r="C106" s="536" t="s">
        <v>379</v>
      </c>
      <c r="D106" s="536"/>
      <c r="E106" s="536"/>
      <c r="F106" s="536"/>
      <c r="G106" s="536"/>
      <c r="H106" s="536"/>
      <c r="I106" s="536"/>
      <c r="J106" s="536"/>
      <c r="K106" s="410"/>
      <c r="L106" s="410"/>
      <c r="M106" s="410"/>
      <c r="N106" s="410"/>
      <c r="O106" s="410"/>
      <c r="P106" s="410"/>
      <c r="Q106" s="410"/>
      <c r="R106" s="410"/>
      <c r="S106" s="410"/>
      <c r="T106" s="411"/>
    </row>
    <row r="107" spans="2:20" ht="36">
      <c r="B107" s="412">
        <v>1</v>
      </c>
      <c r="C107" s="413" t="s">
        <v>196</v>
      </c>
      <c r="D107" s="414" t="s">
        <v>342</v>
      </c>
      <c r="E107" s="415" t="s">
        <v>325</v>
      </c>
      <c r="F107" s="415" t="s">
        <v>325</v>
      </c>
      <c r="G107" s="415" t="s">
        <v>189</v>
      </c>
      <c r="H107" s="534" t="s">
        <v>348</v>
      </c>
      <c r="I107" s="535"/>
      <c r="J107" s="561">
        <v>43752</v>
      </c>
      <c r="K107" s="415" t="s">
        <v>325</v>
      </c>
      <c r="L107" s="415" t="s">
        <v>325</v>
      </c>
      <c r="M107" s="415"/>
      <c r="N107" s="417"/>
      <c r="O107" s="416"/>
      <c r="P107" s="415" t="s">
        <v>325</v>
      </c>
      <c r="Q107" s="415" t="s">
        <v>325</v>
      </c>
      <c r="R107" s="415"/>
      <c r="S107" s="416"/>
      <c r="T107" s="416"/>
    </row>
    <row r="108" spans="2:20" ht="72">
      <c r="B108" s="412">
        <v>2</v>
      </c>
      <c r="C108" s="413" t="s">
        <v>196</v>
      </c>
      <c r="D108" s="414" t="s">
        <v>367</v>
      </c>
      <c r="E108" s="415" t="s">
        <v>325</v>
      </c>
      <c r="F108" s="415" t="s">
        <v>325</v>
      </c>
      <c r="G108" s="415" t="s">
        <v>189</v>
      </c>
      <c r="H108" s="534" t="s">
        <v>348</v>
      </c>
      <c r="I108" s="535"/>
      <c r="J108" s="561">
        <v>43752</v>
      </c>
      <c r="K108" s="415" t="s">
        <v>325</v>
      </c>
      <c r="L108" s="415" t="s">
        <v>325</v>
      </c>
      <c r="M108" s="415"/>
      <c r="N108" s="417"/>
      <c r="O108" s="416"/>
      <c r="P108" s="415" t="s">
        <v>325</v>
      </c>
      <c r="Q108" s="415" t="s">
        <v>325</v>
      </c>
      <c r="R108" s="415"/>
      <c r="S108" s="416"/>
      <c r="T108" s="416"/>
    </row>
    <row r="109" spans="2:20" ht="36">
      <c r="B109" s="412">
        <v>3</v>
      </c>
      <c r="C109" s="413" t="s">
        <v>195</v>
      </c>
      <c r="D109" s="414" t="s">
        <v>346</v>
      </c>
      <c r="E109" s="415" t="s">
        <v>325</v>
      </c>
      <c r="F109" s="415" t="s">
        <v>325</v>
      </c>
      <c r="G109" s="415" t="s">
        <v>189</v>
      </c>
      <c r="H109" s="534" t="s">
        <v>348</v>
      </c>
      <c r="I109" s="535"/>
      <c r="J109" s="416"/>
      <c r="K109" s="415" t="s">
        <v>325</v>
      </c>
      <c r="L109" s="415" t="s">
        <v>325</v>
      </c>
      <c r="M109" s="415"/>
      <c r="N109" s="417"/>
      <c r="O109" s="416"/>
      <c r="P109" s="415" t="s">
        <v>325</v>
      </c>
      <c r="Q109" s="415" t="s">
        <v>325</v>
      </c>
      <c r="R109" s="415"/>
      <c r="S109" s="416"/>
      <c r="T109" s="416"/>
    </row>
    <row r="110" spans="2:20" ht="36">
      <c r="B110" s="412">
        <v>4</v>
      </c>
      <c r="C110" s="413" t="s">
        <v>195</v>
      </c>
      <c r="D110" s="414" t="s">
        <v>347</v>
      </c>
      <c r="E110" s="415" t="s">
        <v>325</v>
      </c>
      <c r="F110" s="415" t="s">
        <v>325</v>
      </c>
      <c r="G110" s="415" t="s">
        <v>189</v>
      </c>
      <c r="H110" s="534" t="s">
        <v>348</v>
      </c>
      <c r="I110" s="535"/>
      <c r="J110" s="416"/>
      <c r="K110" s="415" t="s">
        <v>325</v>
      </c>
      <c r="L110" s="415" t="s">
        <v>325</v>
      </c>
      <c r="M110" s="415"/>
      <c r="N110" s="417"/>
      <c r="O110" s="416"/>
      <c r="P110" s="415" t="s">
        <v>325</v>
      </c>
      <c r="Q110" s="415" t="s">
        <v>325</v>
      </c>
      <c r="R110" s="415"/>
      <c r="S110" s="416"/>
      <c r="T110" s="416"/>
    </row>
    <row r="111" spans="2:20" ht="36.75" thickBot="1">
      <c r="B111" s="412">
        <v>5</v>
      </c>
      <c r="C111" s="413" t="s">
        <v>196</v>
      </c>
      <c r="D111" s="418" t="s">
        <v>344</v>
      </c>
      <c r="E111" s="415" t="s">
        <v>325</v>
      </c>
      <c r="F111" s="415" t="s">
        <v>325</v>
      </c>
      <c r="G111" s="415" t="s">
        <v>189</v>
      </c>
      <c r="H111" s="534" t="s">
        <v>348</v>
      </c>
      <c r="I111" s="535"/>
      <c r="J111" s="416"/>
      <c r="K111" s="415" t="s">
        <v>325</v>
      </c>
      <c r="L111" s="415" t="s">
        <v>325</v>
      </c>
      <c r="M111" s="415"/>
      <c r="N111" s="417"/>
      <c r="O111" s="416"/>
      <c r="P111" s="415" t="s">
        <v>325</v>
      </c>
      <c r="Q111" s="415" t="s">
        <v>325</v>
      </c>
      <c r="R111" s="415"/>
      <c r="S111" s="416"/>
      <c r="T111" s="416"/>
    </row>
    <row r="112" spans="2:20" ht="51.75" customHeight="1" thickBot="1">
      <c r="B112" s="537" t="s">
        <v>358</v>
      </c>
      <c r="C112" s="538"/>
      <c r="D112" s="541"/>
      <c r="E112" s="404"/>
      <c r="F112" s="419"/>
      <c r="G112" s="406"/>
      <c r="H112" s="407"/>
      <c r="I112" s="407"/>
      <c r="J112" s="407"/>
      <c r="K112" s="407"/>
      <c r="L112" s="407"/>
      <c r="M112" s="407"/>
      <c r="N112" s="407"/>
      <c r="O112" s="407"/>
      <c r="P112" s="407"/>
      <c r="Q112" s="407"/>
      <c r="R112" s="407"/>
      <c r="S112" s="407"/>
      <c r="T112" s="408"/>
    </row>
    <row r="113" spans="2:20" ht="61.5" customHeight="1" thickBot="1">
      <c r="B113" s="409"/>
      <c r="C113" s="536" t="s">
        <v>380</v>
      </c>
      <c r="D113" s="536"/>
      <c r="E113" s="536"/>
      <c r="F113" s="536"/>
      <c r="G113" s="536"/>
      <c r="H113" s="536"/>
      <c r="I113" s="536"/>
      <c r="J113" s="536"/>
      <c r="K113" s="410"/>
      <c r="L113" s="410"/>
      <c r="M113" s="410"/>
      <c r="N113" s="410"/>
      <c r="O113" s="410"/>
      <c r="P113" s="410"/>
      <c r="Q113" s="410"/>
      <c r="R113" s="410"/>
      <c r="S113" s="410"/>
      <c r="T113" s="411"/>
    </row>
    <row r="114" spans="2:20" ht="36">
      <c r="B114" s="412">
        <v>1</v>
      </c>
      <c r="C114" s="413" t="s">
        <v>196</v>
      </c>
      <c r="D114" s="414" t="s">
        <v>342</v>
      </c>
      <c r="E114" s="415" t="s">
        <v>325</v>
      </c>
      <c r="F114" s="415" t="s">
        <v>325</v>
      </c>
      <c r="G114" s="415" t="s">
        <v>188</v>
      </c>
      <c r="H114" s="534"/>
      <c r="I114" s="535"/>
      <c r="J114" s="561">
        <v>43752</v>
      </c>
      <c r="K114" s="415" t="s">
        <v>325</v>
      </c>
      <c r="L114" s="415" t="s">
        <v>325</v>
      </c>
      <c r="M114" s="415"/>
      <c r="N114" s="417"/>
      <c r="O114" s="416"/>
      <c r="P114" s="415" t="s">
        <v>325</v>
      </c>
      <c r="Q114" s="415" t="s">
        <v>325</v>
      </c>
      <c r="R114" s="415"/>
      <c r="S114" s="416"/>
      <c r="T114" s="416"/>
    </row>
    <row r="115" spans="2:20" ht="72">
      <c r="B115" s="412">
        <v>2</v>
      </c>
      <c r="C115" s="413" t="s">
        <v>196</v>
      </c>
      <c r="D115" s="414" t="s">
        <v>367</v>
      </c>
      <c r="E115" s="415" t="s">
        <v>325</v>
      </c>
      <c r="F115" s="415" t="s">
        <v>325</v>
      </c>
      <c r="G115" s="415" t="s">
        <v>188</v>
      </c>
      <c r="H115" s="534"/>
      <c r="I115" s="535"/>
      <c r="J115" s="561">
        <v>43752</v>
      </c>
      <c r="K115" s="415" t="s">
        <v>325</v>
      </c>
      <c r="L115" s="415" t="s">
        <v>325</v>
      </c>
      <c r="M115" s="415"/>
      <c r="N115" s="417"/>
      <c r="O115" s="416"/>
      <c r="P115" s="415" t="s">
        <v>325</v>
      </c>
      <c r="Q115" s="415" t="s">
        <v>325</v>
      </c>
      <c r="R115" s="415"/>
      <c r="S115" s="416"/>
      <c r="T115" s="416"/>
    </row>
    <row r="116" spans="2:20" ht="36">
      <c r="B116" s="412">
        <v>3</v>
      </c>
      <c r="C116" s="413" t="s">
        <v>195</v>
      </c>
      <c r="D116" s="414" t="s">
        <v>346</v>
      </c>
      <c r="E116" s="415" t="s">
        <v>325</v>
      </c>
      <c r="F116" s="415" t="s">
        <v>325</v>
      </c>
      <c r="G116" s="415" t="s">
        <v>188</v>
      </c>
      <c r="H116" s="534"/>
      <c r="I116" s="535"/>
      <c r="J116" s="416"/>
      <c r="K116" s="415" t="s">
        <v>325</v>
      </c>
      <c r="L116" s="415" t="s">
        <v>325</v>
      </c>
      <c r="M116" s="415"/>
      <c r="N116" s="417"/>
      <c r="O116" s="416"/>
      <c r="P116" s="415" t="s">
        <v>325</v>
      </c>
      <c r="Q116" s="415" t="s">
        <v>325</v>
      </c>
      <c r="R116" s="415"/>
      <c r="S116" s="416"/>
      <c r="T116" s="416"/>
    </row>
    <row r="117" spans="2:20" ht="36">
      <c r="B117" s="412">
        <v>4</v>
      </c>
      <c r="C117" s="413" t="s">
        <v>195</v>
      </c>
      <c r="D117" s="414" t="s">
        <v>347</v>
      </c>
      <c r="E117" s="415" t="s">
        <v>325</v>
      </c>
      <c r="F117" s="415" t="s">
        <v>325</v>
      </c>
      <c r="G117" s="415" t="s">
        <v>188</v>
      </c>
      <c r="H117" s="534"/>
      <c r="I117" s="535"/>
      <c r="J117" s="416"/>
      <c r="K117" s="415" t="s">
        <v>325</v>
      </c>
      <c r="L117" s="415" t="s">
        <v>325</v>
      </c>
      <c r="M117" s="415"/>
      <c r="N117" s="417"/>
      <c r="O117" s="416"/>
      <c r="P117" s="415" t="s">
        <v>325</v>
      </c>
      <c r="Q117" s="415" t="s">
        <v>325</v>
      </c>
      <c r="R117" s="415"/>
      <c r="S117" s="416"/>
      <c r="T117" s="416"/>
    </row>
    <row r="118" spans="2:20" ht="36.75" thickBot="1">
      <c r="B118" s="412">
        <v>5</v>
      </c>
      <c r="C118" s="413" t="s">
        <v>196</v>
      </c>
      <c r="D118" s="418" t="s">
        <v>344</v>
      </c>
      <c r="E118" s="415" t="s">
        <v>325</v>
      </c>
      <c r="F118" s="415" t="s">
        <v>325</v>
      </c>
      <c r="G118" s="415" t="s">
        <v>188</v>
      </c>
      <c r="H118" s="534"/>
      <c r="I118" s="535"/>
      <c r="J118" s="416"/>
      <c r="K118" s="415" t="s">
        <v>325</v>
      </c>
      <c r="L118" s="415" t="s">
        <v>325</v>
      </c>
      <c r="M118" s="415"/>
      <c r="N118" s="417"/>
      <c r="O118" s="416"/>
      <c r="P118" s="415" t="s">
        <v>325</v>
      </c>
      <c r="Q118" s="415" t="s">
        <v>325</v>
      </c>
      <c r="R118" s="415"/>
      <c r="S118" s="416"/>
      <c r="T118" s="416"/>
    </row>
    <row r="119" spans="2:20" ht="67.5" customHeight="1" thickBot="1">
      <c r="B119" s="409"/>
      <c r="C119" s="536" t="s">
        <v>381</v>
      </c>
      <c r="D119" s="536"/>
      <c r="E119" s="536"/>
      <c r="F119" s="536"/>
      <c r="G119" s="536"/>
      <c r="H119" s="536"/>
      <c r="I119" s="536"/>
      <c r="J119" s="536"/>
      <c r="K119" s="410"/>
      <c r="L119" s="410"/>
      <c r="M119" s="410"/>
      <c r="N119" s="410"/>
      <c r="O119" s="410"/>
      <c r="P119" s="410"/>
      <c r="Q119" s="410"/>
      <c r="R119" s="410"/>
      <c r="S119" s="410"/>
      <c r="T119" s="411"/>
    </row>
    <row r="120" spans="2:20" ht="36">
      <c r="B120" s="412">
        <v>1</v>
      </c>
      <c r="C120" s="413" t="s">
        <v>196</v>
      </c>
      <c r="D120" s="414" t="s">
        <v>342</v>
      </c>
      <c r="E120" s="415" t="s">
        <v>325</v>
      </c>
      <c r="F120" s="415" t="s">
        <v>325</v>
      </c>
      <c r="G120" s="415" t="s">
        <v>188</v>
      </c>
      <c r="H120" s="534"/>
      <c r="I120" s="535"/>
      <c r="J120" s="561">
        <v>43752</v>
      </c>
      <c r="K120" s="415" t="s">
        <v>325</v>
      </c>
      <c r="L120" s="415" t="s">
        <v>325</v>
      </c>
      <c r="M120" s="415"/>
      <c r="N120" s="417"/>
      <c r="O120" s="416"/>
      <c r="P120" s="415" t="s">
        <v>325</v>
      </c>
      <c r="Q120" s="415" t="s">
        <v>325</v>
      </c>
      <c r="R120" s="415"/>
      <c r="S120" s="416"/>
      <c r="T120" s="416"/>
    </row>
    <row r="121" spans="2:20" ht="72">
      <c r="B121" s="412">
        <v>2</v>
      </c>
      <c r="C121" s="413" t="s">
        <v>196</v>
      </c>
      <c r="D121" s="414" t="s">
        <v>367</v>
      </c>
      <c r="E121" s="415" t="s">
        <v>325</v>
      </c>
      <c r="F121" s="415" t="s">
        <v>325</v>
      </c>
      <c r="G121" s="415" t="s">
        <v>188</v>
      </c>
      <c r="H121" s="534"/>
      <c r="I121" s="535"/>
      <c r="J121" s="561">
        <v>43752</v>
      </c>
      <c r="K121" s="415" t="s">
        <v>325</v>
      </c>
      <c r="L121" s="415" t="s">
        <v>325</v>
      </c>
      <c r="M121" s="415"/>
      <c r="N121" s="417"/>
      <c r="O121" s="416"/>
      <c r="P121" s="415" t="s">
        <v>325</v>
      </c>
      <c r="Q121" s="415" t="s">
        <v>325</v>
      </c>
      <c r="R121" s="415"/>
      <c r="S121" s="416"/>
      <c r="T121" s="416"/>
    </row>
    <row r="122" spans="2:20" ht="36">
      <c r="B122" s="412">
        <v>3</v>
      </c>
      <c r="C122" s="413" t="s">
        <v>195</v>
      </c>
      <c r="D122" s="414" t="s">
        <v>346</v>
      </c>
      <c r="E122" s="415" t="s">
        <v>325</v>
      </c>
      <c r="F122" s="415" t="s">
        <v>325</v>
      </c>
      <c r="G122" s="415" t="s">
        <v>188</v>
      </c>
      <c r="H122" s="534"/>
      <c r="I122" s="535"/>
      <c r="J122" s="416"/>
      <c r="K122" s="415" t="s">
        <v>325</v>
      </c>
      <c r="L122" s="415" t="s">
        <v>325</v>
      </c>
      <c r="M122" s="415"/>
      <c r="N122" s="417"/>
      <c r="O122" s="416"/>
      <c r="P122" s="415" t="s">
        <v>325</v>
      </c>
      <c r="Q122" s="415" t="s">
        <v>325</v>
      </c>
      <c r="R122" s="415"/>
      <c r="S122" s="416"/>
      <c r="T122" s="416"/>
    </row>
    <row r="123" spans="2:20" ht="36">
      <c r="B123" s="412">
        <v>4</v>
      </c>
      <c r="C123" s="413" t="s">
        <v>195</v>
      </c>
      <c r="D123" s="414" t="s">
        <v>347</v>
      </c>
      <c r="E123" s="415" t="s">
        <v>325</v>
      </c>
      <c r="F123" s="415" t="s">
        <v>325</v>
      </c>
      <c r="G123" s="415" t="s">
        <v>188</v>
      </c>
      <c r="H123" s="534"/>
      <c r="I123" s="535"/>
      <c r="J123" s="416"/>
      <c r="K123" s="415" t="s">
        <v>325</v>
      </c>
      <c r="L123" s="415" t="s">
        <v>325</v>
      </c>
      <c r="M123" s="415"/>
      <c r="N123" s="417"/>
      <c r="O123" s="416"/>
      <c r="P123" s="415" t="s">
        <v>325</v>
      </c>
      <c r="Q123" s="415" t="s">
        <v>325</v>
      </c>
      <c r="R123" s="415"/>
      <c r="S123" s="416"/>
      <c r="T123" s="416"/>
    </row>
    <row r="124" spans="2:20" ht="36.75" thickBot="1">
      <c r="B124" s="412">
        <v>5</v>
      </c>
      <c r="C124" s="413" t="s">
        <v>196</v>
      </c>
      <c r="D124" s="418" t="s">
        <v>344</v>
      </c>
      <c r="E124" s="415" t="s">
        <v>325</v>
      </c>
      <c r="F124" s="415" t="s">
        <v>325</v>
      </c>
      <c r="G124" s="415" t="s">
        <v>188</v>
      </c>
      <c r="H124" s="534"/>
      <c r="I124" s="535"/>
      <c r="J124" s="416"/>
      <c r="K124" s="415" t="s">
        <v>325</v>
      </c>
      <c r="L124" s="415" t="s">
        <v>325</v>
      </c>
      <c r="M124" s="415"/>
      <c r="N124" s="417"/>
      <c r="O124" s="416"/>
      <c r="P124" s="415" t="s">
        <v>325</v>
      </c>
      <c r="Q124" s="415" t="s">
        <v>325</v>
      </c>
      <c r="R124" s="415"/>
      <c r="S124" s="416"/>
      <c r="T124" s="416"/>
    </row>
    <row r="125" spans="2:20" ht="78.75" customHeight="1" thickBot="1">
      <c r="B125" s="409"/>
      <c r="C125" s="536" t="s">
        <v>382</v>
      </c>
      <c r="D125" s="536"/>
      <c r="E125" s="536"/>
      <c r="F125" s="536"/>
      <c r="G125" s="536"/>
      <c r="H125" s="536"/>
      <c r="I125" s="536"/>
      <c r="J125" s="536"/>
      <c r="K125" s="410"/>
      <c r="L125" s="410"/>
      <c r="M125" s="410"/>
      <c r="N125" s="410"/>
      <c r="O125" s="410"/>
      <c r="P125" s="410"/>
      <c r="Q125" s="410"/>
      <c r="R125" s="410"/>
      <c r="S125" s="410"/>
      <c r="T125" s="411"/>
    </row>
    <row r="126" spans="2:20" ht="36">
      <c r="B126" s="412">
        <v>1</v>
      </c>
      <c r="C126" s="413" t="s">
        <v>196</v>
      </c>
      <c r="D126" s="414" t="s">
        <v>342</v>
      </c>
      <c r="E126" s="415" t="s">
        <v>325</v>
      </c>
      <c r="F126" s="415" t="s">
        <v>325</v>
      </c>
      <c r="G126" s="415" t="s">
        <v>189</v>
      </c>
      <c r="H126" s="534" t="s">
        <v>348</v>
      </c>
      <c r="I126" s="535"/>
      <c r="J126" s="561">
        <v>43752</v>
      </c>
      <c r="K126" s="415" t="s">
        <v>325</v>
      </c>
      <c r="L126" s="415" t="s">
        <v>325</v>
      </c>
      <c r="M126" s="415"/>
      <c r="N126" s="417"/>
      <c r="O126" s="416"/>
      <c r="P126" s="415" t="s">
        <v>325</v>
      </c>
      <c r="Q126" s="415" t="s">
        <v>325</v>
      </c>
      <c r="R126" s="415"/>
      <c r="S126" s="416"/>
      <c r="T126" s="416"/>
    </row>
    <row r="127" spans="2:20" ht="72">
      <c r="B127" s="412">
        <v>2</v>
      </c>
      <c r="C127" s="413" t="s">
        <v>196</v>
      </c>
      <c r="D127" s="414" t="s">
        <v>367</v>
      </c>
      <c r="E127" s="415" t="s">
        <v>325</v>
      </c>
      <c r="F127" s="415" t="s">
        <v>325</v>
      </c>
      <c r="G127" s="415" t="s">
        <v>189</v>
      </c>
      <c r="H127" s="534" t="s">
        <v>348</v>
      </c>
      <c r="I127" s="535"/>
      <c r="J127" s="561">
        <v>43752</v>
      </c>
      <c r="K127" s="415" t="s">
        <v>325</v>
      </c>
      <c r="L127" s="415" t="s">
        <v>325</v>
      </c>
      <c r="M127" s="415"/>
      <c r="N127" s="417"/>
      <c r="O127" s="416"/>
      <c r="P127" s="415" t="s">
        <v>325</v>
      </c>
      <c r="Q127" s="415" t="s">
        <v>325</v>
      </c>
      <c r="R127" s="415"/>
      <c r="S127" s="416"/>
      <c r="T127" s="416"/>
    </row>
    <row r="128" spans="2:20" ht="36">
      <c r="B128" s="412">
        <v>3</v>
      </c>
      <c r="C128" s="413" t="s">
        <v>195</v>
      </c>
      <c r="D128" s="414" t="s">
        <v>346</v>
      </c>
      <c r="E128" s="415" t="s">
        <v>325</v>
      </c>
      <c r="F128" s="415" t="s">
        <v>325</v>
      </c>
      <c r="G128" s="415" t="s">
        <v>189</v>
      </c>
      <c r="H128" s="534" t="s">
        <v>348</v>
      </c>
      <c r="I128" s="535"/>
      <c r="J128" s="416"/>
      <c r="K128" s="415" t="s">
        <v>325</v>
      </c>
      <c r="L128" s="415" t="s">
        <v>325</v>
      </c>
      <c r="M128" s="415"/>
      <c r="N128" s="417"/>
      <c r="O128" s="416"/>
      <c r="P128" s="415" t="s">
        <v>325</v>
      </c>
      <c r="Q128" s="415" t="s">
        <v>325</v>
      </c>
      <c r="R128" s="415"/>
      <c r="S128" s="416"/>
      <c r="T128" s="416"/>
    </row>
    <row r="129" spans="2:20" ht="36">
      <c r="B129" s="412">
        <v>4</v>
      </c>
      <c r="C129" s="413" t="s">
        <v>195</v>
      </c>
      <c r="D129" s="414" t="s">
        <v>347</v>
      </c>
      <c r="E129" s="415" t="s">
        <v>325</v>
      </c>
      <c r="F129" s="415" t="s">
        <v>325</v>
      </c>
      <c r="G129" s="415" t="s">
        <v>189</v>
      </c>
      <c r="H129" s="534" t="s">
        <v>348</v>
      </c>
      <c r="I129" s="535"/>
      <c r="J129" s="416"/>
      <c r="K129" s="415" t="s">
        <v>325</v>
      </c>
      <c r="L129" s="415" t="s">
        <v>325</v>
      </c>
      <c r="M129" s="415"/>
      <c r="N129" s="417"/>
      <c r="O129" s="416"/>
      <c r="P129" s="415" t="s">
        <v>325</v>
      </c>
      <c r="Q129" s="415" t="s">
        <v>325</v>
      </c>
      <c r="R129" s="415"/>
      <c r="S129" s="416"/>
      <c r="T129" s="416"/>
    </row>
    <row r="130" spans="2:20" ht="36.75" thickBot="1">
      <c r="B130" s="412">
        <v>5</v>
      </c>
      <c r="C130" s="413" t="s">
        <v>196</v>
      </c>
      <c r="D130" s="418" t="s">
        <v>344</v>
      </c>
      <c r="E130" s="415" t="s">
        <v>325</v>
      </c>
      <c r="F130" s="415" t="s">
        <v>325</v>
      </c>
      <c r="G130" s="415" t="s">
        <v>189</v>
      </c>
      <c r="H130" s="534" t="s">
        <v>348</v>
      </c>
      <c r="I130" s="535"/>
      <c r="J130" s="416"/>
      <c r="K130" s="415" t="s">
        <v>325</v>
      </c>
      <c r="L130" s="415" t="s">
        <v>325</v>
      </c>
      <c r="M130" s="415"/>
      <c r="N130" s="417"/>
      <c r="O130" s="416"/>
      <c r="P130" s="415" t="s">
        <v>325</v>
      </c>
      <c r="Q130" s="415" t="s">
        <v>325</v>
      </c>
      <c r="R130" s="415"/>
      <c r="S130" s="416"/>
      <c r="T130" s="416"/>
    </row>
    <row r="131" spans="2:20" ht="66" customHeight="1" thickBot="1">
      <c r="B131" s="409"/>
      <c r="C131" s="536" t="s">
        <v>383</v>
      </c>
      <c r="D131" s="536"/>
      <c r="E131" s="536"/>
      <c r="F131" s="536"/>
      <c r="G131" s="536"/>
      <c r="H131" s="536"/>
      <c r="I131" s="536"/>
      <c r="J131" s="536"/>
      <c r="K131" s="410"/>
      <c r="L131" s="410"/>
      <c r="M131" s="410"/>
      <c r="N131" s="410"/>
      <c r="O131" s="410"/>
      <c r="P131" s="410"/>
      <c r="Q131" s="410"/>
      <c r="R131" s="410"/>
      <c r="S131" s="410"/>
      <c r="T131" s="411"/>
    </row>
    <row r="132" spans="2:20" ht="36">
      <c r="B132" s="412">
        <v>1</v>
      </c>
      <c r="C132" s="413" t="s">
        <v>196</v>
      </c>
      <c r="D132" s="414" t="s">
        <v>342</v>
      </c>
      <c r="E132" s="415" t="s">
        <v>325</v>
      </c>
      <c r="F132" s="415" t="s">
        <v>325</v>
      </c>
      <c r="G132" s="415" t="s">
        <v>189</v>
      </c>
      <c r="H132" s="534" t="s">
        <v>348</v>
      </c>
      <c r="I132" s="535"/>
      <c r="J132" s="561">
        <v>43752</v>
      </c>
      <c r="K132" s="415" t="s">
        <v>325</v>
      </c>
      <c r="L132" s="415" t="s">
        <v>325</v>
      </c>
      <c r="M132" s="415"/>
      <c r="N132" s="417"/>
      <c r="O132" s="416"/>
      <c r="P132" s="415" t="s">
        <v>325</v>
      </c>
      <c r="Q132" s="415" t="s">
        <v>325</v>
      </c>
      <c r="R132" s="415"/>
      <c r="S132" s="416"/>
      <c r="T132" s="416"/>
    </row>
    <row r="133" spans="2:20" ht="72">
      <c r="B133" s="412">
        <v>2</v>
      </c>
      <c r="C133" s="413" t="s">
        <v>196</v>
      </c>
      <c r="D133" s="414" t="s">
        <v>367</v>
      </c>
      <c r="E133" s="415" t="s">
        <v>325</v>
      </c>
      <c r="F133" s="415" t="s">
        <v>325</v>
      </c>
      <c r="G133" s="415" t="s">
        <v>189</v>
      </c>
      <c r="H133" s="534" t="s">
        <v>348</v>
      </c>
      <c r="I133" s="535"/>
      <c r="J133" s="561">
        <v>43752</v>
      </c>
      <c r="K133" s="415" t="s">
        <v>325</v>
      </c>
      <c r="L133" s="415" t="s">
        <v>325</v>
      </c>
      <c r="M133" s="415"/>
      <c r="N133" s="417"/>
      <c r="O133" s="416"/>
      <c r="P133" s="415" t="s">
        <v>325</v>
      </c>
      <c r="Q133" s="415" t="s">
        <v>325</v>
      </c>
      <c r="R133" s="415"/>
      <c r="S133" s="416"/>
      <c r="T133" s="416"/>
    </row>
    <row r="134" spans="2:20" ht="36">
      <c r="B134" s="412">
        <v>3</v>
      </c>
      <c r="C134" s="413" t="s">
        <v>195</v>
      </c>
      <c r="D134" s="414" t="s">
        <v>346</v>
      </c>
      <c r="E134" s="415" t="s">
        <v>325</v>
      </c>
      <c r="F134" s="415" t="s">
        <v>325</v>
      </c>
      <c r="G134" s="415" t="s">
        <v>189</v>
      </c>
      <c r="H134" s="534" t="s">
        <v>348</v>
      </c>
      <c r="I134" s="535"/>
      <c r="J134" s="416"/>
      <c r="K134" s="415" t="s">
        <v>325</v>
      </c>
      <c r="L134" s="415" t="s">
        <v>325</v>
      </c>
      <c r="M134" s="415"/>
      <c r="N134" s="417"/>
      <c r="O134" s="416"/>
      <c r="P134" s="415" t="s">
        <v>325</v>
      </c>
      <c r="Q134" s="415" t="s">
        <v>325</v>
      </c>
      <c r="R134" s="415"/>
      <c r="S134" s="416"/>
      <c r="T134" s="416"/>
    </row>
    <row r="135" spans="2:20" ht="36">
      <c r="B135" s="412">
        <v>4</v>
      </c>
      <c r="C135" s="413" t="s">
        <v>195</v>
      </c>
      <c r="D135" s="414" t="s">
        <v>347</v>
      </c>
      <c r="E135" s="415" t="s">
        <v>325</v>
      </c>
      <c r="F135" s="415" t="s">
        <v>325</v>
      </c>
      <c r="G135" s="415" t="s">
        <v>189</v>
      </c>
      <c r="H135" s="534" t="s">
        <v>348</v>
      </c>
      <c r="I135" s="535"/>
      <c r="J135" s="416"/>
      <c r="K135" s="415" t="s">
        <v>325</v>
      </c>
      <c r="L135" s="415" t="s">
        <v>325</v>
      </c>
      <c r="M135" s="415"/>
      <c r="N135" s="417"/>
      <c r="O135" s="416"/>
      <c r="P135" s="415" t="s">
        <v>325</v>
      </c>
      <c r="Q135" s="415" t="s">
        <v>325</v>
      </c>
      <c r="R135" s="415"/>
      <c r="S135" s="416"/>
      <c r="T135" s="416"/>
    </row>
    <row r="136" spans="2:20" ht="36.75" thickBot="1">
      <c r="B136" s="412">
        <v>5</v>
      </c>
      <c r="C136" s="413" t="s">
        <v>196</v>
      </c>
      <c r="D136" s="418" t="s">
        <v>344</v>
      </c>
      <c r="E136" s="415" t="s">
        <v>325</v>
      </c>
      <c r="F136" s="415" t="s">
        <v>325</v>
      </c>
      <c r="G136" s="415" t="s">
        <v>189</v>
      </c>
      <c r="H136" s="534" t="s">
        <v>348</v>
      </c>
      <c r="I136" s="535"/>
      <c r="J136" s="416"/>
      <c r="K136" s="415" t="s">
        <v>325</v>
      </c>
      <c r="L136" s="415" t="s">
        <v>325</v>
      </c>
      <c r="M136" s="415"/>
      <c r="N136" s="417"/>
      <c r="O136" s="416"/>
      <c r="P136" s="415" t="s">
        <v>325</v>
      </c>
      <c r="Q136" s="415" t="s">
        <v>325</v>
      </c>
      <c r="R136" s="415"/>
      <c r="S136" s="416"/>
      <c r="T136" s="416"/>
    </row>
    <row r="137" spans="2:20" ht="78" customHeight="1" thickBot="1">
      <c r="B137" s="409"/>
      <c r="C137" s="536" t="s">
        <v>384</v>
      </c>
      <c r="D137" s="536"/>
      <c r="E137" s="536"/>
      <c r="F137" s="536"/>
      <c r="G137" s="536"/>
      <c r="H137" s="536"/>
      <c r="I137" s="536"/>
      <c r="J137" s="536"/>
      <c r="K137" s="410"/>
      <c r="L137" s="410"/>
      <c r="M137" s="410"/>
      <c r="N137" s="410"/>
      <c r="O137" s="410"/>
      <c r="P137" s="410"/>
      <c r="Q137" s="410"/>
      <c r="R137" s="410"/>
      <c r="S137" s="410"/>
      <c r="T137" s="411"/>
    </row>
    <row r="138" spans="2:20" ht="36">
      <c r="B138" s="412">
        <v>1</v>
      </c>
      <c r="C138" s="413" t="s">
        <v>196</v>
      </c>
      <c r="D138" s="414" t="s">
        <v>342</v>
      </c>
      <c r="E138" s="415" t="s">
        <v>325</v>
      </c>
      <c r="F138" s="415" t="s">
        <v>325</v>
      </c>
      <c r="G138" s="415" t="s">
        <v>189</v>
      </c>
      <c r="H138" s="534" t="s">
        <v>348</v>
      </c>
      <c r="I138" s="535"/>
      <c r="J138" s="561">
        <v>43752</v>
      </c>
      <c r="K138" s="415" t="s">
        <v>325</v>
      </c>
      <c r="L138" s="415" t="s">
        <v>325</v>
      </c>
      <c r="M138" s="415"/>
      <c r="N138" s="417"/>
      <c r="O138" s="416"/>
      <c r="P138" s="415" t="s">
        <v>325</v>
      </c>
      <c r="Q138" s="415" t="s">
        <v>325</v>
      </c>
      <c r="R138" s="415"/>
      <c r="S138" s="416"/>
      <c r="T138" s="416"/>
    </row>
    <row r="139" spans="2:20" ht="72">
      <c r="B139" s="412">
        <v>2</v>
      </c>
      <c r="C139" s="413" t="s">
        <v>196</v>
      </c>
      <c r="D139" s="414" t="s">
        <v>367</v>
      </c>
      <c r="E139" s="415" t="s">
        <v>325</v>
      </c>
      <c r="F139" s="415" t="s">
        <v>325</v>
      </c>
      <c r="G139" s="415" t="s">
        <v>189</v>
      </c>
      <c r="H139" s="534" t="s">
        <v>348</v>
      </c>
      <c r="I139" s="535"/>
      <c r="J139" s="561">
        <v>43752</v>
      </c>
      <c r="K139" s="415" t="s">
        <v>325</v>
      </c>
      <c r="L139" s="415" t="s">
        <v>325</v>
      </c>
      <c r="M139" s="415"/>
      <c r="N139" s="417"/>
      <c r="O139" s="416"/>
      <c r="P139" s="415" t="s">
        <v>325</v>
      </c>
      <c r="Q139" s="415" t="s">
        <v>325</v>
      </c>
      <c r="R139" s="415"/>
      <c r="S139" s="416"/>
      <c r="T139" s="416"/>
    </row>
    <row r="140" spans="2:20" ht="36">
      <c r="B140" s="412">
        <v>3</v>
      </c>
      <c r="C140" s="413" t="s">
        <v>195</v>
      </c>
      <c r="D140" s="414" t="s">
        <v>346</v>
      </c>
      <c r="E140" s="415" t="s">
        <v>325</v>
      </c>
      <c r="F140" s="415" t="s">
        <v>325</v>
      </c>
      <c r="G140" s="415" t="s">
        <v>189</v>
      </c>
      <c r="H140" s="534" t="s">
        <v>348</v>
      </c>
      <c r="I140" s="535"/>
      <c r="J140" s="416"/>
      <c r="K140" s="415" t="s">
        <v>325</v>
      </c>
      <c r="L140" s="415" t="s">
        <v>325</v>
      </c>
      <c r="M140" s="415"/>
      <c r="N140" s="417"/>
      <c r="O140" s="416"/>
      <c r="P140" s="415" t="s">
        <v>325</v>
      </c>
      <c r="Q140" s="415" t="s">
        <v>325</v>
      </c>
      <c r="R140" s="415"/>
      <c r="S140" s="416"/>
      <c r="T140" s="416"/>
    </row>
    <row r="141" spans="2:20" ht="36">
      <c r="B141" s="412">
        <v>4</v>
      </c>
      <c r="C141" s="413" t="s">
        <v>195</v>
      </c>
      <c r="D141" s="414" t="s">
        <v>347</v>
      </c>
      <c r="E141" s="415" t="s">
        <v>325</v>
      </c>
      <c r="F141" s="415" t="s">
        <v>325</v>
      </c>
      <c r="G141" s="415" t="s">
        <v>189</v>
      </c>
      <c r="H141" s="534" t="s">
        <v>348</v>
      </c>
      <c r="I141" s="535"/>
      <c r="J141" s="416"/>
      <c r="K141" s="415" t="s">
        <v>325</v>
      </c>
      <c r="L141" s="415" t="s">
        <v>325</v>
      </c>
      <c r="M141" s="415"/>
      <c r="N141" s="417"/>
      <c r="O141" s="416"/>
      <c r="P141" s="415" t="s">
        <v>325</v>
      </c>
      <c r="Q141" s="415" t="s">
        <v>325</v>
      </c>
      <c r="R141" s="415"/>
      <c r="S141" s="416"/>
      <c r="T141" s="416"/>
    </row>
    <row r="142" spans="2:20" ht="36.75" thickBot="1">
      <c r="B142" s="412">
        <v>5</v>
      </c>
      <c r="C142" s="413" t="s">
        <v>196</v>
      </c>
      <c r="D142" s="418" t="s">
        <v>344</v>
      </c>
      <c r="E142" s="415" t="s">
        <v>325</v>
      </c>
      <c r="F142" s="415" t="s">
        <v>325</v>
      </c>
      <c r="G142" s="415" t="s">
        <v>189</v>
      </c>
      <c r="H142" s="534" t="s">
        <v>348</v>
      </c>
      <c r="I142" s="535"/>
      <c r="J142" s="416"/>
      <c r="K142" s="415" t="s">
        <v>325</v>
      </c>
      <c r="L142" s="415" t="s">
        <v>325</v>
      </c>
      <c r="M142" s="415"/>
      <c r="N142" s="417"/>
      <c r="O142" s="416"/>
      <c r="P142" s="415" t="s">
        <v>325</v>
      </c>
      <c r="Q142" s="415" t="s">
        <v>325</v>
      </c>
      <c r="R142" s="415"/>
      <c r="S142" s="416"/>
      <c r="T142" s="416"/>
    </row>
    <row r="143" spans="2:20" ht="18.75" thickBot="1">
      <c r="B143" s="537" t="s">
        <v>385</v>
      </c>
      <c r="C143" s="538"/>
      <c r="D143" s="541"/>
      <c r="E143" s="404"/>
      <c r="F143" s="419"/>
      <c r="G143" s="406"/>
      <c r="H143" s="407"/>
      <c r="I143" s="407"/>
      <c r="J143" s="407"/>
      <c r="K143" s="407"/>
      <c r="L143" s="407"/>
      <c r="M143" s="407"/>
      <c r="N143" s="407"/>
      <c r="O143" s="407"/>
      <c r="P143" s="407"/>
      <c r="Q143" s="407"/>
      <c r="R143" s="407"/>
      <c r="S143" s="407"/>
      <c r="T143" s="408"/>
    </row>
    <row r="144" spans="2:20" ht="78.75" customHeight="1" thickBot="1">
      <c r="B144" s="409"/>
      <c r="C144" s="536" t="s">
        <v>386</v>
      </c>
      <c r="D144" s="536"/>
      <c r="E144" s="536"/>
      <c r="F144" s="536"/>
      <c r="G144" s="536"/>
      <c r="H144" s="536"/>
      <c r="I144" s="536"/>
      <c r="J144" s="536"/>
      <c r="K144" s="410"/>
      <c r="L144" s="410"/>
      <c r="M144" s="410"/>
      <c r="N144" s="410"/>
      <c r="O144" s="410"/>
      <c r="P144" s="410"/>
      <c r="Q144" s="410"/>
      <c r="R144" s="410"/>
      <c r="S144" s="410"/>
      <c r="T144" s="411"/>
    </row>
    <row r="145" spans="2:20" ht="54">
      <c r="B145" s="412">
        <v>1</v>
      </c>
      <c r="C145" s="413" t="s">
        <v>195</v>
      </c>
      <c r="D145" s="414" t="s">
        <v>361</v>
      </c>
      <c r="E145" s="415" t="str">
        <f>IF(((C145="Auditoría de gestión de la configuración")*AND(G145="No")),"No","")</f>
        <v/>
      </c>
      <c r="F145" s="415" t="str">
        <f>IF(((C145="Auditoría de gestión de la configuración")*AND(G145="Si")),"Si","")</f>
        <v/>
      </c>
      <c r="G145" s="415" t="s">
        <v>188</v>
      </c>
      <c r="H145" s="534" t="s">
        <v>349</v>
      </c>
      <c r="I145" s="535"/>
      <c r="J145" s="561">
        <v>43752</v>
      </c>
      <c r="K145" s="415" t="str">
        <f>IF(((C145="Auditoría de gestión de la configuración")*AND(M145="No")),"No","")</f>
        <v/>
      </c>
      <c r="L145" s="415" t="str">
        <f>IF(((C145="Auditoría de gestión de la configuración")*AND(M145="Si")),"Si","")</f>
        <v/>
      </c>
      <c r="M145" s="415"/>
      <c r="N145" s="416"/>
      <c r="O145" s="416"/>
      <c r="P145" s="415" t="str">
        <f>IF(((C145="Auditoría de gestión de la configuración")*AND(R145="No")),"No","")</f>
        <v/>
      </c>
      <c r="Q145" s="415" t="str">
        <f>IF(((C145="Auditoría de gestión de la configuración")*AND(R145="Si")),"Si","")</f>
        <v/>
      </c>
      <c r="R145" s="415"/>
      <c r="S145" s="416"/>
      <c r="T145" s="416"/>
    </row>
    <row r="146" spans="2:20" ht="54">
      <c r="B146" s="412">
        <f>1+B145</f>
        <v>2</v>
      </c>
      <c r="C146" s="413" t="s">
        <v>195</v>
      </c>
      <c r="D146" s="414" t="s">
        <v>314</v>
      </c>
      <c r="E146" s="415" t="str">
        <f>IF(((C146="Auditoría de Calidad")*AND(G146="No")),"No","")</f>
        <v/>
      </c>
      <c r="F146" s="415" t="str">
        <f>IF(((C146="Auditoría de Calidad")*AND(G146="Si")),"Si","")</f>
        <v/>
      </c>
      <c r="G146" s="415" t="s">
        <v>345</v>
      </c>
      <c r="H146" s="534" t="s">
        <v>387</v>
      </c>
      <c r="I146" s="535"/>
      <c r="J146" s="416"/>
      <c r="K146" s="415" t="str">
        <f>IF(((C146="Auditoría de Calidad")*AND(M146="No")),"No","")</f>
        <v/>
      </c>
      <c r="L146" s="415" t="str">
        <f>IF(((C146="Auditoría de Calidad")*AND(M146="Si")),"Si","")</f>
        <v/>
      </c>
      <c r="M146" s="415"/>
      <c r="N146" s="417"/>
      <c r="O146" s="416"/>
      <c r="P146" s="415" t="str">
        <f>IF(((C146="Auditoría de Calidad")*AND(R146="No")),"No","")</f>
        <v/>
      </c>
      <c r="Q146" s="415" t="str">
        <f>IF(((C146="Auditoría de Calidad")*AND(R146="Si")),"Si","")</f>
        <v/>
      </c>
      <c r="R146" s="415"/>
      <c r="S146" s="416"/>
      <c r="T146" s="416"/>
    </row>
    <row r="147" spans="2:20" ht="36">
      <c r="B147" s="412">
        <f t="shared" ref="B147:B149" si="7">1+B146</f>
        <v>3</v>
      </c>
      <c r="C147" s="413" t="s">
        <v>196</v>
      </c>
      <c r="D147" s="414" t="s">
        <v>326</v>
      </c>
      <c r="E147" s="415" t="str">
        <f t="shared" ref="E147:E149" si="8">IF(((C147="Auditoría de Calidad")*AND(G147="No")),"No","")</f>
        <v/>
      </c>
      <c r="F147" s="415" t="str">
        <f t="shared" ref="F147:F149" si="9">IF(((C147="Auditoría de Calidad")*AND(G147="Si")),"Si","")</f>
        <v/>
      </c>
      <c r="G147" s="415" t="s">
        <v>188</v>
      </c>
      <c r="H147" s="534" t="s">
        <v>350</v>
      </c>
      <c r="I147" s="535"/>
      <c r="J147" s="416"/>
      <c r="K147" s="415" t="str">
        <f t="shared" ref="K147:K149" si="10">IF(((C147="Auditoría de Calidad")*AND(M147="No")),"No","")</f>
        <v/>
      </c>
      <c r="L147" s="415" t="str">
        <f t="shared" ref="L147:L149" si="11">IF(((C147="Auditoría de Calidad")*AND(M147="Si")),"Si","")</f>
        <v/>
      </c>
      <c r="M147" s="415"/>
      <c r="N147" s="417"/>
      <c r="O147" s="416"/>
      <c r="P147" s="415" t="str">
        <f t="shared" ref="P147:P149" si="12">IF(((C147="Auditoría de Calidad")*AND(R147="No")),"No","")</f>
        <v/>
      </c>
      <c r="Q147" s="415" t="str">
        <f t="shared" ref="Q147:Q149" si="13">IF(((C147="Auditoría de Calidad")*AND(R147="Si")),"Si","")</f>
        <v/>
      </c>
      <c r="R147" s="415"/>
      <c r="S147" s="416"/>
      <c r="T147" s="416"/>
    </row>
    <row r="148" spans="2:20" ht="90">
      <c r="B148" s="412">
        <f t="shared" si="7"/>
        <v>4</v>
      </c>
      <c r="C148" s="413" t="s">
        <v>195</v>
      </c>
      <c r="D148" s="414" t="s">
        <v>324</v>
      </c>
      <c r="E148" s="415" t="str">
        <f t="shared" si="8"/>
        <v/>
      </c>
      <c r="F148" s="415" t="str">
        <f t="shared" si="9"/>
        <v>Si</v>
      </c>
      <c r="G148" s="415" t="s">
        <v>188</v>
      </c>
      <c r="H148" s="534" t="s">
        <v>323</v>
      </c>
      <c r="I148" s="535"/>
      <c r="J148" s="416"/>
      <c r="K148" s="415" t="str">
        <f t="shared" si="10"/>
        <v/>
      </c>
      <c r="L148" s="415" t="str">
        <f t="shared" si="11"/>
        <v/>
      </c>
      <c r="M148" s="415"/>
      <c r="N148" s="417"/>
      <c r="O148" s="416"/>
      <c r="P148" s="415" t="str">
        <f t="shared" si="12"/>
        <v/>
      </c>
      <c r="Q148" s="415" t="str">
        <f t="shared" si="13"/>
        <v/>
      </c>
      <c r="R148" s="415"/>
      <c r="S148" s="416"/>
      <c r="T148" s="416"/>
    </row>
    <row r="149" spans="2:20" ht="126.75" thickBot="1">
      <c r="B149" s="412">
        <f t="shared" si="7"/>
        <v>5</v>
      </c>
      <c r="C149" s="413" t="s">
        <v>196</v>
      </c>
      <c r="D149" s="414" t="s">
        <v>322</v>
      </c>
      <c r="E149" s="415" t="str">
        <f t="shared" si="8"/>
        <v/>
      </c>
      <c r="F149" s="415" t="str">
        <f t="shared" si="9"/>
        <v/>
      </c>
      <c r="G149" s="415" t="s">
        <v>188</v>
      </c>
      <c r="H149" s="534" t="s">
        <v>351</v>
      </c>
      <c r="I149" s="535"/>
      <c r="J149" s="416"/>
      <c r="K149" s="415" t="str">
        <f t="shared" si="10"/>
        <v/>
      </c>
      <c r="L149" s="415" t="str">
        <f t="shared" si="11"/>
        <v/>
      </c>
      <c r="M149" s="415"/>
      <c r="N149" s="417"/>
      <c r="O149" s="416"/>
      <c r="P149" s="415" t="str">
        <f t="shared" si="12"/>
        <v/>
      </c>
      <c r="Q149" s="415" t="str">
        <f t="shared" si="13"/>
        <v/>
      </c>
      <c r="R149" s="415"/>
      <c r="S149" s="416"/>
      <c r="T149" s="416"/>
    </row>
    <row r="150" spans="2:20" ht="63" customHeight="1" thickBot="1">
      <c r="B150" s="409"/>
      <c r="C150" s="536" t="s">
        <v>389</v>
      </c>
      <c r="D150" s="536"/>
      <c r="E150" s="536"/>
      <c r="F150" s="536"/>
      <c r="G150" s="536"/>
      <c r="H150" s="536"/>
      <c r="I150" s="536"/>
      <c r="J150" s="536"/>
      <c r="K150" s="410"/>
      <c r="L150" s="410"/>
      <c r="M150" s="410"/>
      <c r="N150" s="410"/>
      <c r="O150" s="410"/>
      <c r="P150" s="410"/>
      <c r="Q150" s="410"/>
      <c r="R150" s="410"/>
      <c r="S150" s="410"/>
      <c r="T150" s="411"/>
    </row>
    <row r="151" spans="2:20" ht="54">
      <c r="B151" s="412">
        <v>1</v>
      </c>
      <c r="C151" s="413" t="s">
        <v>195</v>
      </c>
      <c r="D151" s="414" t="s">
        <v>361</v>
      </c>
      <c r="E151" s="415" t="str">
        <f>IF(((C151="Auditoría de gestión de la configuración")*AND(G151="No")),"No","")</f>
        <v/>
      </c>
      <c r="F151" s="415" t="str">
        <f>IF(((C151="Auditoría de gestión de la configuración")*AND(G151="Si")),"Si","")</f>
        <v/>
      </c>
      <c r="G151" s="415" t="s">
        <v>188</v>
      </c>
      <c r="H151" s="534" t="s">
        <v>349</v>
      </c>
      <c r="I151" s="535"/>
      <c r="J151" s="561">
        <v>43752</v>
      </c>
      <c r="K151" s="415" t="str">
        <f>IF(((C151="Auditoría de gestión de la configuración")*AND(M151="No")),"No","")</f>
        <v/>
      </c>
      <c r="L151" s="415" t="str">
        <f>IF(((C151="Auditoría de gestión de la configuración")*AND(M151="Si")),"Si","")</f>
        <v/>
      </c>
      <c r="M151" s="415"/>
      <c r="N151" s="416"/>
      <c r="O151" s="416"/>
      <c r="P151" s="415" t="str">
        <f>IF(((C151="Auditoría de gestión de la configuración")*AND(R151="No")),"No","")</f>
        <v/>
      </c>
      <c r="Q151" s="415" t="str">
        <f>IF(((C151="Auditoría de gestión de la configuración")*AND(R151="Si")),"Si","")</f>
        <v/>
      </c>
      <c r="R151" s="415"/>
      <c r="S151" s="416"/>
      <c r="T151" s="416"/>
    </row>
    <row r="152" spans="2:20" ht="54">
      <c r="B152" s="412">
        <f>1+B151</f>
        <v>2</v>
      </c>
      <c r="C152" s="413" t="s">
        <v>195</v>
      </c>
      <c r="D152" s="414" t="s">
        <v>314</v>
      </c>
      <c r="E152" s="415" t="str">
        <f>IF(((C152="Auditoría de Calidad")*AND(G152="No")),"No","")</f>
        <v/>
      </c>
      <c r="F152" s="415" t="str">
        <f>IF(((C152="Auditoría de Calidad")*AND(G152="Si")),"Si","")</f>
        <v/>
      </c>
      <c r="G152" s="415" t="s">
        <v>345</v>
      </c>
      <c r="H152" s="534" t="s">
        <v>388</v>
      </c>
      <c r="I152" s="535"/>
      <c r="J152" s="416"/>
      <c r="K152" s="415" t="str">
        <f>IF(((C152="Auditoría de Calidad")*AND(M152="No")),"No","")</f>
        <v/>
      </c>
      <c r="L152" s="415" t="str">
        <f>IF(((C152="Auditoría de Calidad")*AND(M152="Si")),"Si","")</f>
        <v/>
      </c>
      <c r="M152" s="415"/>
      <c r="N152" s="417"/>
      <c r="O152" s="416"/>
      <c r="P152" s="415" t="str">
        <f>IF(((C152="Auditoría de Calidad")*AND(R152="No")),"No","")</f>
        <v/>
      </c>
      <c r="Q152" s="415" t="str">
        <f>IF(((C152="Auditoría de Calidad")*AND(R152="Si")),"Si","")</f>
        <v/>
      </c>
      <c r="R152" s="415"/>
      <c r="S152" s="416"/>
      <c r="T152" s="416"/>
    </row>
    <row r="153" spans="2:20" ht="36">
      <c r="B153" s="412">
        <f t="shared" ref="B153:B155" si="14">1+B152</f>
        <v>3</v>
      </c>
      <c r="C153" s="413" t="s">
        <v>196</v>
      </c>
      <c r="D153" s="414" t="s">
        <v>326</v>
      </c>
      <c r="E153" s="415" t="str">
        <f t="shared" ref="E153:E155" si="15">IF(((C153="Auditoría de Calidad")*AND(G153="No")),"No","")</f>
        <v/>
      </c>
      <c r="F153" s="415" t="str">
        <f t="shared" ref="F153:F155" si="16">IF(((C153="Auditoría de Calidad")*AND(G153="Si")),"Si","")</f>
        <v/>
      </c>
      <c r="G153" s="415" t="s">
        <v>188</v>
      </c>
      <c r="H153" s="534" t="s">
        <v>350</v>
      </c>
      <c r="I153" s="535"/>
      <c r="J153" s="416"/>
      <c r="K153" s="415" t="str">
        <f t="shared" ref="K153:K155" si="17">IF(((C153="Auditoría de Calidad")*AND(M153="No")),"No","")</f>
        <v/>
      </c>
      <c r="L153" s="415" t="str">
        <f t="shared" ref="L153:L155" si="18">IF(((C153="Auditoría de Calidad")*AND(M153="Si")),"Si","")</f>
        <v/>
      </c>
      <c r="M153" s="415"/>
      <c r="N153" s="417"/>
      <c r="O153" s="416"/>
      <c r="P153" s="415" t="str">
        <f t="shared" ref="P153:P155" si="19">IF(((C153="Auditoría de Calidad")*AND(R153="No")),"No","")</f>
        <v/>
      </c>
      <c r="Q153" s="415" t="str">
        <f t="shared" ref="Q153:Q155" si="20">IF(((C153="Auditoría de Calidad")*AND(R153="Si")),"Si","")</f>
        <v/>
      </c>
      <c r="R153" s="415"/>
      <c r="S153" s="416"/>
      <c r="T153" s="416"/>
    </row>
    <row r="154" spans="2:20" ht="90">
      <c r="B154" s="412">
        <f t="shared" si="14"/>
        <v>4</v>
      </c>
      <c r="C154" s="413" t="s">
        <v>195</v>
      </c>
      <c r="D154" s="414" t="s">
        <v>324</v>
      </c>
      <c r="E154" s="415" t="str">
        <f t="shared" si="15"/>
        <v/>
      </c>
      <c r="F154" s="415" t="str">
        <f t="shared" si="16"/>
        <v>Si</v>
      </c>
      <c r="G154" s="415" t="s">
        <v>188</v>
      </c>
      <c r="H154" s="534" t="s">
        <v>323</v>
      </c>
      <c r="I154" s="535"/>
      <c r="J154" s="416"/>
      <c r="K154" s="415" t="str">
        <f t="shared" si="17"/>
        <v/>
      </c>
      <c r="L154" s="415" t="str">
        <f t="shared" si="18"/>
        <v/>
      </c>
      <c r="M154" s="415"/>
      <c r="N154" s="417"/>
      <c r="O154" s="416"/>
      <c r="P154" s="415" t="str">
        <f t="shared" si="19"/>
        <v/>
      </c>
      <c r="Q154" s="415" t="str">
        <f t="shared" si="20"/>
        <v/>
      </c>
      <c r="R154" s="415"/>
      <c r="S154" s="416"/>
      <c r="T154" s="416"/>
    </row>
    <row r="155" spans="2:20" ht="126.75" thickBot="1">
      <c r="B155" s="412">
        <f t="shared" si="14"/>
        <v>5</v>
      </c>
      <c r="C155" s="413" t="s">
        <v>196</v>
      </c>
      <c r="D155" s="414" t="s">
        <v>322</v>
      </c>
      <c r="E155" s="415" t="str">
        <f t="shared" si="15"/>
        <v/>
      </c>
      <c r="F155" s="415" t="str">
        <f t="shared" si="16"/>
        <v/>
      </c>
      <c r="G155" s="415" t="s">
        <v>188</v>
      </c>
      <c r="H155" s="534" t="s">
        <v>351</v>
      </c>
      <c r="I155" s="535"/>
      <c r="J155" s="416"/>
      <c r="K155" s="415" t="str">
        <f t="shared" si="17"/>
        <v/>
      </c>
      <c r="L155" s="415" t="str">
        <f t="shared" si="18"/>
        <v/>
      </c>
      <c r="M155" s="415"/>
      <c r="N155" s="417"/>
      <c r="O155" s="416"/>
      <c r="P155" s="415" t="str">
        <f t="shared" si="19"/>
        <v/>
      </c>
      <c r="Q155" s="415" t="str">
        <f t="shared" si="20"/>
        <v/>
      </c>
      <c r="R155" s="415"/>
      <c r="S155" s="416"/>
      <c r="T155" s="416"/>
    </row>
    <row r="156" spans="2:20" ht="81" customHeight="1" thickBot="1">
      <c r="B156" s="409"/>
      <c r="C156" s="536" t="s">
        <v>390</v>
      </c>
      <c r="D156" s="536"/>
      <c r="E156" s="536"/>
      <c r="F156" s="536"/>
      <c r="G156" s="536"/>
      <c r="H156" s="536"/>
      <c r="I156" s="536"/>
      <c r="J156" s="536"/>
      <c r="K156" s="410"/>
      <c r="L156" s="410"/>
      <c r="M156" s="410"/>
      <c r="N156" s="410"/>
      <c r="O156" s="410"/>
      <c r="P156" s="410"/>
      <c r="Q156" s="410"/>
      <c r="R156" s="410"/>
      <c r="S156" s="410"/>
      <c r="T156" s="411"/>
    </row>
    <row r="157" spans="2:20" ht="54">
      <c r="B157" s="412">
        <v>1</v>
      </c>
      <c r="C157" s="413" t="s">
        <v>195</v>
      </c>
      <c r="D157" s="414" t="s">
        <v>361</v>
      </c>
      <c r="E157" s="415" t="str">
        <f>IF(((C157="Auditoría de gestión de la configuración")*AND(G157="No")),"No","")</f>
        <v/>
      </c>
      <c r="F157" s="415" t="str">
        <f>IF(((C157="Auditoría de gestión de la configuración")*AND(G157="Si")),"Si","")</f>
        <v/>
      </c>
      <c r="G157" s="415" t="s">
        <v>188</v>
      </c>
      <c r="H157" s="534" t="s">
        <v>349</v>
      </c>
      <c r="I157" s="535"/>
      <c r="J157" s="561">
        <v>43752</v>
      </c>
      <c r="K157" s="415" t="str">
        <f>IF(((C157="Auditoría de gestión de la configuración")*AND(M157="No")),"No","")</f>
        <v/>
      </c>
      <c r="L157" s="415" t="str">
        <f>IF(((C157="Auditoría de gestión de la configuración")*AND(M157="Si")),"Si","")</f>
        <v/>
      </c>
      <c r="M157" s="415"/>
      <c r="N157" s="416"/>
      <c r="O157" s="416"/>
      <c r="P157" s="415" t="str">
        <f>IF(((C157="Auditoría de gestión de la configuración")*AND(R157="No")),"No","")</f>
        <v/>
      </c>
      <c r="Q157" s="415" t="str">
        <f>IF(((C157="Auditoría de gestión de la configuración")*AND(R157="Si")),"Si","")</f>
        <v/>
      </c>
      <c r="R157" s="415"/>
      <c r="S157" s="416"/>
      <c r="T157" s="416"/>
    </row>
    <row r="158" spans="2:20" ht="54">
      <c r="B158" s="412">
        <f>1+B157</f>
        <v>2</v>
      </c>
      <c r="C158" s="413" t="s">
        <v>195</v>
      </c>
      <c r="D158" s="414" t="s">
        <v>314</v>
      </c>
      <c r="E158" s="415" t="str">
        <f>IF(((C158="Auditoría de Calidad")*AND(G158="No")),"No","")</f>
        <v/>
      </c>
      <c r="F158" s="415" t="str">
        <f>IF(((C158="Auditoría de Calidad")*AND(G158="Si")),"Si","")</f>
        <v/>
      </c>
      <c r="G158" s="415" t="s">
        <v>345</v>
      </c>
      <c r="H158" s="534" t="s">
        <v>388</v>
      </c>
      <c r="I158" s="535"/>
      <c r="J158" s="416"/>
      <c r="K158" s="415" t="str">
        <f>IF(((C158="Auditoría de Calidad")*AND(M158="No")),"No","")</f>
        <v/>
      </c>
      <c r="L158" s="415" t="str">
        <f>IF(((C158="Auditoría de Calidad")*AND(M158="Si")),"Si","")</f>
        <v/>
      </c>
      <c r="M158" s="415"/>
      <c r="N158" s="417"/>
      <c r="O158" s="416"/>
      <c r="P158" s="415" t="str">
        <f>IF(((C158="Auditoría de Calidad")*AND(R158="No")),"No","")</f>
        <v/>
      </c>
      <c r="Q158" s="415" t="str">
        <f>IF(((C158="Auditoría de Calidad")*AND(R158="Si")),"Si","")</f>
        <v/>
      </c>
      <c r="R158" s="415"/>
      <c r="S158" s="416"/>
      <c r="T158" s="416"/>
    </row>
    <row r="159" spans="2:20" ht="36">
      <c r="B159" s="412">
        <f t="shared" ref="B159:B161" si="21">1+B158</f>
        <v>3</v>
      </c>
      <c r="C159" s="413" t="s">
        <v>196</v>
      </c>
      <c r="D159" s="414" t="s">
        <v>326</v>
      </c>
      <c r="E159" s="415" t="str">
        <f t="shared" ref="E159:E161" si="22">IF(((C159="Auditoría de Calidad")*AND(G159="No")),"No","")</f>
        <v/>
      </c>
      <c r="F159" s="415" t="str">
        <f t="shared" ref="F159:F161" si="23">IF(((C159="Auditoría de Calidad")*AND(G159="Si")),"Si","")</f>
        <v/>
      </c>
      <c r="G159" s="415" t="s">
        <v>188</v>
      </c>
      <c r="H159" s="534" t="s">
        <v>350</v>
      </c>
      <c r="I159" s="535"/>
      <c r="J159" s="416"/>
      <c r="K159" s="415" t="str">
        <f t="shared" ref="K159:K161" si="24">IF(((C159="Auditoría de Calidad")*AND(M159="No")),"No","")</f>
        <v/>
      </c>
      <c r="L159" s="415" t="str">
        <f t="shared" ref="L159:L161" si="25">IF(((C159="Auditoría de Calidad")*AND(M159="Si")),"Si","")</f>
        <v/>
      </c>
      <c r="M159" s="415"/>
      <c r="N159" s="417"/>
      <c r="O159" s="416"/>
      <c r="P159" s="415" t="str">
        <f t="shared" ref="P159:P161" si="26">IF(((C159="Auditoría de Calidad")*AND(R159="No")),"No","")</f>
        <v/>
      </c>
      <c r="Q159" s="415" t="str">
        <f t="shared" ref="Q159:Q161" si="27">IF(((C159="Auditoría de Calidad")*AND(R159="Si")),"Si","")</f>
        <v/>
      </c>
      <c r="R159" s="415"/>
      <c r="S159" s="416"/>
      <c r="T159" s="416"/>
    </row>
    <row r="160" spans="2:20" ht="90">
      <c r="B160" s="412">
        <f t="shared" si="21"/>
        <v>4</v>
      </c>
      <c r="C160" s="413" t="s">
        <v>195</v>
      </c>
      <c r="D160" s="414" t="s">
        <v>324</v>
      </c>
      <c r="E160" s="415" t="str">
        <f t="shared" si="22"/>
        <v/>
      </c>
      <c r="F160" s="415" t="str">
        <f t="shared" si="23"/>
        <v>Si</v>
      </c>
      <c r="G160" s="415" t="s">
        <v>188</v>
      </c>
      <c r="H160" s="534" t="s">
        <v>323</v>
      </c>
      <c r="I160" s="535"/>
      <c r="J160" s="416"/>
      <c r="K160" s="415" t="str">
        <f t="shared" si="24"/>
        <v/>
      </c>
      <c r="L160" s="415" t="str">
        <f t="shared" si="25"/>
        <v/>
      </c>
      <c r="M160" s="415"/>
      <c r="N160" s="417"/>
      <c r="O160" s="416"/>
      <c r="P160" s="415" t="str">
        <f t="shared" si="26"/>
        <v/>
      </c>
      <c r="Q160" s="415" t="str">
        <f t="shared" si="27"/>
        <v/>
      </c>
      <c r="R160" s="415"/>
      <c r="S160" s="416"/>
      <c r="T160" s="416"/>
    </row>
    <row r="161" spans="2:20" ht="126.75" thickBot="1">
      <c r="B161" s="412">
        <f t="shared" si="21"/>
        <v>5</v>
      </c>
      <c r="C161" s="413" t="s">
        <v>196</v>
      </c>
      <c r="D161" s="414" t="s">
        <v>322</v>
      </c>
      <c r="E161" s="415" t="str">
        <f t="shared" si="22"/>
        <v/>
      </c>
      <c r="F161" s="415" t="str">
        <f t="shared" si="23"/>
        <v/>
      </c>
      <c r="G161" s="415" t="s">
        <v>188</v>
      </c>
      <c r="H161" s="534" t="s">
        <v>351</v>
      </c>
      <c r="I161" s="535"/>
      <c r="J161" s="416"/>
      <c r="K161" s="415" t="str">
        <f t="shared" si="24"/>
        <v/>
      </c>
      <c r="L161" s="415" t="str">
        <f t="shared" si="25"/>
        <v/>
      </c>
      <c r="M161" s="415"/>
      <c r="N161" s="417"/>
      <c r="O161" s="416"/>
      <c r="P161" s="415" t="str">
        <f t="shared" si="26"/>
        <v/>
      </c>
      <c r="Q161" s="415" t="str">
        <f t="shared" si="27"/>
        <v/>
      </c>
      <c r="R161" s="415"/>
      <c r="S161" s="416"/>
      <c r="T161" s="416"/>
    </row>
    <row r="162" spans="2:20" ht="69" customHeight="1" thickBot="1">
      <c r="B162" s="409"/>
      <c r="C162" s="536" t="s">
        <v>391</v>
      </c>
      <c r="D162" s="536"/>
      <c r="E162" s="536"/>
      <c r="F162" s="536"/>
      <c r="G162" s="536"/>
      <c r="H162" s="536"/>
      <c r="I162" s="536"/>
      <c r="J162" s="536"/>
      <c r="K162" s="410"/>
      <c r="L162" s="410"/>
      <c r="M162" s="410"/>
      <c r="N162" s="410"/>
      <c r="O162" s="410"/>
      <c r="P162" s="410"/>
      <c r="Q162" s="410"/>
      <c r="R162" s="410"/>
      <c r="S162" s="410"/>
      <c r="T162" s="411"/>
    </row>
    <row r="163" spans="2:20" ht="54">
      <c r="B163" s="412">
        <v>1</v>
      </c>
      <c r="C163" s="413" t="s">
        <v>195</v>
      </c>
      <c r="D163" s="414" t="s">
        <v>361</v>
      </c>
      <c r="E163" s="415" t="str">
        <f>IF(((C163="Auditoría de gestión de la configuración")*AND(G163="No")),"No","")</f>
        <v/>
      </c>
      <c r="F163" s="415" t="str">
        <f>IF(((C163="Auditoría de gestión de la configuración")*AND(G163="Si")),"Si","")</f>
        <v/>
      </c>
      <c r="G163" s="415" t="s">
        <v>189</v>
      </c>
      <c r="H163" s="534" t="s">
        <v>348</v>
      </c>
      <c r="I163" s="535"/>
      <c r="J163" s="561">
        <v>43752</v>
      </c>
      <c r="K163" s="415" t="str">
        <f>IF(((C163="Auditoría de gestión de la configuración")*AND(M163="No")),"No","")</f>
        <v/>
      </c>
      <c r="L163" s="415" t="str">
        <f>IF(((C163="Auditoría de gestión de la configuración")*AND(M163="Si")),"Si","")</f>
        <v/>
      </c>
      <c r="M163" s="415"/>
      <c r="N163" s="416"/>
      <c r="O163" s="416"/>
      <c r="P163" s="415" t="str">
        <f>IF(((C163="Auditoría de gestión de la configuración")*AND(R163="No")),"No","")</f>
        <v/>
      </c>
      <c r="Q163" s="415" t="str">
        <f>IF(((C163="Auditoría de gestión de la configuración")*AND(R163="Si")),"Si","")</f>
        <v/>
      </c>
      <c r="R163" s="415"/>
      <c r="S163" s="416"/>
      <c r="T163" s="416"/>
    </row>
    <row r="164" spans="2:20" ht="54">
      <c r="B164" s="412">
        <f>1+B163</f>
        <v>2</v>
      </c>
      <c r="C164" s="413" t="s">
        <v>195</v>
      </c>
      <c r="D164" s="414" t="s">
        <v>314</v>
      </c>
      <c r="E164" s="415" t="str">
        <f>IF(((C164="Auditoría de Calidad")*AND(G164="No")),"No","")</f>
        <v>No</v>
      </c>
      <c r="F164" s="415" t="str">
        <f>IF(((C164="Auditoría de Calidad")*AND(G164="Si")),"Si","")</f>
        <v/>
      </c>
      <c r="G164" s="415" t="s">
        <v>189</v>
      </c>
      <c r="H164" s="534" t="s">
        <v>348</v>
      </c>
      <c r="I164" s="535"/>
      <c r="J164" s="416"/>
      <c r="K164" s="415" t="str">
        <f>IF(((C164="Auditoría de Calidad")*AND(M164="No")),"No","")</f>
        <v/>
      </c>
      <c r="L164" s="415" t="str">
        <f>IF(((C164="Auditoría de Calidad")*AND(M164="Si")),"Si","")</f>
        <v/>
      </c>
      <c r="M164" s="415"/>
      <c r="N164" s="417"/>
      <c r="O164" s="416"/>
      <c r="P164" s="415" t="str">
        <f>IF(((C164="Auditoría de Calidad")*AND(R164="No")),"No","")</f>
        <v/>
      </c>
      <c r="Q164" s="415" t="str">
        <f>IF(((C164="Auditoría de Calidad")*AND(R164="Si")),"Si","")</f>
        <v/>
      </c>
      <c r="R164" s="415"/>
      <c r="S164" s="416"/>
      <c r="T164" s="416"/>
    </row>
    <row r="165" spans="2:20" ht="36">
      <c r="B165" s="412">
        <f t="shared" ref="B165:B167" si="28">1+B164</f>
        <v>3</v>
      </c>
      <c r="C165" s="413" t="s">
        <v>196</v>
      </c>
      <c r="D165" s="414" t="s">
        <v>326</v>
      </c>
      <c r="E165" s="415" t="str">
        <f t="shared" ref="E165:E167" si="29">IF(((C165="Auditoría de Calidad")*AND(G165="No")),"No","")</f>
        <v/>
      </c>
      <c r="F165" s="415" t="str">
        <f t="shared" ref="F165:F167" si="30">IF(((C165="Auditoría de Calidad")*AND(G165="Si")),"Si","")</f>
        <v/>
      </c>
      <c r="G165" s="415" t="s">
        <v>189</v>
      </c>
      <c r="H165" s="534" t="s">
        <v>348</v>
      </c>
      <c r="I165" s="535"/>
      <c r="J165" s="416"/>
      <c r="K165" s="415" t="str">
        <f t="shared" ref="K165:K167" si="31">IF(((C165="Auditoría de Calidad")*AND(M165="No")),"No","")</f>
        <v/>
      </c>
      <c r="L165" s="415" t="str">
        <f t="shared" ref="L165:L167" si="32">IF(((C165="Auditoría de Calidad")*AND(M165="Si")),"Si","")</f>
        <v/>
      </c>
      <c r="M165" s="415"/>
      <c r="N165" s="417"/>
      <c r="O165" s="416"/>
      <c r="P165" s="415" t="str">
        <f t="shared" ref="P165:P167" si="33">IF(((C165="Auditoría de Calidad")*AND(R165="No")),"No","")</f>
        <v/>
      </c>
      <c r="Q165" s="415" t="str">
        <f t="shared" ref="Q165:Q167" si="34">IF(((C165="Auditoría de Calidad")*AND(R165="Si")),"Si","")</f>
        <v/>
      </c>
      <c r="R165" s="415"/>
      <c r="S165" s="416"/>
      <c r="T165" s="416"/>
    </row>
    <row r="166" spans="2:20" ht="90">
      <c r="B166" s="412">
        <f t="shared" si="28"/>
        <v>4</v>
      </c>
      <c r="C166" s="413" t="s">
        <v>195</v>
      </c>
      <c r="D166" s="414" t="s">
        <v>324</v>
      </c>
      <c r="E166" s="415" t="str">
        <f t="shared" si="29"/>
        <v>No</v>
      </c>
      <c r="F166" s="415" t="str">
        <f t="shared" si="30"/>
        <v/>
      </c>
      <c r="G166" s="415" t="s">
        <v>189</v>
      </c>
      <c r="H166" s="534" t="s">
        <v>348</v>
      </c>
      <c r="I166" s="535"/>
      <c r="J166" s="416"/>
      <c r="K166" s="415" t="str">
        <f t="shared" si="31"/>
        <v/>
      </c>
      <c r="L166" s="415" t="str">
        <f t="shared" si="32"/>
        <v/>
      </c>
      <c r="M166" s="415"/>
      <c r="N166" s="417"/>
      <c r="O166" s="416"/>
      <c r="P166" s="415" t="str">
        <f t="shared" si="33"/>
        <v/>
      </c>
      <c r="Q166" s="415" t="str">
        <f t="shared" si="34"/>
        <v/>
      </c>
      <c r="R166" s="415"/>
      <c r="S166" s="416"/>
      <c r="T166" s="416"/>
    </row>
    <row r="167" spans="2:20" ht="126.75" thickBot="1">
      <c r="B167" s="412">
        <f t="shared" si="28"/>
        <v>5</v>
      </c>
      <c r="C167" s="413" t="s">
        <v>196</v>
      </c>
      <c r="D167" s="414" t="s">
        <v>322</v>
      </c>
      <c r="E167" s="415" t="str">
        <f t="shared" si="29"/>
        <v/>
      </c>
      <c r="F167" s="415" t="str">
        <f t="shared" si="30"/>
        <v/>
      </c>
      <c r="G167" s="415" t="s">
        <v>189</v>
      </c>
      <c r="H167" s="534" t="s">
        <v>348</v>
      </c>
      <c r="I167" s="535"/>
      <c r="J167" s="416"/>
      <c r="K167" s="415" t="str">
        <f t="shared" si="31"/>
        <v/>
      </c>
      <c r="L167" s="415" t="str">
        <f t="shared" si="32"/>
        <v/>
      </c>
      <c r="M167" s="415"/>
      <c r="N167" s="417"/>
      <c r="O167" s="416"/>
      <c r="P167" s="415" t="str">
        <f t="shared" si="33"/>
        <v/>
      </c>
      <c r="Q167" s="415" t="str">
        <f t="shared" si="34"/>
        <v/>
      </c>
      <c r="R167" s="415"/>
      <c r="S167" s="416"/>
      <c r="T167" s="416"/>
    </row>
    <row r="168" spans="2:20" ht="63.75" customHeight="1" thickBot="1">
      <c r="B168" s="537" t="s">
        <v>392</v>
      </c>
      <c r="C168" s="538"/>
      <c r="D168" s="541"/>
      <c r="E168" s="404"/>
      <c r="F168" s="419"/>
      <c r="G168" s="406"/>
      <c r="H168" s="407"/>
      <c r="I168" s="407"/>
      <c r="J168" s="407"/>
      <c r="K168" s="407"/>
      <c r="L168" s="407"/>
      <c r="M168" s="407"/>
      <c r="N168" s="407"/>
      <c r="O168" s="407"/>
      <c r="P168" s="407"/>
      <c r="Q168" s="407"/>
      <c r="R168" s="407"/>
      <c r="S168" s="407"/>
      <c r="T168" s="408"/>
    </row>
    <row r="169" spans="2:20" ht="63.75" customHeight="1" thickBot="1">
      <c r="B169" s="409"/>
      <c r="C169" s="536" t="s">
        <v>393</v>
      </c>
      <c r="D169" s="536"/>
      <c r="E169" s="536"/>
      <c r="F169" s="536"/>
      <c r="G169" s="536"/>
      <c r="H169" s="536"/>
      <c r="I169" s="536"/>
      <c r="J169" s="536"/>
      <c r="K169" s="410"/>
      <c r="L169" s="410"/>
      <c r="M169" s="410"/>
      <c r="N169" s="410"/>
      <c r="O169" s="410"/>
      <c r="P169" s="410"/>
      <c r="Q169" s="410"/>
      <c r="R169" s="410"/>
      <c r="S169" s="410"/>
      <c r="T169" s="411"/>
    </row>
    <row r="170" spans="2:20" ht="36">
      <c r="B170" s="412">
        <v>1</v>
      </c>
      <c r="C170" s="413" t="s">
        <v>196</v>
      </c>
      <c r="D170" s="414" t="s">
        <v>342</v>
      </c>
      <c r="E170" s="415" t="s">
        <v>325</v>
      </c>
      <c r="F170" s="415" t="s">
        <v>325</v>
      </c>
      <c r="G170" s="415" t="s">
        <v>188</v>
      </c>
      <c r="H170" s="534"/>
      <c r="I170" s="535"/>
      <c r="J170" s="561">
        <v>43752</v>
      </c>
      <c r="K170" s="415" t="s">
        <v>325</v>
      </c>
      <c r="L170" s="415" t="s">
        <v>325</v>
      </c>
      <c r="M170" s="415"/>
      <c r="N170" s="417"/>
      <c r="O170" s="416"/>
      <c r="P170" s="415" t="s">
        <v>325</v>
      </c>
      <c r="Q170" s="415" t="s">
        <v>325</v>
      </c>
      <c r="R170" s="415"/>
      <c r="S170" s="416"/>
      <c r="T170" s="416"/>
    </row>
    <row r="171" spans="2:20" ht="72">
      <c r="B171" s="412">
        <v>2</v>
      </c>
      <c r="C171" s="413" t="s">
        <v>196</v>
      </c>
      <c r="D171" s="414" t="s">
        <v>367</v>
      </c>
      <c r="E171" s="415" t="s">
        <v>325</v>
      </c>
      <c r="F171" s="415" t="s">
        <v>325</v>
      </c>
      <c r="G171" s="415" t="s">
        <v>188</v>
      </c>
      <c r="H171" s="534"/>
      <c r="I171" s="535"/>
      <c r="J171" s="561">
        <v>43752</v>
      </c>
      <c r="K171" s="415" t="s">
        <v>325</v>
      </c>
      <c r="L171" s="415" t="s">
        <v>325</v>
      </c>
      <c r="M171" s="415"/>
      <c r="N171" s="417"/>
      <c r="O171" s="416"/>
      <c r="P171" s="415" t="s">
        <v>325</v>
      </c>
      <c r="Q171" s="415" t="s">
        <v>325</v>
      </c>
      <c r="R171" s="415"/>
      <c r="S171" s="416"/>
      <c r="T171" s="416"/>
    </row>
    <row r="172" spans="2:20" ht="36">
      <c r="B172" s="412">
        <v>3</v>
      </c>
      <c r="C172" s="413" t="s">
        <v>195</v>
      </c>
      <c r="D172" s="414" t="s">
        <v>346</v>
      </c>
      <c r="E172" s="415" t="s">
        <v>325</v>
      </c>
      <c r="F172" s="415" t="s">
        <v>325</v>
      </c>
      <c r="G172" s="415" t="s">
        <v>188</v>
      </c>
      <c r="H172" s="534"/>
      <c r="I172" s="535"/>
      <c r="J172" s="416"/>
      <c r="K172" s="415" t="s">
        <v>325</v>
      </c>
      <c r="L172" s="415" t="s">
        <v>325</v>
      </c>
      <c r="M172" s="415"/>
      <c r="N172" s="417"/>
      <c r="O172" s="416"/>
      <c r="P172" s="415" t="s">
        <v>325</v>
      </c>
      <c r="Q172" s="415" t="s">
        <v>325</v>
      </c>
      <c r="R172" s="415"/>
      <c r="S172" s="416"/>
      <c r="T172" s="416"/>
    </row>
    <row r="173" spans="2:20" ht="36">
      <c r="B173" s="412">
        <v>4</v>
      </c>
      <c r="C173" s="413" t="s">
        <v>195</v>
      </c>
      <c r="D173" s="414" t="s">
        <v>347</v>
      </c>
      <c r="E173" s="415" t="s">
        <v>325</v>
      </c>
      <c r="F173" s="415" t="s">
        <v>325</v>
      </c>
      <c r="G173" s="415" t="s">
        <v>188</v>
      </c>
      <c r="H173" s="534"/>
      <c r="I173" s="535"/>
      <c r="J173" s="416"/>
      <c r="K173" s="415" t="s">
        <v>325</v>
      </c>
      <c r="L173" s="415" t="s">
        <v>325</v>
      </c>
      <c r="M173" s="415"/>
      <c r="N173" s="417"/>
      <c r="O173" s="416"/>
      <c r="P173" s="415" t="s">
        <v>325</v>
      </c>
      <c r="Q173" s="415" t="s">
        <v>325</v>
      </c>
      <c r="R173" s="415"/>
      <c r="S173" s="416"/>
      <c r="T173" s="416"/>
    </row>
    <row r="174" spans="2:20" ht="36.75" thickBot="1">
      <c r="B174" s="412">
        <v>5</v>
      </c>
      <c r="C174" s="413" t="s">
        <v>196</v>
      </c>
      <c r="D174" s="418" t="s">
        <v>344</v>
      </c>
      <c r="E174" s="415" t="s">
        <v>325</v>
      </c>
      <c r="F174" s="415" t="s">
        <v>325</v>
      </c>
      <c r="G174" s="415" t="s">
        <v>188</v>
      </c>
      <c r="H174" s="534"/>
      <c r="I174" s="535"/>
      <c r="J174" s="416"/>
      <c r="K174" s="415" t="s">
        <v>325</v>
      </c>
      <c r="L174" s="415" t="s">
        <v>325</v>
      </c>
      <c r="M174" s="415"/>
      <c r="N174" s="417"/>
      <c r="O174" s="416"/>
      <c r="P174" s="415" t="s">
        <v>325</v>
      </c>
      <c r="Q174" s="415" t="s">
        <v>325</v>
      </c>
      <c r="R174" s="415"/>
      <c r="S174" s="416"/>
      <c r="T174" s="416"/>
    </row>
    <row r="175" spans="2:20" ht="69" customHeight="1" thickBot="1">
      <c r="B175" s="409"/>
      <c r="C175" s="536" t="s">
        <v>394</v>
      </c>
      <c r="D175" s="536"/>
      <c r="E175" s="536"/>
      <c r="F175" s="536"/>
      <c r="G175" s="536"/>
      <c r="H175" s="536"/>
      <c r="I175" s="536"/>
      <c r="J175" s="536"/>
      <c r="K175" s="410"/>
      <c r="L175" s="410"/>
      <c r="M175" s="410"/>
      <c r="N175" s="410"/>
      <c r="O175" s="410"/>
      <c r="P175" s="410"/>
      <c r="Q175" s="410"/>
      <c r="R175" s="410"/>
      <c r="S175" s="410"/>
      <c r="T175" s="411"/>
    </row>
    <row r="176" spans="2:20" ht="36">
      <c r="B176" s="412">
        <v>1</v>
      </c>
      <c r="C176" s="413" t="s">
        <v>196</v>
      </c>
      <c r="D176" s="414" t="s">
        <v>342</v>
      </c>
      <c r="E176" s="415" t="s">
        <v>325</v>
      </c>
      <c r="F176" s="415" t="s">
        <v>325</v>
      </c>
      <c r="G176" s="415" t="s">
        <v>188</v>
      </c>
      <c r="H176" s="534"/>
      <c r="I176" s="535"/>
      <c r="J176" s="561">
        <v>43752</v>
      </c>
      <c r="K176" s="415" t="s">
        <v>325</v>
      </c>
      <c r="L176" s="415" t="s">
        <v>325</v>
      </c>
      <c r="M176" s="415"/>
      <c r="N176" s="417"/>
      <c r="O176" s="416"/>
      <c r="P176" s="415" t="s">
        <v>325</v>
      </c>
      <c r="Q176" s="415" t="s">
        <v>325</v>
      </c>
      <c r="R176" s="415"/>
      <c r="S176" s="416"/>
      <c r="T176" s="416"/>
    </row>
    <row r="177" spans="2:20" ht="72">
      <c r="B177" s="412">
        <v>2</v>
      </c>
      <c r="C177" s="413" t="s">
        <v>196</v>
      </c>
      <c r="D177" s="414" t="s">
        <v>367</v>
      </c>
      <c r="E177" s="415" t="s">
        <v>325</v>
      </c>
      <c r="F177" s="415" t="s">
        <v>325</v>
      </c>
      <c r="G177" s="415" t="s">
        <v>188</v>
      </c>
      <c r="H177" s="534"/>
      <c r="I177" s="535"/>
      <c r="J177" s="561">
        <v>43752</v>
      </c>
      <c r="K177" s="415" t="s">
        <v>325</v>
      </c>
      <c r="L177" s="415" t="s">
        <v>325</v>
      </c>
      <c r="M177" s="415"/>
      <c r="N177" s="417"/>
      <c r="O177" s="416"/>
      <c r="P177" s="415" t="s">
        <v>325</v>
      </c>
      <c r="Q177" s="415" t="s">
        <v>325</v>
      </c>
      <c r="R177" s="415"/>
      <c r="S177" s="416"/>
      <c r="T177" s="416"/>
    </row>
    <row r="178" spans="2:20" ht="36">
      <c r="B178" s="412">
        <v>3</v>
      </c>
      <c r="C178" s="413" t="s">
        <v>195</v>
      </c>
      <c r="D178" s="414" t="s">
        <v>346</v>
      </c>
      <c r="E178" s="415" t="s">
        <v>325</v>
      </c>
      <c r="F178" s="415" t="s">
        <v>325</v>
      </c>
      <c r="G178" s="415" t="s">
        <v>188</v>
      </c>
      <c r="H178" s="534"/>
      <c r="I178" s="535"/>
      <c r="J178" s="416"/>
      <c r="K178" s="415" t="s">
        <v>325</v>
      </c>
      <c r="L178" s="415" t="s">
        <v>325</v>
      </c>
      <c r="M178" s="415"/>
      <c r="N178" s="417"/>
      <c r="O178" s="416"/>
      <c r="P178" s="415" t="s">
        <v>325</v>
      </c>
      <c r="Q178" s="415" t="s">
        <v>325</v>
      </c>
      <c r="R178" s="415"/>
      <c r="S178" s="416"/>
      <c r="T178" s="416"/>
    </row>
    <row r="179" spans="2:20" ht="36">
      <c r="B179" s="412">
        <v>4</v>
      </c>
      <c r="C179" s="413" t="s">
        <v>195</v>
      </c>
      <c r="D179" s="414" t="s">
        <v>347</v>
      </c>
      <c r="E179" s="415" t="s">
        <v>325</v>
      </c>
      <c r="F179" s="415" t="s">
        <v>325</v>
      </c>
      <c r="G179" s="415" t="s">
        <v>188</v>
      </c>
      <c r="H179" s="534"/>
      <c r="I179" s="535"/>
      <c r="J179" s="416"/>
      <c r="K179" s="415" t="s">
        <v>325</v>
      </c>
      <c r="L179" s="415" t="s">
        <v>325</v>
      </c>
      <c r="M179" s="415"/>
      <c r="N179" s="417"/>
      <c r="O179" s="416"/>
      <c r="P179" s="415" t="s">
        <v>325</v>
      </c>
      <c r="Q179" s="415" t="s">
        <v>325</v>
      </c>
      <c r="R179" s="415"/>
      <c r="S179" s="416"/>
      <c r="T179" s="416"/>
    </row>
    <row r="180" spans="2:20" ht="36.75" thickBot="1">
      <c r="B180" s="412">
        <v>5</v>
      </c>
      <c r="C180" s="413" t="s">
        <v>196</v>
      </c>
      <c r="D180" s="418" t="s">
        <v>344</v>
      </c>
      <c r="E180" s="415" t="s">
        <v>325</v>
      </c>
      <c r="F180" s="415" t="s">
        <v>325</v>
      </c>
      <c r="G180" s="415" t="s">
        <v>188</v>
      </c>
      <c r="H180" s="534"/>
      <c r="I180" s="535"/>
      <c r="J180" s="416"/>
      <c r="K180" s="415" t="s">
        <v>325</v>
      </c>
      <c r="L180" s="415" t="s">
        <v>325</v>
      </c>
      <c r="M180" s="415"/>
      <c r="N180" s="417"/>
      <c r="O180" s="416"/>
      <c r="P180" s="415" t="s">
        <v>325</v>
      </c>
      <c r="Q180" s="415" t="s">
        <v>325</v>
      </c>
      <c r="R180" s="415"/>
      <c r="S180" s="416"/>
      <c r="T180" s="416"/>
    </row>
    <row r="181" spans="2:20" ht="81.75" customHeight="1" thickBot="1">
      <c r="B181" s="409"/>
      <c r="C181" s="536" t="s">
        <v>396</v>
      </c>
      <c r="D181" s="536"/>
      <c r="E181" s="536"/>
      <c r="F181" s="536"/>
      <c r="G181" s="536"/>
      <c r="H181" s="536"/>
      <c r="I181" s="536"/>
      <c r="J181" s="536"/>
      <c r="K181" s="410"/>
      <c r="L181" s="410"/>
      <c r="M181" s="410"/>
      <c r="N181" s="410"/>
      <c r="O181" s="410"/>
      <c r="P181" s="410"/>
      <c r="Q181" s="410"/>
      <c r="R181" s="410"/>
      <c r="S181" s="410"/>
      <c r="T181" s="411"/>
    </row>
    <row r="182" spans="2:20" ht="36">
      <c r="B182" s="412">
        <v>1</v>
      </c>
      <c r="C182" s="413" t="s">
        <v>196</v>
      </c>
      <c r="D182" s="414" t="s">
        <v>342</v>
      </c>
      <c r="E182" s="415" t="s">
        <v>325</v>
      </c>
      <c r="F182" s="415" t="s">
        <v>325</v>
      </c>
      <c r="G182" s="415" t="s">
        <v>188</v>
      </c>
      <c r="H182" s="534"/>
      <c r="I182" s="535"/>
      <c r="J182" s="561">
        <v>43752</v>
      </c>
      <c r="K182" s="415" t="s">
        <v>325</v>
      </c>
      <c r="L182" s="415" t="s">
        <v>325</v>
      </c>
      <c r="M182" s="415"/>
      <c r="N182" s="417"/>
      <c r="O182" s="416"/>
      <c r="P182" s="415" t="s">
        <v>325</v>
      </c>
      <c r="Q182" s="415" t="s">
        <v>325</v>
      </c>
      <c r="R182" s="415"/>
      <c r="S182" s="416"/>
      <c r="T182" s="416"/>
    </row>
    <row r="183" spans="2:20" ht="72">
      <c r="B183" s="412">
        <v>2</v>
      </c>
      <c r="C183" s="413" t="s">
        <v>196</v>
      </c>
      <c r="D183" s="414" t="s">
        <v>367</v>
      </c>
      <c r="E183" s="415" t="s">
        <v>325</v>
      </c>
      <c r="F183" s="415" t="s">
        <v>325</v>
      </c>
      <c r="G183" s="415" t="s">
        <v>188</v>
      </c>
      <c r="H183" s="534"/>
      <c r="I183" s="535"/>
      <c r="J183" s="561">
        <v>43752</v>
      </c>
      <c r="K183" s="415" t="s">
        <v>325</v>
      </c>
      <c r="L183" s="415" t="s">
        <v>325</v>
      </c>
      <c r="M183" s="415"/>
      <c r="N183" s="417"/>
      <c r="O183" s="416"/>
      <c r="P183" s="415" t="s">
        <v>325</v>
      </c>
      <c r="Q183" s="415" t="s">
        <v>325</v>
      </c>
      <c r="R183" s="415"/>
      <c r="S183" s="416"/>
      <c r="T183" s="416"/>
    </row>
    <row r="184" spans="2:20" ht="36">
      <c r="B184" s="412">
        <v>3</v>
      </c>
      <c r="C184" s="413" t="s">
        <v>195</v>
      </c>
      <c r="D184" s="414" t="s">
        <v>346</v>
      </c>
      <c r="E184" s="415" t="s">
        <v>325</v>
      </c>
      <c r="F184" s="415" t="s">
        <v>325</v>
      </c>
      <c r="G184" s="415" t="s">
        <v>188</v>
      </c>
      <c r="H184" s="534"/>
      <c r="I184" s="535"/>
      <c r="J184" s="416"/>
      <c r="K184" s="415" t="s">
        <v>325</v>
      </c>
      <c r="L184" s="415" t="s">
        <v>325</v>
      </c>
      <c r="M184" s="415"/>
      <c r="N184" s="417"/>
      <c r="O184" s="416"/>
      <c r="P184" s="415" t="s">
        <v>325</v>
      </c>
      <c r="Q184" s="415" t="s">
        <v>325</v>
      </c>
      <c r="R184" s="415"/>
      <c r="S184" s="416"/>
      <c r="T184" s="416"/>
    </row>
    <row r="185" spans="2:20" ht="36">
      <c r="B185" s="412">
        <v>4</v>
      </c>
      <c r="C185" s="413" t="s">
        <v>195</v>
      </c>
      <c r="D185" s="414" t="s">
        <v>347</v>
      </c>
      <c r="E185" s="415" t="s">
        <v>325</v>
      </c>
      <c r="F185" s="415" t="s">
        <v>325</v>
      </c>
      <c r="G185" s="415" t="s">
        <v>188</v>
      </c>
      <c r="H185" s="534"/>
      <c r="I185" s="535"/>
      <c r="J185" s="416"/>
      <c r="K185" s="415" t="s">
        <v>325</v>
      </c>
      <c r="L185" s="415" t="s">
        <v>325</v>
      </c>
      <c r="M185" s="415"/>
      <c r="N185" s="417"/>
      <c r="O185" s="416"/>
      <c r="P185" s="415" t="s">
        <v>325</v>
      </c>
      <c r="Q185" s="415" t="s">
        <v>325</v>
      </c>
      <c r="R185" s="415"/>
      <c r="S185" s="416"/>
      <c r="T185" s="416"/>
    </row>
    <row r="186" spans="2:20" ht="36.75" thickBot="1">
      <c r="B186" s="412">
        <v>5</v>
      </c>
      <c r="C186" s="413" t="s">
        <v>196</v>
      </c>
      <c r="D186" s="418" t="s">
        <v>344</v>
      </c>
      <c r="E186" s="415" t="s">
        <v>325</v>
      </c>
      <c r="F186" s="415" t="s">
        <v>325</v>
      </c>
      <c r="G186" s="415" t="s">
        <v>188</v>
      </c>
      <c r="H186" s="534"/>
      <c r="I186" s="535"/>
      <c r="J186" s="416"/>
      <c r="K186" s="415" t="s">
        <v>325</v>
      </c>
      <c r="L186" s="415" t="s">
        <v>325</v>
      </c>
      <c r="M186" s="415"/>
      <c r="N186" s="417"/>
      <c r="O186" s="416"/>
      <c r="P186" s="415" t="s">
        <v>325</v>
      </c>
      <c r="Q186" s="415" t="s">
        <v>325</v>
      </c>
      <c r="R186" s="415"/>
      <c r="S186" s="416"/>
      <c r="T186" s="416"/>
    </row>
    <row r="187" spans="2:20" ht="87" customHeight="1" thickBot="1">
      <c r="B187" s="409"/>
      <c r="C187" s="536" t="s">
        <v>395</v>
      </c>
      <c r="D187" s="536"/>
      <c r="E187" s="536"/>
      <c r="F187" s="536"/>
      <c r="G187" s="536"/>
      <c r="H187" s="536"/>
      <c r="I187" s="536"/>
      <c r="J187" s="536"/>
      <c r="K187" s="410"/>
      <c r="L187" s="410"/>
      <c r="M187" s="410"/>
      <c r="N187" s="410"/>
      <c r="O187" s="410"/>
      <c r="P187" s="410"/>
      <c r="Q187" s="410"/>
      <c r="R187" s="410"/>
      <c r="S187" s="410"/>
      <c r="T187" s="411"/>
    </row>
    <row r="188" spans="2:20" ht="36">
      <c r="B188" s="412">
        <v>1</v>
      </c>
      <c r="C188" s="413" t="s">
        <v>196</v>
      </c>
      <c r="D188" s="414" t="s">
        <v>342</v>
      </c>
      <c r="E188" s="415" t="s">
        <v>325</v>
      </c>
      <c r="F188" s="415" t="s">
        <v>325</v>
      </c>
      <c r="G188" s="415" t="s">
        <v>188</v>
      </c>
      <c r="H188" s="534"/>
      <c r="I188" s="535"/>
      <c r="J188" s="561">
        <v>43752</v>
      </c>
      <c r="K188" s="415" t="s">
        <v>325</v>
      </c>
      <c r="L188" s="415" t="s">
        <v>325</v>
      </c>
      <c r="M188" s="415"/>
      <c r="N188" s="417"/>
      <c r="O188" s="416"/>
      <c r="P188" s="415" t="s">
        <v>325</v>
      </c>
      <c r="Q188" s="415" t="s">
        <v>325</v>
      </c>
      <c r="R188" s="415"/>
      <c r="S188" s="416"/>
      <c r="T188" s="416"/>
    </row>
    <row r="189" spans="2:20" ht="72">
      <c r="B189" s="412">
        <v>2</v>
      </c>
      <c r="C189" s="413" t="s">
        <v>196</v>
      </c>
      <c r="D189" s="414" t="s">
        <v>367</v>
      </c>
      <c r="E189" s="415" t="s">
        <v>325</v>
      </c>
      <c r="F189" s="415" t="s">
        <v>325</v>
      </c>
      <c r="G189" s="415" t="s">
        <v>188</v>
      </c>
      <c r="H189" s="534"/>
      <c r="I189" s="535"/>
      <c r="J189" s="561">
        <v>43752</v>
      </c>
      <c r="K189" s="415" t="s">
        <v>325</v>
      </c>
      <c r="L189" s="415" t="s">
        <v>325</v>
      </c>
      <c r="M189" s="415"/>
      <c r="N189" s="417"/>
      <c r="O189" s="416"/>
      <c r="P189" s="415" t="s">
        <v>325</v>
      </c>
      <c r="Q189" s="415" t="s">
        <v>325</v>
      </c>
      <c r="R189" s="415"/>
      <c r="S189" s="416"/>
      <c r="T189" s="416"/>
    </row>
    <row r="190" spans="2:20" ht="36">
      <c r="B190" s="412">
        <v>3</v>
      </c>
      <c r="C190" s="413" t="s">
        <v>195</v>
      </c>
      <c r="D190" s="414" t="s">
        <v>346</v>
      </c>
      <c r="E190" s="415" t="s">
        <v>325</v>
      </c>
      <c r="F190" s="415" t="s">
        <v>325</v>
      </c>
      <c r="G190" s="415" t="s">
        <v>188</v>
      </c>
      <c r="H190" s="534"/>
      <c r="I190" s="535"/>
      <c r="J190" s="416"/>
      <c r="K190" s="415" t="s">
        <v>325</v>
      </c>
      <c r="L190" s="415" t="s">
        <v>325</v>
      </c>
      <c r="M190" s="415"/>
      <c r="N190" s="417"/>
      <c r="O190" s="416"/>
      <c r="P190" s="415" t="s">
        <v>325</v>
      </c>
      <c r="Q190" s="415" t="s">
        <v>325</v>
      </c>
      <c r="R190" s="415"/>
      <c r="S190" s="416"/>
      <c r="T190" s="416"/>
    </row>
    <row r="191" spans="2:20" ht="36">
      <c r="B191" s="412">
        <v>4</v>
      </c>
      <c r="C191" s="413" t="s">
        <v>195</v>
      </c>
      <c r="D191" s="414" t="s">
        <v>347</v>
      </c>
      <c r="E191" s="415" t="s">
        <v>325</v>
      </c>
      <c r="F191" s="415" t="s">
        <v>325</v>
      </c>
      <c r="G191" s="415" t="s">
        <v>188</v>
      </c>
      <c r="H191" s="534"/>
      <c r="I191" s="535"/>
      <c r="J191" s="416"/>
      <c r="K191" s="415" t="s">
        <v>325</v>
      </c>
      <c r="L191" s="415" t="s">
        <v>325</v>
      </c>
      <c r="M191" s="415"/>
      <c r="N191" s="417"/>
      <c r="O191" s="416"/>
      <c r="P191" s="415" t="s">
        <v>325</v>
      </c>
      <c r="Q191" s="415" t="s">
        <v>325</v>
      </c>
      <c r="R191" s="415"/>
      <c r="S191" s="416"/>
      <c r="T191" s="416"/>
    </row>
    <row r="192" spans="2:20" ht="36.75" thickBot="1">
      <c r="B192" s="412">
        <v>5</v>
      </c>
      <c r="C192" s="413" t="s">
        <v>196</v>
      </c>
      <c r="D192" s="418" t="s">
        <v>344</v>
      </c>
      <c r="E192" s="415" t="s">
        <v>325</v>
      </c>
      <c r="F192" s="415" t="s">
        <v>325</v>
      </c>
      <c r="G192" s="415" t="s">
        <v>188</v>
      </c>
      <c r="H192" s="534"/>
      <c r="I192" s="535"/>
      <c r="J192" s="416"/>
      <c r="K192" s="415" t="s">
        <v>325</v>
      </c>
      <c r="L192" s="415" t="s">
        <v>325</v>
      </c>
      <c r="M192" s="415"/>
      <c r="N192" s="417"/>
      <c r="O192" s="416"/>
      <c r="P192" s="415" t="s">
        <v>325</v>
      </c>
      <c r="Q192" s="415" t="s">
        <v>325</v>
      </c>
      <c r="R192" s="415"/>
      <c r="S192" s="416"/>
      <c r="T192" s="416"/>
    </row>
    <row r="193" spans="2:20" ht="59.25" customHeight="1" thickBot="1">
      <c r="B193" s="409"/>
      <c r="C193" s="536" t="s">
        <v>397</v>
      </c>
      <c r="D193" s="536"/>
      <c r="E193" s="536"/>
      <c r="F193" s="536"/>
      <c r="G193" s="536"/>
      <c r="H193" s="536"/>
      <c r="I193" s="536"/>
      <c r="J193" s="536"/>
      <c r="K193" s="410"/>
      <c r="L193" s="410"/>
      <c r="M193" s="410"/>
      <c r="N193" s="410"/>
      <c r="O193" s="410"/>
      <c r="P193" s="410"/>
      <c r="Q193" s="410"/>
      <c r="R193" s="410"/>
      <c r="S193" s="410"/>
      <c r="T193" s="411"/>
    </row>
    <row r="194" spans="2:20" ht="36">
      <c r="B194" s="412">
        <v>1</v>
      </c>
      <c r="C194" s="413" t="s">
        <v>196</v>
      </c>
      <c r="D194" s="414" t="s">
        <v>342</v>
      </c>
      <c r="E194" s="415" t="s">
        <v>325</v>
      </c>
      <c r="F194" s="415" t="s">
        <v>325</v>
      </c>
      <c r="G194" s="415" t="s">
        <v>188</v>
      </c>
      <c r="H194" s="534"/>
      <c r="I194" s="535"/>
      <c r="J194" s="561">
        <v>43752</v>
      </c>
      <c r="K194" s="415" t="s">
        <v>325</v>
      </c>
      <c r="L194" s="415" t="s">
        <v>325</v>
      </c>
      <c r="M194" s="415"/>
      <c r="N194" s="417"/>
      <c r="O194" s="416"/>
      <c r="P194" s="415" t="s">
        <v>325</v>
      </c>
      <c r="Q194" s="415" t="s">
        <v>325</v>
      </c>
      <c r="R194" s="415"/>
      <c r="S194" s="416"/>
      <c r="T194" s="416"/>
    </row>
    <row r="195" spans="2:20" ht="72">
      <c r="B195" s="412">
        <v>2</v>
      </c>
      <c r="C195" s="413" t="s">
        <v>196</v>
      </c>
      <c r="D195" s="414" t="s">
        <v>367</v>
      </c>
      <c r="E195" s="415" t="s">
        <v>325</v>
      </c>
      <c r="F195" s="415" t="s">
        <v>325</v>
      </c>
      <c r="G195" s="415" t="s">
        <v>188</v>
      </c>
      <c r="H195" s="534"/>
      <c r="I195" s="535"/>
      <c r="J195" s="561">
        <v>43752</v>
      </c>
      <c r="K195" s="415" t="s">
        <v>325</v>
      </c>
      <c r="L195" s="415" t="s">
        <v>325</v>
      </c>
      <c r="M195" s="415"/>
      <c r="N195" s="417"/>
      <c r="O195" s="416"/>
      <c r="P195" s="415" t="s">
        <v>325</v>
      </c>
      <c r="Q195" s="415" t="s">
        <v>325</v>
      </c>
      <c r="R195" s="415"/>
      <c r="S195" s="416"/>
      <c r="T195" s="416"/>
    </row>
    <row r="196" spans="2:20" ht="36">
      <c r="B196" s="412">
        <v>3</v>
      </c>
      <c r="C196" s="413" t="s">
        <v>195</v>
      </c>
      <c r="D196" s="414" t="s">
        <v>346</v>
      </c>
      <c r="E196" s="415" t="s">
        <v>325</v>
      </c>
      <c r="F196" s="415" t="s">
        <v>325</v>
      </c>
      <c r="G196" s="415" t="s">
        <v>188</v>
      </c>
      <c r="H196" s="534"/>
      <c r="I196" s="535"/>
      <c r="J196" s="416"/>
      <c r="K196" s="415" t="s">
        <v>325</v>
      </c>
      <c r="L196" s="415" t="s">
        <v>325</v>
      </c>
      <c r="M196" s="415"/>
      <c r="N196" s="417"/>
      <c r="O196" s="416"/>
      <c r="P196" s="415" t="s">
        <v>325</v>
      </c>
      <c r="Q196" s="415" t="s">
        <v>325</v>
      </c>
      <c r="R196" s="415"/>
      <c r="S196" s="416"/>
      <c r="T196" s="416"/>
    </row>
    <row r="197" spans="2:20" ht="36">
      <c r="B197" s="412">
        <v>4</v>
      </c>
      <c r="C197" s="413" t="s">
        <v>195</v>
      </c>
      <c r="D197" s="414" t="s">
        <v>347</v>
      </c>
      <c r="E197" s="415" t="s">
        <v>325</v>
      </c>
      <c r="F197" s="415" t="s">
        <v>325</v>
      </c>
      <c r="G197" s="415" t="s">
        <v>188</v>
      </c>
      <c r="H197" s="534"/>
      <c r="I197" s="535"/>
      <c r="J197" s="416"/>
      <c r="K197" s="415" t="s">
        <v>325</v>
      </c>
      <c r="L197" s="415" t="s">
        <v>325</v>
      </c>
      <c r="M197" s="415"/>
      <c r="N197" s="417"/>
      <c r="O197" s="416"/>
      <c r="P197" s="415" t="s">
        <v>325</v>
      </c>
      <c r="Q197" s="415" t="s">
        <v>325</v>
      </c>
      <c r="R197" s="415"/>
      <c r="S197" s="416"/>
      <c r="T197" s="416"/>
    </row>
    <row r="198" spans="2:20" ht="36.75" thickBot="1">
      <c r="B198" s="412">
        <v>5</v>
      </c>
      <c r="C198" s="413" t="s">
        <v>196</v>
      </c>
      <c r="D198" s="418" t="s">
        <v>344</v>
      </c>
      <c r="E198" s="415" t="s">
        <v>325</v>
      </c>
      <c r="F198" s="415" t="s">
        <v>325</v>
      </c>
      <c r="G198" s="415" t="s">
        <v>188</v>
      </c>
      <c r="H198" s="534"/>
      <c r="I198" s="535"/>
      <c r="J198" s="416"/>
      <c r="K198" s="415" t="s">
        <v>325</v>
      </c>
      <c r="L198" s="415" t="s">
        <v>325</v>
      </c>
      <c r="M198" s="415"/>
      <c r="N198" s="417"/>
      <c r="O198" s="416"/>
      <c r="P198" s="415" t="s">
        <v>325</v>
      </c>
      <c r="Q198" s="415" t="s">
        <v>325</v>
      </c>
      <c r="R198" s="415"/>
      <c r="S198" s="416"/>
      <c r="T198" s="416"/>
    </row>
    <row r="199" spans="2:20" ht="71.25" customHeight="1" thickBot="1">
      <c r="B199" s="409"/>
      <c r="C199" s="536" t="s">
        <v>398</v>
      </c>
      <c r="D199" s="536"/>
      <c r="E199" s="536"/>
      <c r="F199" s="536"/>
      <c r="G199" s="536"/>
      <c r="H199" s="536"/>
      <c r="I199" s="536"/>
      <c r="J199" s="536"/>
      <c r="K199" s="410"/>
      <c r="L199" s="410"/>
      <c r="M199" s="410"/>
      <c r="N199" s="410"/>
      <c r="O199" s="410"/>
      <c r="P199" s="410"/>
      <c r="Q199" s="410"/>
      <c r="R199" s="410"/>
      <c r="S199" s="410"/>
      <c r="T199" s="411"/>
    </row>
    <row r="200" spans="2:20" ht="36">
      <c r="B200" s="412">
        <v>1</v>
      </c>
      <c r="C200" s="413" t="s">
        <v>196</v>
      </c>
      <c r="D200" s="414" t="s">
        <v>342</v>
      </c>
      <c r="E200" s="415" t="s">
        <v>325</v>
      </c>
      <c r="F200" s="415" t="s">
        <v>325</v>
      </c>
      <c r="G200" s="415" t="s">
        <v>188</v>
      </c>
      <c r="H200" s="534"/>
      <c r="I200" s="535"/>
      <c r="J200" s="561">
        <v>43752</v>
      </c>
      <c r="K200" s="415" t="s">
        <v>325</v>
      </c>
      <c r="L200" s="415" t="s">
        <v>325</v>
      </c>
      <c r="M200" s="415"/>
      <c r="N200" s="417"/>
      <c r="O200" s="416"/>
      <c r="P200" s="415" t="s">
        <v>325</v>
      </c>
      <c r="Q200" s="415" t="s">
        <v>325</v>
      </c>
      <c r="R200" s="415"/>
      <c r="S200" s="416"/>
      <c r="T200" s="416"/>
    </row>
    <row r="201" spans="2:20" ht="72">
      <c r="B201" s="412">
        <v>2</v>
      </c>
      <c r="C201" s="413" t="s">
        <v>196</v>
      </c>
      <c r="D201" s="414" t="s">
        <v>367</v>
      </c>
      <c r="E201" s="415" t="s">
        <v>325</v>
      </c>
      <c r="F201" s="415" t="s">
        <v>325</v>
      </c>
      <c r="G201" s="415" t="s">
        <v>188</v>
      </c>
      <c r="H201" s="534"/>
      <c r="I201" s="535"/>
      <c r="J201" s="561">
        <v>43752</v>
      </c>
      <c r="K201" s="415" t="s">
        <v>325</v>
      </c>
      <c r="L201" s="415" t="s">
        <v>325</v>
      </c>
      <c r="M201" s="415"/>
      <c r="N201" s="417"/>
      <c r="O201" s="416"/>
      <c r="P201" s="415" t="s">
        <v>325</v>
      </c>
      <c r="Q201" s="415" t="s">
        <v>325</v>
      </c>
      <c r="R201" s="415"/>
      <c r="S201" s="416"/>
      <c r="T201" s="416"/>
    </row>
    <row r="202" spans="2:20" ht="36">
      <c r="B202" s="412">
        <v>3</v>
      </c>
      <c r="C202" s="413" t="s">
        <v>195</v>
      </c>
      <c r="D202" s="414" t="s">
        <v>346</v>
      </c>
      <c r="E202" s="415" t="s">
        <v>325</v>
      </c>
      <c r="F202" s="415" t="s">
        <v>325</v>
      </c>
      <c r="G202" s="415" t="s">
        <v>188</v>
      </c>
      <c r="H202" s="534"/>
      <c r="I202" s="535"/>
      <c r="J202" s="416"/>
      <c r="K202" s="415" t="s">
        <v>325</v>
      </c>
      <c r="L202" s="415" t="s">
        <v>325</v>
      </c>
      <c r="M202" s="415"/>
      <c r="N202" s="417"/>
      <c r="O202" s="416"/>
      <c r="P202" s="415" t="s">
        <v>325</v>
      </c>
      <c r="Q202" s="415" t="s">
        <v>325</v>
      </c>
      <c r="R202" s="415"/>
      <c r="S202" s="416"/>
      <c r="T202" s="416"/>
    </row>
    <row r="203" spans="2:20" ht="36">
      <c r="B203" s="412">
        <v>4</v>
      </c>
      <c r="C203" s="413" t="s">
        <v>195</v>
      </c>
      <c r="D203" s="414" t="s">
        <v>347</v>
      </c>
      <c r="E203" s="415" t="s">
        <v>325</v>
      </c>
      <c r="F203" s="415" t="s">
        <v>325</v>
      </c>
      <c r="G203" s="415" t="s">
        <v>188</v>
      </c>
      <c r="H203" s="534"/>
      <c r="I203" s="535"/>
      <c r="J203" s="416"/>
      <c r="K203" s="415" t="s">
        <v>325</v>
      </c>
      <c r="L203" s="415" t="s">
        <v>325</v>
      </c>
      <c r="M203" s="415"/>
      <c r="N203" s="417"/>
      <c r="O203" s="416"/>
      <c r="P203" s="415" t="s">
        <v>325</v>
      </c>
      <c r="Q203" s="415" t="s">
        <v>325</v>
      </c>
      <c r="R203" s="415"/>
      <c r="S203" s="416"/>
      <c r="T203" s="416"/>
    </row>
    <row r="204" spans="2:20" ht="36.75" thickBot="1">
      <c r="B204" s="412">
        <v>5</v>
      </c>
      <c r="C204" s="413" t="s">
        <v>196</v>
      </c>
      <c r="D204" s="418" t="s">
        <v>344</v>
      </c>
      <c r="E204" s="415" t="s">
        <v>325</v>
      </c>
      <c r="F204" s="415" t="s">
        <v>325</v>
      </c>
      <c r="G204" s="415" t="s">
        <v>188</v>
      </c>
      <c r="H204" s="534"/>
      <c r="I204" s="535"/>
      <c r="J204" s="416"/>
      <c r="K204" s="415" t="s">
        <v>325</v>
      </c>
      <c r="L204" s="415" t="s">
        <v>325</v>
      </c>
      <c r="M204" s="415"/>
      <c r="N204" s="417"/>
      <c r="O204" s="416"/>
      <c r="P204" s="415" t="s">
        <v>325</v>
      </c>
      <c r="Q204" s="415" t="s">
        <v>325</v>
      </c>
      <c r="R204" s="415"/>
      <c r="S204" s="416"/>
      <c r="T204" s="416"/>
    </row>
    <row r="205" spans="2:20" ht="51.75" customHeight="1" thickBot="1">
      <c r="B205" s="537" t="s">
        <v>399</v>
      </c>
      <c r="C205" s="538"/>
      <c r="D205" s="541"/>
      <c r="E205" s="404"/>
      <c r="F205" s="419"/>
      <c r="G205" s="406"/>
      <c r="H205" s="407"/>
      <c r="I205" s="407"/>
      <c r="J205" s="407"/>
      <c r="K205" s="407"/>
      <c r="L205" s="407"/>
      <c r="M205" s="407"/>
      <c r="N205" s="407"/>
      <c r="O205" s="407"/>
      <c r="P205" s="407"/>
      <c r="Q205" s="407"/>
      <c r="R205" s="407"/>
      <c r="S205" s="407"/>
      <c r="T205" s="408"/>
    </row>
    <row r="206" spans="2:20" ht="72" customHeight="1" thickBot="1">
      <c r="B206" s="409"/>
      <c r="C206" s="536" t="s">
        <v>400</v>
      </c>
      <c r="D206" s="536"/>
      <c r="E206" s="536"/>
      <c r="F206" s="536"/>
      <c r="G206" s="536"/>
      <c r="H206" s="536"/>
      <c r="I206" s="536"/>
      <c r="J206" s="536"/>
      <c r="K206" s="410"/>
      <c r="L206" s="410"/>
      <c r="M206" s="410"/>
      <c r="N206" s="410"/>
      <c r="O206" s="410"/>
      <c r="P206" s="410"/>
      <c r="Q206" s="410"/>
      <c r="R206" s="410"/>
      <c r="S206" s="410"/>
      <c r="T206" s="411"/>
    </row>
    <row r="207" spans="2:20" ht="36">
      <c r="B207" s="412">
        <v>1</v>
      </c>
      <c r="C207" s="413" t="s">
        <v>196</v>
      </c>
      <c r="D207" s="414" t="s">
        <v>342</v>
      </c>
      <c r="E207" s="415" t="s">
        <v>325</v>
      </c>
      <c r="F207" s="415" t="s">
        <v>325</v>
      </c>
      <c r="G207" s="415" t="s">
        <v>188</v>
      </c>
      <c r="H207" s="534"/>
      <c r="I207" s="535"/>
      <c r="J207" s="561">
        <v>43752</v>
      </c>
      <c r="K207" s="415" t="s">
        <v>325</v>
      </c>
      <c r="L207" s="415" t="s">
        <v>325</v>
      </c>
      <c r="M207" s="415"/>
      <c r="N207" s="417"/>
      <c r="O207" s="416"/>
      <c r="P207" s="415" t="s">
        <v>325</v>
      </c>
      <c r="Q207" s="415" t="s">
        <v>325</v>
      </c>
      <c r="R207" s="415"/>
      <c r="S207" s="416"/>
      <c r="T207" s="416"/>
    </row>
    <row r="208" spans="2:20" ht="72">
      <c r="B208" s="412">
        <v>2</v>
      </c>
      <c r="C208" s="413" t="s">
        <v>196</v>
      </c>
      <c r="D208" s="414" t="s">
        <v>367</v>
      </c>
      <c r="E208" s="415" t="s">
        <v>325</v>
      </c>
      <c r="F208" s="415" t="s">
        <v>325</v>
      </c>
      <c r="G208" s="415" t="s">
        <v>188</v>
      </c>
      <c r="H208" s="534"/>
      <c r="I208" s="535"/>
      <c r="J208" s="561">
        <v>43752</v>
      </c>
      <c r="K208" s="415" t="s">
        <v>325</v>
      </c>
      <c r="L208" s="415" t="s">
        <v>325</v>
      </c>
      <c r="M208" s="415"/>
      <c r="N208" s="417"/>
      <c r="O208" s="416"/>
      <c r="P208" s="415" t="s">
        <v>325</v>
      </c>
      <c r="Q208" s="415" t="s">
        <v>325</v>
      </c>
      <c r="R208" s="415"/>
      <c r="S208" s="416"/>
      <c r="T208" s="416"/>
    </row>
    <row r="209" spans="2:20" ht="36">
      <c r="B209" s="412">
        <v>3</v>
      </c>
      <c r="C209" s="413" t="s">
        <v>195</v>
      </c>
      <c r="D209" s="414" t="s">
        <v>346</v>
      </c>
      <c r="E209" s="415" t="s">
        <v>325</v>
      </c>
      <c r="F209" s="415" t="s">
        <v>325</v>
      </c>
      <c r="G209" s="415" t="s">
        <v>188</v>
      </c>
      <c r="H209" s="534"/>
      <c r="I209" s="535"/>
      <c r="J209" s="416"/>
      <c r="K209" s="415" t="s">
        <v>325</v>
      </c>
      <c r="L209" s="415" t="s">
        <v>325</v>
      </c>
      <c r="M209" s="415"/>
      <c r="N209" s="417"/>
      <c r="O209" s="416"/>
      <c r="P209" s="415" t="s">
        <v>325</v>
      </c>
      <c r="Q209" s="415" t="s">
        <v>325</v>
      </c>
      <c r="R209" s="415"/>
      <c r="S209" s="416"/>
      <c r="T209" s="416"/>
    </row>
    <row r="210" spans="2:20" ht="36">
      <c r="B210" s="412">
        <v>4</v>
      </c>
      <c r="C210" s="413" t="s">
        <v>195</v>
      </c>
      <c r="D210" s="414" t="s">
        <v>347</v>
      </c>
      <c r="E210" s="415" t="s">
        <v>325</v>
      </c>
      <c r="F210" s="415" t="s">
        <v>325</v>
      </c>
      <c r="G210" s="415" t="s">
        <v>188</v>
      </c>
      <c r="H210" s="534"/>
      <c r="I210" s="535"/>
      <c r="J210" s="416"/>
      <c r="K210" s="415" t="s">
        <v>325</v>
      </c>
      <c r="L210" s="415" t="s">
        <v>325</v>
      </c>
      <c r="M210" s="415"/>
      <c r="N210" s="417"/>
      <c r="O210" s="416"/>
      <c r="P210" s="415" t="s">
        <v>325</v>
      </c>
      <c r="Q210" s="415" t="s">
        <v>325</v>
      </c>
      <c r="R210" s="415"/>
      <c r="S210" s="416"/>
      <c r="T210" s="416"/>
    </row>
    <row r="211" spans="2:20" ht="36.75" thickBot="1">
      <c r="B211" s="412">
        <v>5</v>
      </c>
      <c r="C211" s="413" t="s">
        <v>196</v>
      </c>
      <c r="D211" s="418" t="s">
        <v>344</v>
      </c>
      <c r="E211" s="415" t="s">
        <v>325</v>
      </c>
      <c r="F211" s="415" t="s">
        <v>325</v>
      </c>
      <c r="G211" s="415" t="s">
        <v>188</v>
      </c>
      <c r="H211" s="534"/>
      <c r="I211" s="535"/>
      <c r="J211" s="416"/>
      <c r="K211" s="415" t="s">
        <v>325</v>
      </c>
      <c r="L211" s="415" t="s">
        <v>325</v>
      </c>
      <c r="M211" s="415"/>
      <c r="N211" s="417"/>
      <c r="O211" s="416"/>
      <c r="P211" s="415" t="s">
        <v>325</v>
      </c>
      <c r="Q211" s="415" t="s">
        <v>325</v>
      </c>
      <c r="R211" s="415"/>
      <c r="S211" s="416"/>
      <c r="T211" s="416"/>
    </row>
    <row r="212" spans="2:20" ht="66" customHeight="1" thickBot="1">
      <c r="B212" s="409"/>
      <c r="C212" s="536" t="s">
        <v>401</v>
      </c>
      <c r="D212" s="536"/>
      <c r="E212" s="536"/>
      <c r="F212" s="536"/>
      <c r="G212" s="536"/>
      <c r="H212" s="536"/>
      <c r="I212" s="536"/>
      <c r="J212" s="536"/>
      <c r="K212" s="410"/>
      <c r="L212" s="410"/>
      <c r="M212" s="410"/>
      <c r="N212" s="410"/>
      <c r="O212" s="410"/>
      <c r="P212" s="410"/>
      <c r="Q212" s="410"/>
      <c r="R212" s="410"/>
      <c r="S212" s="410"/>
      <c r="T212" s="411"/>
    </row>
    <row r="213" spans="2:20" ht="36">
      <c r="B213" s="412">
        <v>1</v>
      </c>
      <c r="C213" s="413" t="s">
        <v>196</v>
      </c>
      <c r="D213" s="414" t="s">
        <v>342</v>
      </c>
      <c r="E213" s="415" t="s">
        <v>325</v>
      </c>
      <c r="F213" s="415" t="s">
        <v>325</v>
      </c>
      <c r="G213" s="415" t="s">
        <v>188</v>
      </c>
      <c r="H213" s="534"/>
      <c r="I213" s="535"/>
      <c r="J213" s="561">
        <v>43752</v>
      </c>
      <c r="K213" s="415" t="s">
        <v>325</v>
      </c>
      <c r="L213" s="415" t="s">
        <v>325</v>
      </c>
      <c r="M213" s="415"/>
      <c r="N213" s="417"/>
      <c r="O213" s="416"/>
      <c r="P213" s="415" t="s">
        <v>325</v>
      </c>
      <c r="Q213" s="415" t="s">
        <v>325</v>
      </c>
      <c r="R213" s="415"/>
      <c r="S213" s="416"/>
      <c r="T213" s="416"/>
    </row>
    <row r="214" spans="2:20" ht="72">
      <c r="B214" s="412">
        <v>2</v>
      </c>
      <c r="C214" s="413" t="s">
        <v>196</v>
      </c>
      <c r="D214" s="414" t="s">
        <v>367</v>
      </c>
      <c r="E214" s="415" t="s">
        <v>325</v>
      </c>
      <c r="F214" s="415" t="s">
        <v>325</v>
      </c>
      <c r="G214" s="415" t="s">
        <v>188</v>
      </c>
      <c r="H214" s="534"/>
      <c r="I214" s="535"/>
      <c r="J214" s="561">
        <v>43752</v>
      </c>
      <c r="K214" s="415" t="s">
        <v>325</v>
      </c>
      <c r="L214" s="415" t="s">
        <v>325</v>
      </c>
      <c r="M214" s="415"/>
      <c r="N214" s="417"/>
      <c r="O214" s="416"/>
      <c r="P214" s="415" t="s">
        <v>325</v>
      </c>
      <c r="Q214" s="415" t="s">
        <v>325</v>
      </c>
      <c r="R214" s="415"/>
      <c r="S214" s="416"/>
      <c r="T214" s="416"/>
    </row>
    <row r="215" spans="2:20" ht="36">
      <c r="B215" s="412">
        <v>3</v>
      </c>
      <c r="C215" s="413" t="s">
        <v>195</v>
      </c>
      <c r="D215" s="414" t="s">
        <v>346</v>
      </c>
      <c r="E215" s="415" t="s">
        <v>325</v>
      </c>
      <c r="F215" s="415" t="s">
        <v>325</v>
      </c>
      <c r="G215" s="415" t="s">
        <v>188</v>
      </c>
      <c r="H215" s="534"/>
      <c r="I215" s="535"/>
      <c r="J215" s="416"/>
      <c r="K215" s="415" t="s">
        <v>325</v>
      </c>
      <c r="L215" s="415" t="s">
        <v>325</v>
      </c>
      <c r="M215" s="415"/>
      <c r="N215" s="417"/>
      <c r="O215" s="416"/>
      <c r="P215" s="415" t="s">
        <v>325</v>
      </c>
      <c r="Q215" s="415" t="s">
        <v>325</v>
      </c>
      <c r="R215" s="415"/>
      <c r="S215" s="416"/>
      <c r="T215" s="416"/>
    </row>
    <row r="216" spans="2:20" ht="36">
      <c r="B216" s="412">
        <v>4</v>
      </c>
      <c r="C216" s="413" t="s">
        <v>195</v>
      </c>
      <c r="D216" s="414" t="s">
        <v>347</v>
      </c>
      <c r="E216" s="415" t="s">
        <v>325</v>
      </c>
      <c r="F216" s="415" t="s">
        <v>325</v>
      </c>
      <c r="G216" s="415" t="s">
        <v>188</v>
      </c>
      <c r="H216" s="534"/>
      <c r="I216" s="535"/>
      <c r="J216" s="416"/>
      <c r="K216" s="415" t="s">
        <v>325</v>
      </c>
      <c r="L216" s="415" t="s">
        <v>325</v>
      </c>
      <c r="M216" s="415"/>
      <c r="N216" s="417"/>
      <c r="O216" s="416"/>
      <c r="P216" s="415" t="s">
        <v>325</v>
      </c>
      <c r="Q216" s="415" t="s">
        <v>325</v>
      </c>
      <c r="R216" s="415"/>
      <c r="S216" s="416"/>
      <c r="T216" s="416"/>
    </row>
    <row r="217" spans="2:20" ht="36.75" thickBot="1">
      <c r="B217" s="412">
        <v>5</v>
      </c>
      <c r="C217" s="413" t="s">
        <v>196</v>
      </c>
      <c r="D217" s="418" t="s">
        <v>344</v>
      </c>
      <c r="E217" s="415" t="s">
        <v>325</v>
      </c>
      <c r="F217" s="415" t="s">
        <v>325</v>
      </c>
      <c r="G217" s="415" t="s">
        <v>188</v>
      </c>
      <c r="H217" s="534"/>
      <c r="I217" s="535"/>
      <c r="J217" s="416"/>
      <c r="K217" s="415" t="s">
        <v>325</v>
      </c>
      <c r="L217" s="415" t="s">
        <v>325</v>
      </c>
      <c r="M217" s="415"/>
      <c r="N217" s="417"/>
      <c r="O217" s="416"/>
      <c r="P217" s="415" t="s">
        <v>325</v>
      </c>
      <c r="Q217" s="415" t="s">
        <v>325</v>
      </c>
      <c r="R217" s="415"/>
      <c r="S217" s="416"/>
      <c r="T217" s="416"/>
    </row>
    <row r="218" spans="2:20" ht="55.5" customHeight="1" thickBot="1">
      <c r="B218" s="409"/>
      <c r="C218" s="536" t="s">
        <v>402</v>
      </c>
      <c r="D218" s="536"/>
      <c r="E218" s="536"/>
      <c r="F218" s="536"/>
      <c r="G218" s="536"/>
      <c r="H218" s="536"/>
      <c r="I218" s="536"/>
      <c r="J218" s="536"/>
      <c r="K218" s="410"/>
      <c r="L218" s="410"/>
      <c r="M218" s="410"/>
      <c r="N218" s="410"/>
      <c r="O218" s="410"/>
      <c r="P218" s="410"/>
      <c r="Q218" s="410"/>
      <c r="R218" s="410"/>
      <c r="S218" s="410"/>
      <c r="T218" s="411"/>
    </row>
    <row r="219" spans="2:20" ht="36">
      <c r="B219" s="412">
        <v>1</v>
      </c>
      <c r="C219" s="413" t="s">
        <v>196</v>
      </c>
      <c r="D219" s="414" t="s">
        <v>342</v>
      </c>
      <c r="E219" s="415" t="s">
        <v>325</v>
      </c>
      <c r="F219" s="415" t="s">
        <v>325</v>
      </c>
      <c r="G219" s="415" t="s">
        <v>188</v>
      </c>
      <c r="H219" s="534"/>
      <c r="I219" s="535"/>
      <c r="J219" s="561">
        <v>43752</v>
      </c>
      <c r="K219" s="415" t="s">
        <v>325</v>
      </c>
      <c r="L219" s="415" t="s">
        <v>325</v>
      </c>
      <c r="M219" s="415"/>
      <c r="N219" s="417"/>
      <c r="O219" s="416"/>
      <c r="P219" s="415" t="s">
        <v>325</v>
      </c>
      <c r="Q219" s="415" t="s">
        <v>325</v>
      </c>
      <c r="R219" s="415"/>
      <c r="S219" s="416"/>
      <c r="T219" s="416"/>
    </row>
    <row r="220" spans="2:20" ht="72">
      <c r="B220" s="412">
        <v>2</v>
      </c>
      <c r="C220" s="413" t="s">
        <v>196</v>
      </c>
      <c r="D220" s="414" t="s">
        <v>367</v>
      </c>
      <c r="E220" s="415" t="s">
        <v>325</v>
      </c>
      <c r="F220" s="415" t="s">
        <v>325</v>
      </c>
      <c r="G220" s="415" t="s">
        <v>188</v>
      </c>
      <c r="H220" s="534"/>
      <c r="I220" s="535"/>
      <c r="J220" s="561">
        <v>43752</v>
      </c>
      <c r="K220" s="415" t="s">
        <v>325</v>
      </c>
      <c r="L220" s="415" t="s">
        <v>325</v>
      </c>
      <c r="M220" s="415"/>
      <c r="N220" s="417"/>
      <c r="O220" s="416"/>
      <c r="P220" s="415" t="s">
        <v>325</v>
      </c>
      <c r="Q220" s="415" t="s">
        <v>325</v>
      </c>
      <c r="R220" s="415"/>
      <c r="S220" s="416"/>
      <c r="T220" s="416"/>
    </row>
    <row r="221" spans="2:20" ht="36">
      <c r="B221" s="412">
        <v>3</v>
      </c>
      <c r="C221" s="413" t="s">
        <v>195</v>
      </c>
      <c r="D221" s="414" t="s">
        <v>346</v>
      </c>
      <c r="E221" s="415" t="s">
        <v>325</v>
      </c>
      <c r="F221" s="415" t="s">
        <v>325</v>
      </c>
      <c r="G221" s="415" t="s">
        <v>188</v>
      </c>
      <c r="H221" s="534"/>
      <c r="I221" s="535"/>
      <c r="J221" s="416"/>
      <c r="K221" s="415" t="s">
        <v>325</v>
      </c>
      <c r="L221" s="415" t="s">
        <v>325</v>
      </c>
      <c r="M221" s="415"/>
      <c r="N221" s="417"/>
      <c r="O221" s="416"/>
      <c r="P221" s="415" t="s">
        <v>325</v>
      </c>
      <c r="Q221" s="415" t="s">
        <v>325</v>
      </c>
      <c r="R221" s="415"/>
      <c r="S221" s="416"/>
      <c r="T221" s="416"/>
    </row>
    <row r="222" spans="2:20" ht="36">
      <c r="B222" s="412">
        <v>4</v>
      </c>
      <c r="C222" s="413" t="s">
        <v>195</v>
      </c>
      <c r="D222" s="414" t="s">
        <v>347</v>
      </c>
      <c r="E222" s="415" t="s">
        <v>325</v>
      </c>
      <c r="F222" s="415" t="s">
        <v>325</v>
      </c>
      <c r="G222" s="415" t="s">
        <v>188</v>
      </c>
      <c r="H222" s="534"/>
      <c r="I222" s="535"/>
      <c r="J222" s="416"/>
      <c r="K222" s="415" t="s">
        <v>325</v>
      </c>
      <c r="L222" s="415" t="s">
        <v>325</v>
      </c>
      <c r="M222" s="415"/>
      <c r="N222" s="417"/>
      <c r="O222" s="416"/>
      <c r="P222" s="415" t="s">
        <v>325</v>
      </c>
      <c r="Q222" s="415" t="s">
        <v>325</v>
      </c>
      <c r="R222" s="415"/>
      <c r="S222" s="416"/>
      <c r="T222" s="416"/>
    </row>
    <row r="223" spans="2:20" ht="36.75" thickBot="1">
      <c r="B223" s="412">
        <v>5</v>
      </c>
      <c r="C223" s="413" t="s">
        <v>196</v>
      </c>
      <c r="D223" s="418" t="s">
        <v>344</v>
      </c>
      <c r="E223" s="415" t="s">
        <v>325</v>
      </c>
      <c r="F223" s="415" t="s">
        <v>325</v>
      </c>
      <c r="G223" s="415" t="s">
        <v>188</v>
      </c>
      <c r="H223" s="534"/>
      <c r="I223" s="535"/>
      <c r="J223" s="416"/>
      <c r="K223" s="415" t="s">
        <v>325</v>
      </c>
      <c r="L223" s="415" t="s">
        <v>325</v>
      </c>
      <c r="M223" s="415"/>
      <c r="N223" s="417"/>
      <c r="O223" s="416"/>
      <c r="P223" s="415" t="s">
        <v>325</v>
      </c>
      <c r="Q223" s="415" t="s">
        <v>325</v>
      </c>
      <c r="R223" s="415"/>
      <c r="S223" s="416"/>
      <c r="T223" s="416"/>
    </row>
    <row r="224" spans="2:20" ht="57" customHeight="1" thickBot="1">
      <c r="B224" s="409"/>
      <c r="C224" s="536" t="s">
        <v>403</v>
      </c>
      <c r="D224" s="536"/>
      <c r="E224" s="536"/>
      <c r="F224" s="536"/>
      <c r="G224" s="536"/>
      <c r="H224" s="536"/>
      <c r="I224" s="536"/>
      <c r="J224" s="536"/>
      <c r="K224" s="410"/>
      <c r="L224" s="410"/>
      <c r="M224" s="410"/>
      <c r="N224" s="410"/>
      <c r="O224" s="410"/>
      <c r="P224" s="410"/>
      <c r="Q224" s="410"/>
      <c r="R224" s="410"/>
      <c r="S224" s="410"/>
      <c r="T224" s="411"/>
    </row>
    <row r="225" spans="2:20" ht="36">
      <c r="B225" s="412">
        <v>1</v>
      </c>
      <c r="C225" s="413" t="s">
        <v>196</v>
      </c>
      <c r="D225" s="414" t="s">
        <v>342</v>
      </c>
      <c r="E225" s="415" t="s">
        <v>325</v>
      </c>
      <c r="F225" s="415" t="s">
        <v>325</v>
      </c>
      <c r="G225" s="415" t="s">
        <v>188</v>
      </c>
      <c r="H225" s="534"/>
      <c r="I225" s="535"/>
      <c r="J225" s="561">
        <v>43752</v>
      </c>
      <c r="K225" s="415" t="s">
        <v>325</v>
      </c>
      <c r="L225" s="415" t="s">
        <v>325</v>
      </c>
      <c r="M225" s="415"/>
      <c r="N225" s="417"/>
      <c r="O225" s="416"/>
      <c r="P225" s="415" t="s">
        <v>325</v>
      </c>
      <c r="Q225" s="415" t="s">
        <v>325</v>
      </c>
      <c r="R225" s="415"/>
      <c r="S225" s="416"/>
      <c r="T225" s="416"/>
    </row>
    <row r="226" spans="2:20" ht="72">
      <c r="B226" s="412">
        <v>2</v>
      </c>
      <c r="C226" s="413" t="s">
        <v>196</v>
      </c>
      <c r="D226" s="563" t="s">
        <v>367</v>
      </c>
      <c r="E226" s="415" t="s">
        <v>325</v>
      </c>
      <c r="F226" s="415" t="s">
        <v>325</v>
      </c>
      <c r="G226" s="415" t="s">
        <v>188</v>
      </c>
      <c r="H226" s="534"/>
      <c r="I226" s="535"/>
      <c r="J226" s="561">
        <v>43752</v>
      </c>
      <c r="K226" s="415" t="s">
        <v>325</v>
      </c>
      <c r="L226" s="415" t="s">
        <v>325</v>
      </c>
      <c r="M226" s="415"/>
      <c r="N226" s="417"/>
      <c r="O226" s="416"/>
      <c r="P226" s="415" t="s">
        <v>325</v>
      </c>
      <c r="Q226" s="415" t="s">
        <v>325</v>
      </c>
      <c r="R226" s="415"/>
      <c r="S226" s="416"/>
      <c r="T226" s="416"/>
    </row>
    <row r="227" spans="2:20" ht="36">
      <c r="B227" s="412">
        <v>3</v>
      </c>
      <c r="C227" s="413" t="s">
        <v>195</v>
      </c>
      <c r="D227" s="414" t="s">
        <v>346</v>
      </c>
      <c r="E227" s="415" t="s">
        <v>325</v>
      </c>
      <c r="F227" s="415" t="s">
        <v>325</v>
      </c>
      <c r="G227" s="415" t="s">
        <v>188</v>
      </c>
      <c r="H227" s="534"/>
      <c r="I227" s="535"/>
      <c r="J227" s="416"/>
      <c r="K227" s="415" t="s">
        <v>325</v>
      </c>
      <c r="L227" s="415" t="s">
        <v>325</v>
      </c>
      <c r="M227" s="415"/>
      <c r="N227" s="417"/>
      <c r="O227" s="416"/>
      <c r="P227" s="415" t="s">
        <v>325</v>
      </c>
      <c r="Q227" s="415" t="s">
        <v>325</v>
      </c>
      <c r="R227" s="415"/>
      <c r="S227" s="416"/>
      <c r="T227" s="416"/>
    </row>
    <row r="228" spans="2:20" ht="36">
      <c r="B228" s="412">
        <v>4</v>
      </c>
      <c r="C228" s="413" t="s">
        <v>195</v>
      </c>
      <c r="D228" s="414" t="s">
        <v>347</v>
      </c>
      <c r="E228" s="415" t="s">
        <v>325</v>
      </c>
      <c r="F228" s="415" t="s">
        <v>325</v>
      </c>
      <c r="G228" s="415" t="s">
        <v>188</v>
      </c>
      <c r="H228" s="534"/>
      <c r="I228" s="535"/>
      <c r="J228" s="416"/>
      <c r="K228" s="415" t="s">
        <v>325</v>
      </c>
      <c r="L228" s="415" t="s">
        <v>325</v>
      </c>
      <c r="M228" s="415"/>
      <c r="N228" s="417"/>
      <c r="O228" s="416"/>
      <c r="P228" s="415" t="s">
        <v>325</v>
      </c>
      <c r="Q228" s="415" t="s">
        <v>325</v>
      </c>
      <c r="R228" s="415"/>
      <c r="S228" s="416"/>
      <c r="T228" s="416"/>
    </row>
    <row r="229" spans="2:20" ht="36">
      <c r="B229" s="412">
        <v>5</v>
      </c>
      <c r="C229" s="413" t="s">
        <v>196</v>
      </c>
      <c r="D229" s="418" t="s">
        <v>344</v>
      </c>
      <c r="E229" s="415" t="s">
        <v>325</v>
      </c>
      <c r="F229" s="415" t="s">
        <v>325</v>
      </c>
      <c r="G229" s="415" t="s">
        <v>188</v>
      </c>
      <c r="H229" s="534"/>
      <c r="I229" s="535"/>
      <c r="J229" s="416"/>
      <c r="K229" s="415" t="s">
        <v>325</v>
      </c>
      <c r="L229" s="415" t="s">
        <v>325</v>
      </c>
      <c r="M229" s="415"/>
      <c r="N229" s="417"/>
      <c r="O229" s="416"/>
      <c r="P229" s="415" t="s">
        <v>325</v>
      </c>
      <c r="Q229" s="415" t="s">
        <v>325</v>
      </c>
      <c r="R229" s="415"/>
      <c r="S229" s="416"/>
      <c r="T229" s="416"/>
    </row>
  </sheetData>
  <mergeCells count="239">
    <mergeCell ref="H201:I201"/>
    <mergeCell ref="H202:I202"/>
    <mergeCell ref="H203:I203"/>
    <mergeCell ref="H204:I204"/>
    <mergeCell ref="B205:D205"/>
    <mergeCell ref="H196:I196"/>
    <mergeCell ref="H197:I197"/>
    <mergeCell ref="H198:I198"/>
    <mergeCell ref="C199:J199"/>
    <mergeCell ref="H200:I200"/>
    <mergeCell ref="H145:I145"/>
    <mergeCell ref="H146:I146"/>
    <mergeCell ref="H147:I147"/>
    <mergeCell ref="H148:I148"/>
    <mergeCell ref="H149:I149"/>
    <mergeCell ref="H140:I140"/>
    <mergeCell ref="H141:I141"/>
    <mergeCell ref="H142:I142"/>
    <mergeCell ref="B143:D143"/>
    <mergeCell ref="C144:J144"/>
    <mergeCell ref="H114:I114"/>
    <mergeCell ref="H115:I115"/>
    <mergeCell ref="H116:I116"/>
    <mergeCell ref="B112:D112"/>
    <mergeCell ref="C113:J113"/>
    <mergeCell ref="H107:I107"/>
    <mergeCell ref="H108:I108"/>
    <mergeCell ref="H109:I109"/>
    <mergeCell ref="H110:I110"/>
    <mergeCell ref="H111:I111"/>
    <mergeCell ref="H79:I79"/>
    <mergeCell ref="H80:I80"/>
    <mergeCell ref="H81:I81"/>
    <mergeCell ref="C82:J82"/>
    <mergeCell ref="H83:I83"/>
    <mergeCell ref="H74:I74"/>
    <mergeCell ref="H75:I75"/>
    <mergeCell ref="C76:J76"/>
    <mergeCell ref="H77:I77"/>
    <mergeCell ref="H78:I78"/>
    <mergeCell ref="C39:J39"/>
    <mergeCell ref="H41:I41"/>
    <mergeCell ref="H42:I42"/>
    <mergeCell ref="H43:I43"/>
    <mergeCell ref="H44:I44"/>
    <mergeCell ref="C45:J45"/>
    <mergeCell ref="H46:I46"/>
    <mergeCell ref="H47:I47"/>
    <mergeCell ref="H48:I48"/>
    <mergeCell ref="H49:I49"/>
    <mergeCell ref="H50:I50"/>
    <mergeCell ref="C51:J51"/>
    <mergeCell ref="H52:I52"/>
    <mergeCell ref="H53:I53"/>
    <mergeCell ref="H229:I229"/>
    <mergeCell ref="C224:J224"/>
    <mergeCell ref="H225:I225"/>
    <mergeCell ref="H226:I226"/>
    <mergeCell ref="H227:I227"/>
    <mergeCell ref="H228:I228"/>
    <mergeCell ref="H215:I215"/>
    <mergeCell ref="H216:I216"/>
    <mergeCell ref="H217:I217"/>
    <mergeCell ref="C218:J218"/>
    <mergeCell ref="H219:I219"/>
    <mergeCell ref="H220:I220"/>
    <mergeCell ref="H221:I221"/>
    <mergeCell ref="H222:I222"/>
    <mergeCell ref="H223:I223"/>
    <mergeCell ref="C206:J206"/>
    <mergeCell ref="H207:I207"/>
    <mergeCell ref="H208:I208"/>
    <mergeCell ref="H209:I209"/>
    <mergeCell ref="H210:I210"/>
    <mergeCell ref="H211:I211"/>
    <mergeCell ref="C212:J212"/>
    <mergeCell ref="H213:I213"/>
    <mergeCell ref="H214:I214"/>
    <mergeCell ref="H191:I191"/>
    <mergeCell ref="H192:I192"/>
    <mergeCell ref="C193:J193"/>
    <mergeCell ref="H194:I194"/>
    <mergeCell ref="H195:I195"/>
    <mergeCell ref="H182:I182"/>
    <mergeCell ref="H183:I183"/>
    <mergeCell ref="H184:I184"/>
    <mergeCell ref="H185:I185"/>
    <mergeCell ref="H186:I186"/>
    <mergeCell ref="C187:J187"/>
    <mergeCell ref="H188:I188"/>
    <mergeCell ref="H189:I189"/>
    <mergeCell ref="H190:I190"/>
    <mergeCell ref="H173:I173"/>
    <mergeCell ref="H174:I174"/>
    <mergeCell ref="C175:J175"/>
    <mergeCell ref="H176:I176"/>
    <mergeCell ref="H177:I177"/>
    <mergeCell ref="H178:I178"/>
    <mergeCell ref="H179:I179"/>
    <mergeCell ref="H180:I180"/>
    <mergeCell ref="C181:J181"/>
    <mergeCell ref="B168:D168"/>
    <mergeCell ref="C169:J169"/>
    <mergeCell ref="H170:I170"/>
    <mergeCell ref="H171:I171"/>
    <mergeCell ref="H172:I172"/>
    <mergeCell ref="H159:I159"/>
    <mergeCell ref="H160:I160"/>
    <mergeCell ref="H161:I161"/>
    <mergeCell ref="C162:J162"/>
    <mergeCell ref="H163:I163"/>
    <mergeCell ref="H164:I164"/>
    <mergeCell ref="H165:I165"/>
    <mergeCell ref="H166:I166"/>
    <mergeCell ref="H167:I167"/>
    <mergeCell ref="C150:J150"/>
    <mergeCell ref="H151:I151"/>
    <mergeCell ref="H152:I152"/>
    <mergeCell ref="H153:I153"/>
    <mergeCell ref="H154:I154"/>
    <mergeCell ref="H155:I155"/>
    <mergeCell ref="C156:J156"/>
    <mergeCell ref="H157:I157"/>
    <mergeCell ref="H158:I158"/>
    <mergeCell ref="H135:I135"/>
    <mergeCell ref="H136:I136"/>
    <mergeCell ref="C137:J137"/>
    <mergeCell ref="H138:I138"/>
    <mergeCell ref="H139:I139"/>
    <mergeCell ref="H126:I126"/>
    <mergeCell ref="H127:I127"/>
    <mergeCell ref="H128:I128"/>
    <mergeCell ref="H129:I129"/>
    <mergeCell ref="H130:I130"/>
    <mergeCell ref="C131:J131"/>
    <mergeCell ref="H132:I132"/>
    <mergeCell ref="H133:I133"/>
    <mergeCell ref="H134:I134"/>
    <mergeCell ref="H117:I117"/>
    <mergeCell ref="H118:I118"/>
    <mergeCell ref="C119:J119"/>
    <mergeCell ref="H120:I120"/>
    <mergeCell ref="H121:I121"/>
    <mergeCell ref="H122:I122"/>
    <mergeCell ref="H123:I123"/>
    <mergeCell ref="H124:I124"/>
    <mergeCell ref="C125:J125"/>
    <mergeCell ref="H102:I102"/>
    <mergeCell ref="H103:I103"/>
    <mergeCell ref="H104:I104"/>
    <mergeCell ref="H105:I105"/>
    <mergeCell ref="C106:J106"/>
    <mergeCell ref="H93:I93"/>
    <mergeCell ref="C94:J94"/>
    <mergeCell ref="H95:I95"/>
    <mergeCell ref="H96:I96"/>
    <mergeCell ref="H97:I97"/>
    <mergeCell ref="H98:I98"/>
    <mergeCell ref="H99:I99"/>
    <mergeCell ref="C100:J100"/>
    <mergeCell ref="H101:I101"/>
    <mergeCell ref="H84:I84"/>
    <mergeCell ref="H85:I85"/>
    <mergeCell ref="H86:I86"/>
    <mergeCell ref="H87:I87"/>
    <mergeCell ref="C88:J88"/>
    <mergeCell ref="H89:I89"/>
    <mergeCell ref="H90:I90"/>
    <mergeCell ref="H91:I91"/>
    <mergeCell ref="H92:I92"/>
    <mergeCell ref="H69:I69"/>
    <mergeCell ref="C70:J70"/>
    <mergeCell ref="H71:I71"/>
    <mergeCell ref="H72:I72"/>
    <mergeCell ref="H73:I73"/>
    <mergeCell ref="H60:I60"/>
    <mergeCell ref="H61:I61"/>
    <mergeCell ref="H62:I62"/>
    <mergeCell ref="H63:I63"/>
    <mergeCell ref="C64:J64"/>
    <mergeCell ref="H65:I65"/>
    <mergeCell ref="H66:I66"/>
    <mergeCell ref="H67:I67"/>
    <mergeCell ref="H68:I68"/>
    <mergeCell ref="H54:I54"/>
    <mergeCell ref="H55:I55"/>
    <mergeCell ref="H56:I56"/>
    <mergeCell ref="B57:D57"/>
    <mergeCell ref="C58:J58"/>
    <mergeCell ref="H59:I59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  <mergeCell ref="B2:T2"/>
    <mergeCell ref="O4:R4"/>
    <mergeCell ref="C5:C6"/>
    <mergeCell ref="D5:D6"/>
    <mergeCell ref="O6:R6"/>
    <mergeCell ref="B14:D14"/>
    <mergeCell ref="C15:J15"/>
    <mergeCell ref="H16:I16"/>
    <mergeCell ref="H17:I17"/>
    <mergeCell ref="H18:I18"/>
    <mergeCell ref="O12:O13"/>
    <mergeCell ref="H19:I19"/>
    <mergeCell ref="H20:I20"/>
    <mergeCell ref="J12:J13"/>
    <mergeCell ref="C21:J21"/>
    <mergeCell ref="H30:I30"/>
    <mergeCell ref="H22:I22"/>
    <mergeCell ref="H23:I23"/>
    <mergeCell ref="H24:I24"/>
    <mergeCell ref="H25:I25"/>
    <mergeCell ref="H26:I26"/>
    <mergeCell ref="H28:I28"/>
    <mergeCell ref="H29:I29"/>
    <mergeCell ref="C27:J27"/>
    <mergeCell ref="H40:I40"/>
    <mergeCell ref="H34:I34"/>
    <mergeCell ref="H35:I35"/>
    <mergeCell ref="H36:I36"/>
    <mergeCell ref="H37:I37"/>
    <mergeCell ref="H31:I31"/>
    <mergeCell ref="H32:I32"/>
    <mergeCell ref="H38:I38"/>
    <mergeCell ref="C33:J33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22:C26 C16:C20 C28:C32 C34:C38 C40:C44 C46:C50 C52:C56 C59:C63 C65:C69 C71:C75 C77:C81 C83:C87 C89:C93 C95:C99 C101:C105 C107:C111 C114:C118 C120:C124 C126:C130 C132:C136 C138:C142 C145:C149 C151:C155 C157:C161 C163:C167 C170:C174 C176:C180 C182:C186 C188:C192 C194:C198 C200:C204 C207:C211 C213:C217 C219:C223 C225:C229">
      <formula1>Tipos</formula1>
    </dataValidation>
    <dataValidation type="list" allowBlank="1" showInputMessage="1" showErrorMessage="1" sqref="G22:G26 R16:R20 M16:M20 G16:G20 M22:M26 R22:R26 R28:R32 M28:M32 G28:G32 M34:M38 R34:R38 G34:G38 M40:M44 R40:R44 G40:G44 M46:M50 R46:R50 G46:G50 M52:M56 R52:R56 G52:G56 M59:M63 R59:R63 G59:G63 M65:M69 R65:R69 G65:G69 M71:M75 R71:R75 G71:G75 M77:M81 R77:R81 G77:G81 M83:M87 R83:R87 G83:G87 M89:M93 R89:R93 G89:G93 M95:M99 R95:R99 G95:G99 M101:M105 R101:R105 G101:G105 M107:M111 R107:R111 G107:G111 M114:M118 R114:R118 G114:G118 M120:M124 R120:R124 G120:G124 M126:M130 R126:R130 G126:G130 M132:M136 R132:R136 G132:G136 M138:M142 R138:R142 G138:G142 R145:R149 M145:M149 G145:G149 R151:R155 M151:M155 G151:G155 R157:R161 M157:M161 G157:G161 R163:R167 M163:M167 G163:G167 M170:M174 R170:R174 G170:G174 M176:M180 R176:R180 G176:G180 M182:M186 R182:R186 G182:G186 M188:M192 R188:R192 G188:G192 M194:M198 R194:R198 G194:G198 M200:M204 R200:R204 G200:G204 M207:M211 R207:R211 G207:G211 M213:M217 R213:R217 G213:G217 M219:M223 R219:R223 G219:G223 M225:M229 R225:R229 G225:G229">
      <formula1>"Si,No,No Aplica"</formula1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301" customWidth="1"/>
    <col min="2" max="2" width="3.7109375" style="302" customWidth="1"/>
    <col min="3" max="3" width="20.140625" style="302" customWidth="1"/>
    <col min="4" max="4" width="40.5703125" style="302" customWidth="1"/>
    <col min="5" max="5" width="6.85546875" style="302" hidden="1" customWidth="1"/>
    <col min="6" max="6" width="6.42578125" style="302" hidden="1" customWidth="1"/>
    <col min="7" max="7" width="11.42578125" style="301"/>
    <col min="8" max="8" width="8.7109375" style="301" customWidth="1"/>
    <col min="9" max="10" width="15.7109375" style="301" customWidth="1"/>
    <col min="11" max="11" width="5" style="315" hidden="1" customWidth="1"/>
    <col min="12" max="12" width="5.140625" style="315" hidden="1" customWidth="1"/>
    <col min="13" max="13" width="8.7109375" style="319" customWidth="1"/>
    <col min="14" max="14" width="13.5703125" style="301" customWidth="1"/>
    <col min="15" max="15" width="14.5703125" style="301" customWidth="1"/>
    <col min="16" max="16" width="5.28515625" style="315" hidden="1" customWidth="1"/>
    <col min="17" max="17" width="5.42578125" style="315" hidden="1" customWidth="1"/>
    <col min="18" max="18" width="12.7109375" style="319" customWidth="1"/>
    <col min="19" max="19" width="20.140625" style="301" bestFit="1" customWidth="1"/>
    <col min="20" max="20" width="13.5703125" style="301" customWidth="1"/>
    <col min="21" max="21" width="13.42578125" style="301" customWidth="1"/>
    <col min="22" max="22" width="6.7109375" style="301" customWidth="1"/>
    <col min="23" max="23" width="7.7109375" style="301" customWidth="1"/>
    <col min="24" max="24" width="5.7109375" style="301" customWidth="1"/>
    <col min="25" max="25" width="9.5703125" style="301" customWidth="1"/>
    <col min="26" max="26" width="12.7109375" style="305" customWidth="1"/>
    <col min="27" max="37" width="11.42578125" style="306"/>
    <col min="38" max="16384" width="11.42578125" style="297"/>
  </cols>
  <sheetData>
    <row r="1" spans="1:37">
      <c r="M1" s="301"/>
    </row>
    <row r="2" spans="1:37" ht="15.75">
      <c r="A2" s="295"/>
      <c r="B2" s="488" t="s">
        <v>61</v>
      </c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296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</row>
    <row r="3" spans="1:37">
      <c r="A3" s="298"/>
      <c r="B3" s="298"/>
      <c r="C3" s="298"/>
      <c r="D3" s="298"/>
      <c r="E3" s="374"/>
      <c r="F3" s="374"/>
      <c r="G3" s="298"/>
      <c r="H3" s="298"/>
      <c r="I3" s="298"/>
      <c r="J3" s="298"/>
      <c r="K3" s="374"/>
      <c r="L3" s="374"/>
      <c r="M3" s="298"/>
      <c r="N3" s="298"/>
      <c r="O3" s="298"/>
      <c r="P3" s="374"/>
      <c r="Q3" s="374"/>
      <c r="R3" s="320"/>
      <c r="S3" s="298"/>
      <c r="T3" s="296"/>
      <c r="U3" s="296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</row>
    <row r="4" spans="1:37">
      <c r="A4" s="295"/>
      <c r="B4" s="295"/>
      <c r="C4" s="105" t="s">
        <v>283</v>
      </c>
      <c r="D4" s="299" t="str">
        <f>Inicio!D4</f>
        <v>EVOLUTIVO FRONT END</v>
      </c>
      <c r="E4" s="374"/>
      <c r="F4" s="374"/>
      <c r="G4" s="298"/>
      <c r="H4" s="298"/>
      <c r="I4" s="298"/>
      <c r="J4" s="105" t="s">
        <v>68</v>
      </c>
      <c r="K4" s="377"/>
      <c r="L4" s="377"/>
      <c r="M4" s="298"/>
      <c r="N4" s="105" t="s">
        <v>116</v>
      </c>
      <c r="O4" s="509" t="s">
        <v>73</v>
      </c>
      <c r="P4" s="509"/>
      <c r="Q4" s="509"/>
      <c r="R4" s="509"/>
      <c r="S4" s="105" t="s">
        <v>66</v>
      </c>
      <c r="T4" s="114" t="s">
        <v>67</v>
      </c>
      <c r="U4" s="296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</row>
    <row r="5" spans="1:37">
      <c r="A5" s="295"/>
      <c r="B5" s="295"/>
      <c r="C5" s="510" t="s">
        <v>204</v>
      </c>
      <c r="D5" s="531">
        <f>Inicio!D5</f>
        <v>0</v>
      </c>
      <c r="E5" s="376"/>
      <c r="F5" s="376"/>
      <c r="G5" s="300"/>
      <c r="H5" s="300"/>
      <c r="I5" s="298"/>
      <c r="J5" s="298"/>
      <c r="K5" s="378"/>
      <c r="L5" s="378"/>
      <c r="M5" s="298"/>
      <c r="N5" s="298"/>
      <c r="O5" s="298"/>
      <c r="P5" s="374"/>
      <c r="Q5" s="374"/>
      <c r="R5" s="320"/>
      <c r="S5" s="298"/>
      <c r="T5" s="296"/>
      <c r="U5" s="296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</row>
    <row r="6" spans="1:37">
      <c r="A6" s="295"/>
      <c r="B6" s="295"/>
      <c r="C6" s="511"/>
      <c r="D6" s="532"/>
      <c r="E6" s="376"/>
      <c r="F6" s="376"/>
      <c r="G6" s="300"/>
      <c r="H6" s="300"/>
      <c r="I6" s="298"/>
      <c r="J6" s="105" t="s">
        <v>69</v>
      </c>
      <c r="K6" s="377"/>
      <c r="L6" s="377"/>
      <c r="M6" s="298"/>
      <c r="N6" s="105" t="s">
        <v>116</v>
      </c>
      <c r="O6" s="509" t="s">
        <v>73</v>
      </c>
      <c r="P6" s="509"/>
      <c r="Q6" s="509"/>
      <c r="R6" s="509"/>
      <c r="S6" s="105" t="s">
        <v>66</v>
      </c>
      <c r="T6" s="114" t="s">
        <v>67</v>
      </c>
      <c r="U6" s="296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</row>
    <row r="7" spans="1:37">
      <c r="A7" s="295"/>
      <c r="B7" s="295"/>
      <c r="C7" s="105" t="s">
        <v>2</v>
      </c>
      <c r="D7" s="299">
        <f>Inicio!D7</f>
        <v>0</v>
      </c>
      <c r="E7" s="376"/>
      <c r="F7" s="376"/>
      <c r="G7" s="300"/>
      <c r="H7" s="300"/>
      <c r="I7" s="298"/>
      <c r="J7" s="298"/>
      <c r="K7" s="378"/>
      <c r="L7" s="378"/>
      <c r="M7" s="298"/>
      <c r="N7" s="298"/>
      <c r="O7" s="298"/>
      <c r="P7" s="374"/>
      <c r="Q7" s="374"/>
      <c r="R7" s="320"/>
      <c r="S7" s="298"/>
      <c r="T7" s="296"/>
      <c r="U7" s="296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</row>
    <row r="8" spans="1:37">
      <c r="A8" s="295"/>
      <c r="B8" s="295"/>
      <c r="C8" s="105" t="s">
        <v>205</v>
      </c>
      <c r="D8" s="299">
        <f>Inicio!D8</f>
        <v>0</v>
      </c>
      <c r="E8" s="376"/>
      <c r="F8" s="376"/>
      <c r="G8" s="300"/>
      <c r="H8" s="300"/>
      <c r="I8" s="298"/>
      <c r="J8" s="105" t="s">
        <v>70</v>
      </c>
      <c r="K8" s="377"/>
      <c r="L8" s="377"/>
      <c r="M8" s="298"/>
      <c r="N8" s="105" t="s">
        <v>116</v>
      </c>
      <c r="O8" s="509" t="s">
        <v>73</v>
      </c>
      <c r="P8" s="509"/>
      <c r="Q8" s="509"/>
      <c r="R8" s="509"/>
      <c r="S8" s="105" t="s">
        <v>66</v>
      </c>
      <c r="T8" s="114" t="s">
        <v>67</v>
      </c>
      <c r="U8" s="296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</row>
    <row r="9" spans="1:37">
      <c r="M9" s="301"/>
    </row>
    <row r="10" spans="1:37">
      <c r="C10" s="533"/>
      <c r="D10" s="533"/>
      <c r="E10" s="533"/>
      <c r="G10" s="303">
        <f>IF((COUNTIF(F16:F62,"Si")=0)*AND(COUNTIF(E16:E62,"No")=0),0,((COUNTIF(F16:F62,"Si")))/((COUNTIF(F16:F62,"Si")+COUNTIF(E16:E62,"No"))))</f>
        <v>1</v>
      </c>
      <c r="H10" s="304"/>
      <c r="I10" s="295"/>
      <c r="M10" s="303">
        <f>IF((COUNTIF(L16:L62,"Si")=0)*AND(COUNTIF(K16:K62,"No")=0),0,((COUNTIF(L16:L62,"Si")))/((COUNTIF(L16:L62,"Si")+COUNTIF(K16:K62,"No"))))</f>
        <v>0.75</v>
      </c>
      <c r="N10" s="295"/>
      <c r="R10" s="303">
        <f>IF((COUNTIF(Q16:Q62,"Si")=0)*AND(COUNTIF(P16:P62,"No")=0),0,((COUNTIF(Q16:Q62,"Si")))/((COUNTIF(Q16:Q62,"Si")+COUNTIF(P16:P62,"No"))))</f>
        <v>0.75</v>
      </c>
      <c r="S10" s="304"/>
      <c r="T10" s="295"/>
    </row>
    <row r="11" spans="1:37" ht="13.5" hidden="1" thickBot="1">
      <c r="C11" s="515"/>
      <c r="D11" s="515"/>
      <c r="E11" s="516"/>
      <c r="G11" s="490" t="s">
        <v>118</v>
      </c>
      <c r="H11" s="481"/>
      <c r="I11" s="482"/>
      <c r="M11" s="490" t="s">
        <v>118</v>
      </c>
      <c r="N11" s="482"/>
      <c r="R11" s="490" t="s">
        <v>118</v>
      </c>
      <c r="S11" s="481"/>
      <c r="T11" s="482"/>
    </row>
    <row r="12" spans="1:37">
      <c r="B12" s="466" t="s">
        <v>108</v>
      </c>
      <c r="C12" s="476" t="s">
        <v>92</v>
      </c>
      <c r="D12" s="466" t="s">
        <v>110</v>
      </c>
      <c r="E12" s="321"/>
      <c r="F12" s="321"/>
      <c r="G12" s="475" t="s">
        <v>171</v>
      </c>
      <c r="H12" s="475" t="s">
        <v>170</v>
      </c>
      <c r="I12" s="475"/>
      <c r="J12" s="484" t="s">
        <v>159</v>
      </c>
      <c r="K12" s="365"/>
      <c r="L12" s="365"/>
      <c r="M12" s="475" t="s">
        <v>172</v>
      </c>
      <c r="N12" s="475" t="s">
        <v>170</v>
      </c>
      <c r="O12" s="484" t="s">
        <v>159</v>
      </c>
      <c r="P12" s="365"/>
      <c r="Q12" s="365"/>
      <c r="R12" s="475" t="s">
        <v>173</v>
      </c>
      <c r="S12" s="484" t="s">
        <v>170</v>
      </c>
      <c r="T12" s="484" t="s">
        <v>159</v>
      </c>
    </row>
    <row r="13" spans="1:37" ht="13.5" thickBot="1">
      <c r="A13" s="307"/>
      <c r="B13" s="467"/>
      <c r="C13" s="477"/>
      <c r="D13" s="517"/>
      <c r="E13" s="380"/>
      <c r="F13" s="381"/>
      <c r="G13" s="497"/>
      <c r="H13" s="474"/>
      <c r="I13" s="474"/>
      <c r="J13" s="485"/>
      <c r="K13" s="324"/>
      <c r="L13" s="324"/>
      <c r="M13" s="474"/>
      <c r="N13" s="474"/>
      <c r="O13" s="485"/>
      <c r="P13" s="324"/>
      <c r="Q13" s="324"/>
      <c r="R13" s="474"/>
      <c r="S13" s="485"/>
      <c r="T13" s="485"/>
      <c r="U13" s="308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9"/>
      <c r="AH13" s="309"/>
      <c r="AI13" s="309"/>
      <c r="AJ13" s="309"/>
      <c r="AK13" s="309"/>
    </row>
    <row r="14" spans="1:37" ht="13.5" thickBot="1">
      <c r="A14" s="307"/>
      <c r="B14" s="507" t="s">
        <v>211</v>
      </c>
      <c r="C14" s="508"/>
      <c r="D14" s="518"/>
      <c r="E14" s="370"/>
      <c r="F14" s="371"/>
      <c r="G14" s="243"/>
      <c r="H14" s="144"/>
      <c r="I14" s="144"/>
      <c r="J14" s="137"/>
      <c r="K14" s="366"/>
      <c r="L14" s="366"/>
      <c r="M14" s="144"/>
      <c r="N14" s="144"/>
      <c r="O14" s="137"/>
      <c r="P14" s="366"/>
      <c r="Q14" s="366"/>
      <c r="R14" s="144"/>
      <c r="S14" s="137"/>
      <c r="T14" s="145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9"/>
      <c r="AH14" s="309"/>
      <c r="AI14" s="309"/>
      <c r="AJ14" s="309"/>
      <c r="AK14" s="309"/>
    </row>
    <row r="15" spans="1:37" ht="53.25" customHeight="1" thickBot="1">
      <c r="A15" s="307"/>
      <c r="B15" s="138"/>
      <c r="C15" s="504" t="s">
        <v>215</v>
      </c>
      <c r="D15" s="504"/>
      <c r="E15" s="504"/>
      <c r="F15" s="504"/>
      <c r="G15" s="504"/>
      <c r="H15" s="504"/>
      <c r="I15" s="504"/>
      <c r="J15" s="504"/>
      <c r="K15" s="367"/>
      <c r="L15" s="367"/>
      <c r="M15" s="140"/>
      <c r="N15" s="140"/>
      <c r="O15" s="139"/>
      <c r="P15" s="367"/>
      <c r="Q15" s="367"/>
      <c r="R15" s="140"/>
      <c r="S15" s="139"/>
      <c r="T15" s="141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9"/>
      <c r="AH15" s="309"/>
      <c r="AI15" s="309"/>
      <c r="AJ15" s="309"/>
      <c r="AK15" s="309"/>
    </row>
    <row r="16" spans="1:37" ht="36">
      <c r="A16" s="307"/>
      <c r="B16" s="241">
        <v>1</v>
      </c>
      <c r="C16" s="310" t="s">
        <v>196</v>
      </c>
      <c r="D16" s="311" t="s">
        <v>301</v>
      </c>
      <c r="E16" s="286" t="str">
        <f>IF(((C16="Auditoría de gestión de la configuración")*AND(G16="No")),"No","")</f>
        <v/>
      </c>
      <c r="F16" s="286" t="str">
        <f>IF(((C16="Auditoría de gestión de la configuración")*AND(G16="Si")),"Si","")</f>
        <v>Si</v>
      </c>
      <c r="G16" s="286" t="s">
        <v>188</v>
      </c>
      <c r="H16" s="505"/>
      <c r="I16" s="506"/>
      <c r="J16" s="136"/>
      <c r="K16" s="286" t="str">
        <f>IF(((C16="Auditoría de gestión de la configuración")*AND(M16="No")),"No","")</f>
        <v/>
      </c>
      <c r="L16" s="286" t="str">
        <f>IF(((C16="Auditoría de gestión de la configuración")*AND(M16="Si")),"Si","")</f>
        <v>Si</v>
      </c>
      <c r="M16" s="286" t="s">
        <v>188</v>
      </c>
      <c r="N16" s="251"/>
      <c r="O16" s="136"/>
      <c r="P16" s="286" t="str">
        <f>IF(((C16="Auditoría de gestión de la configuración")*AND(R16="No")),"No","")</f>
        <v/>
      </c>
      <c r="Q16" s="286" t="str">
        <f>IF(((C16="Auditoría de gestión de la configuración")*AND(R16="Si")),"Si","")</f>
        <v>Si</v>
      </c>
      <c r="R16" s="286" t="s">
        <v>188</v>
      </c>
      <c r="S16" s="136"/>
      <c r="T16" s="136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9"/>
      <c r="AH16" s="309"/>
      <c r="AI16" s="309"/>
      <c r="AJ16" s="309"/>
      <c r="AK16" s="309"/>
    </row>
    <row r="17" spans="1:37" ht="48">
      <c r="A17" s="307"/>
      <c r="B17" s="241">
        <f>1+B16</f>
        <v>2</v>
      </c>
      <c r="C17" s="310" t="s">
        <v>195</v>
      </c>
      <c r="D17" s="311" t="s">
        <v>303</v>
      </c>
      <c r="E17" s="286" t="str">
        <f>IF(((C17="Auditoría de Calidad")*AND(G17="No")),"No","")</f>
        <v/>
      </c>
      <c r="F17" s="286" t="str">
        <f>IF(((C17="Auditoría de Calidad")*AND(G17="Si")),"Si","")</f>
        <v/>
      </c>
      <c r="G17" s="286"/>
      <c r="H17" s="505"/>
      <c r="I17" s="506"/>
      <c r="J17" s="136"/>
      <c r="K17" s="286" t="str">
        <f>IF(((C17="Auditoría de Calidad")*AND(M17="No")),"No","")</f>
        <v/>
      </c>
      <c r="L17" s="286" t="str">
        <f>IF(((C17="Auditoría de Calidad")*AND(M17="Si")),"Si","")</f>
        <v/>
      </c>
      <c r="M17" s="286"/>
      <c r="N17" s="250"/>
      <c r="O17" s="136"/>
      <c r="P17" s="286" t="str">
        <f>IF(((C17="Auditoría de Calidad")*AND(R17="No")),"No","")</f>
        <v/>
      </c>
      <c r="Q17" s="286" t="str">
        <f>IF(((C17="Auditoría de Calidad")*AND(R17="Si")),"Si","")</f>
        <v/>
      </c>
      <c r="R17" s="286"/>
      <c r="S17" s="136"/>
      <c r="T17" s="136"/>
      <c r="U17" s="308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9"/>
      <c r="AH17" s="309"/>
      <c r="AI17" s="309"/>
      <c r="AJ17" s="309"/>
      <c r="AK17" s="309"/>
    </row>
    <row r="18" spans="1:37" ht="48">
      <c r="A18" s="307"/>
      <c r="B18" s="241">
        <f t="shared" ref="B18:B30" si="0">1+B17</f>
        <v>3</v>
      </c>
      <c r="C18" s="310" t="s">
        <v>195</v>
      </c>
      <c r="D18" s="311" t="s">
        <v>304</v>
      </c>
      <c r="E18" s="286" t="str">
        <f t="shared" ref="E18:E30" si="1">IF(((C18="Auditoría de Calidad")*AND(G18="No")),"No","")</f>
        <v/>
      </c>
      <c r="F18" s="286" t="str">
        <f t="shared" ref="F18:F30" si="2">IF(((C18="Auditoría de Calidad")*AND(G18="Si")),"Si","")</f>
        <v/>
      </c>
      <c r="G18" s="286"/>
      <c r="H18" s="505"/>
      <c r="I18" s="506"/>
      <c r="J18" s="136"/>
      <c r="K18" s="286" t="str">
        <f t="shared" ref="K18:K30" si="3">IF(((C18="Auditoría de Calidad")*AND(M18="No")),"No","")</f>
        <v/>
      </c>
      <c r="L18" s="286" t="str">
        <f t="shared" ref="L18:L30" si="4">IF(((C18="Auditoría de Calidad")*AND(M18="Si")),"Si","")</f>
        <v/>
      </c>
      <c r="M18" s="286"/>
      <c r="N18" s="250"/>
      <c r="O18" s="136"/>
      <c r="P18" s="286" t="str">
        <f t="shared" ref="P18:P30" si="5">IF(((C18="Auditoría de Calidad")*AND(R18="No")),"No","")</f>
        <v/>
      </c>
      <c r="Q18" s="286" t="str">
        <f t="shared" ref="Q18:Q30" si="6">IF(((C18="Auditoría de Calidad")*AND(R18="Si")),"Si","")</f>
        <v/>
      </c>
      <c r="R18" s="286"/>
      <c r="S18" s="136"/>
      <c r="T18" s="136"/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9"/>
      <c r="AH18" s="309"/>
      <c r="AI18" s="309"/>
      <c r="AJ18" s="309"/>
      <c r="AK18" s="309"/>
    </row>
    <row r="19" spans="1:37" ht="48">
      <c r="A19" s="307"/>
      <c r="B19" s="241">
        <f t="shared" si="0"/>
        <v>4</v>
      </c>
      <c r="C19" s="310" t="s">
        <v>195</v>
      </c>
      <c r="D19" s="311" t="s">
        <v>0</v>
      </c>
      <c r="E19" s="286" t="str">
        <f t="shared" si="1"/>
        <v/>
      </c>
      <c r="F19" s="286" t="str">
        <f t="shared" si="2"/>
        <v/>
      </c>
      <c r="G19" s="286"/>
      <c r="H19" s="505"/>
      <c r="I19" s="506"/>
      <c r="J19" s="136"/>
      <c r="K19" s="286" t="str">
        <f t="shared" si="3"/>
        <v/>
      </c>
      <c r="L19" s="286" t="str">
        <f t="shared" si="4"/>
        <v/>
      </c>
      <c r="M19" s="286"/>
      <c r="N19" s="250"/>
      <c r="O19" s="136"/>
      <c r="P19" s="286" t="str">
        <f t="shared" si="5"/>
        <v/>
      </c>
      <c r="Q19" s="286" t="str">
        <f t="shared" si="6"/>
        <v/>
      </c>
      <c r="R19" s="286"/>
      <c r="S19" s="136"/>
      <c r="T19" s="136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9"/>
      <c r="AH19" s="309"/>
      <c r="AI19" s="309"/>
      <c r="AJ19" s="309"/>
      <c r="AK19" s="309"/>
    </row>
    <row r="20" spans="1:37" ht="60">
      <c r="A20" s="307"/>
      <c r="B20" s="241">
        <f t="shared" si="0"/>
        <v>5</v>
      </c>
      <c r="C20" s="310" t="s">
        <v>195</v>
      </c>
      <c r="D20" s="311" t="s">
        <v>1</v>
      </c>
      <c r="E20" s="286" t="str">
        <f t="shared" si="1"/>
        <v/>
      </c>
      <c r="F20" s="286" t="str">
        <f t="shared" si="2"/>
        <v/>
      </c>
      <c r="G20" s="286"/>
      <c r="H20" s="505"/>
      <c r="I20" s="506"/>
      <c r="J20" s="136"/>
      <c r="K20" s="286" t="str">
        <f t="shared" si="3"/>
        <v/>
      </c>
      <c r="L20" s="286" t="str">
        <f t="shared" si="4"/>
        <v/>
      </c>
      <c r="M20" s="286"/>
      <c r="N20" s="250"/>
      <c r="O20" s="136"/>
      <c r="P20" s="286" t="str">
        <f t="shared" si="5"/>
        <v/>
      </c>
      <c r="Q20" s="286" t="str">
        <f t="shared" si="6"/>
        <v/>
      </c>
      <c r="R20" s="286"/>
      <c r="S20" s="136"/>
      <c r="T20" s="136"/>
      <c r="U20" s="308"/>
      <c r="V20" s="308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9"/>
      <c r="AH20" s="309"/>
      <c r="AI20" s="309"/>
      <c r="AJ20" s="309"/>
      <c r="AK20" s="309"/>
    </row>
    <row r="21" spans="1:37" ht="24">
      <c r="A21" s="307"/>
      <c r="B21" s="241">
        <f t="shared" si="0"/>
        <v>6</v>
      </c>
      <c r="C21" s="310" t="s">
        <v>195</v>
      </c>
      <c r="D21" s="311" t="s">
        <v>295</v>
      </c>
      <c r="E21" s="286" t="str">
        <f t="shared" si="1"/>
        <v/>
      </c>
      <c r="F21" s="286" t="str">
        <f t="shared" si="2"/>
        <v/>
      </c>
      <c r="G21" s="286"/>
      <c r="H21" s="505"/>
      <c r="I21" s="506"/>
      <c r="J21" s="136"/>
      <c r="K21" s="286" t="str">
        <f t="shared" si="3"/>
        <v/>
      </c>
      <c r="L21" s="286" t="str">
        <f t="shared" si="4"/>
        <v/>
      </c>
      <c r="M21" s="286"/>
      <c r="N21" s="250"/>
      <c r="O21" s="136"/>
      <c r="P21" s="286" t="str">
        <f t="shared" si="5"/>
        <v/>
      </c>
      <c r="Q21" s="286" t="str">
        <f t="shared" si="6"/>
        <v/>
      </c>
      <c r="R21" s="286"/>
      <c r="S21" s="136"/>
      <c r="T21" s="136"/>
      <c r="U21" s="308"/>
      <c r="V21" s="30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9"/>
      <c r="AH21" s="309"/>
      <c r="AI21" s="309"/>
      <c r="AJ21" s="309"/>
      <c r="AK21" s="309"/>
    </row>
    <row r="22" spans="1:37" ht="36">
      <c r="A22" s="307"/>
      <c r="B22" s="241">
        <f t="shared" si="0"/>
        <v>7</v>
      </c>
      <c r="C22" s="310" t="s">
        <v>195</v>
      </c>
      <c r="D22" s="311" t="s">
        <v>234</v>
      </c>
      <c r="E22" s="286" t="str">
        <f t="shared" si="1"/>
        <v/>
      </c>
      <c r="F22" s="286" t="str">
        <f t="shared" si="2"/>
        <v/>
      </c>
      <c r="G22" s="286"/>
      <c r="H22" s="505"/>
      <c r="I22" s="506"/>
      <c r="J22" s="136"/>
      <c r="K22" s="286" t="str">
        <f t="shared" si="3"/>
        <v/>
      </c>
      <c r="L22" s="286" t="str">
        <f t="shared" si="4"/>
        <v/>
      </c>
      <c r="M22" s="286"/>
      <c r="N22" s="250"/>
      <c r="O22" s="136"/>
      <c r="P22" s="286" t="str">
        <f t="shared" si="5"/>
        <v/>
      </c>
      <c r="Q22" s="286" t="str">
        <f t="shared" si="6"/>
        <v/>
      </c>
      <c r="R22" s="286"/>
      <c r="S22" s="136"/>
      <c r="T22" s="136"/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9"/>
      <c r="AH22" s="309"/>
      <c r="AI22" s="309"/>
      <c r="AJ22" s="309"/>
      <c r="AK22" s="309"/>
    </row>
    <row r="23" spans="1:37">
      <c r="A23" s="307"/>
      <c r="B23" s="241">
        <f t="shared" si="0"/>
        <v>8</v>
      </c>
      <c r="C23" s="310" t="s">
        <v>195</v>
      </c>
      <c r="D23" s="311" t="s">
        <v>235</v>
      </c>
      <c r="E23" s="286" t="str">
        <f t="shared" si="1"/>
        <v/>
      </c>
      <c r="F23" s="286" t="str">
        <f t="shared" si="2"/>
        <v/>
      </c>
      <c r="G23" s="286"/>
      <c r="H23" s="505"/>
      <c r="I23" s="506"/>
      <c r="J23" s="136"/>
      <c r="K23" s="286" t="str">
        <f t="shared" si="3"/>
        <v/>
      </c>
      <c r="L23" s="286" t="str">
        <f t="shared" si="4"/>
        <v/>
      </c>
      <c r="M23" s="286"/>
      <c r="N23" s="250"/>
      <c r="O23" s="136"/>
      <c r="P23" s="286" t="str">
        <f t="shared" si="5"/>
        <v/>
      </c>
      <c r="Q23" s="286" t="str">
        <f t="shared" si="6"/>
        <v/>
      </c>
      <c r="R23" s="286"/>
      <c r="S23" s="136"/>
      <c r="T23" s="136"/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9"/>
      <c r="AH23" s="309"/>
      <c r="AI23" s="309"/>
      <c r="AJ23" s="309"/>
      <c r="AK23" s="309"/>
    </row>
    <row r="24" spans="1:37" ht="24">
      <c r="A24" s="307"/>
      <c r="B24" s="241">
        <f t="shared" si="0"/>
        <v>9</v>
      </c>
      <c r="C24" s="310" t="s">
        <v>195</v>
      </c>
      <c r="D24" s="311" t="s">
        <v>296</v>
      </c>
      <c r="E24" s="286" t="str">
        <f t="shared" si="1"/>
        <v/>
      </c>
      <c r="F24" s="286" t="str">
        <f t="shared" si="2"/>
        <v/>
      </c>
      <c r="G24" s="286"/>
      <c r="H24" s="505"/>
      <c r="I24" s="506"/>
      <c r="J24" s="136"/>
      <c r="K24" s="286" t="str">
        <f t="shared" si="3"/>
        <v/>
      </c>
      <c r="L24" s="286" t="str">
        <f t="shared" si="4"/>
        <v/>
      </c>
      <c r="M24" s="286"/>
      <c r="N24" s="250"/>
      <c r="O24" s="136"/>
      <c r="P24" s="286" t="str">
        <f t="shared" si="5"/>
        <v/>
      </c>
      <c r="Q24" s="286" t="str">
        <f t="shared" si="6"/>
        <v/>
      </c>
      <c r="R24" s="286"/>
      <c r="S24" s="136"/>
      <c r="T24" s="136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9"/>
      <c r="AH24" s="309"/>
      <c r="AI24" s="309"/>
      <c r="AJ24" s="309"/>
      <c r="AK24" s="309"/>
    </row>
    <row r="25" spans="1:37" ht="24">
      <c r="A25" s="307"/>
      <c r="B25" s="241">
        <f t="shared" si="0"/>
        <v>10</v>
      </c>
      <c r="C25" s="310" t="s">
        <v>195</v>
      </c>
      <c r="D25" s="311" t="s">
        <v>297</v>
      </c>
      <c r="E25" s="286" t="str">
        <f t="shared" si="1"/>
        <v/>
      </c>
      <c r="F25" s="286" t="str">
        <f t="shared" si="2"/>
        <v/>
      </c>
      <c r="G25" s="286"/>
      <c r="H25" s="505"/>
      <c r="I25" s="506"/>
      <c r="J25" s="136"/>
      <c r="K25" s="286" t="str">
        <f t="shared" si="3"/>
        <v/>
      </c>
      <c r="L25" s="286" t="str">
        <f t="shared" si="4"/>
        <v/>
      </c>
      <c r="M25" s="286"/>
      <c r="N25" s="250"/>
      <c r="O25" s="136"/>
      <c r="P25" s="286" t="str">
        <f t="shared" si="5"/>
        <v/>
      </c>
      <c r="Q25" s="286" t="str">
        <f t="shared" si="6"/>
        <v/>
      </c>
      <c r="R25" s="286"/>
      <c r="S25" s="136"/>
      <c r="T25" s="136"/>
      <c r="U25" s="308"/>
      <c r="V25" s="308"/>
      <c r="W25" s="308"/>
      <c r="X25" s="308"/>
      <c r="Y25" s="308"/>
      <c r="Z25" s="308"/>
      <c r="AA25" s="308"/>
      <c r="AB25" s="308"/>
      <c r="AC25" s="308"/>
      <c r="AD25" s="308"/>
      <c r="AE25" s="308"/>
      <c r="AF25" s="308"/>
      <c r="AG25" s="309"/>
      <c r="AH25" s="309"/>
      <c r="AI25" s="309"/>
      <c r="AJ25" s="309"/>
      <c r="AK25" s="309"/>
    </row>
    <row r="26" spans="1:37" ht="24">
      <c r="A26" s="307"/>
      <c r="B26" s="241">
        <f t="shared" si="0"/>
        <v>11</v>
      </c>
      <c r="C26" s="310" t="s">
        <v>195</v>
      </c>
      <c r="D26" s="311" t="s">
        <v>298</v>
      </c>
      <c r="E26" s="286" t="str">
        <f t="shared" si="1"/>
        <v/>
      </c>
      <c r="F26" s="286" t="str">
        <f t="shared" si="2"/>
        <v/>
      </c>
      <c r="G26" s="286"/>
      <c r="H26" s="505"/>
      <c r="I26" s="506"/>
      <c r="J26" s="136"/>
      <c r="K26" s="286" t="str">
        <f t="shared" si="3"/>
        <v/>
      </c>
      <c r="L26" s="286" t="str">
        <f t="shared" si="4"/>
        <v/>
      </c>
      <c r="M26" s="286"/>
      <c r="N26" s="250"/>
      <c r="O26" s="136"/>
      <c r="P26" s="286" t="str">
        <f t="shared" si="5"/>
        <v/>
      </c>
      <c r="Q26" s="286" t="str">
        <f t="shared" si="6"/>
        <v/>
      </c>
      <c r="R26" s="286"/>
      <c r="S26" s="136"/>
      <c r="T26" s="136"/>
      <c r="U26" s="308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9"/>
      <c r="AH26" s="309"/>
      <c r="AI26" s="309"/>
      <c r="AJ26" s="309"/>
      <c r="AK26" s="309"/>
    </row>
    <row r="27" spans="1:37" ht="24">
      <c r="A27" s="307"/>
      <c r="B27" s="241">
        <f t="shared" si="0"/>
        <v>12</v>
      </c>
      <c r="C27" s="310" t="s">
        <v>195</v>
      </c>
      <c r="D27" s="127" t="s">
        <v>299</v>
      </c>
      <c r="E27" s="286" t="str">
        <f t="shared" si="1"/>
        <v/>
      </c>
      <c r="F27" s="286" t="str">
        <f t="shared" si="2"/>
        <v/>
      </c>
      <c r="G27" s="286"/>
      <c r="H27" s="505"/>
      <c r="I27" s="506"/>
      <c r="J27" s="136"/>
      <c r="K27" s="286" t="str">
        <f t="shared" si="3"/>
        <v/>
      </c>
      <c r="L27" s="286" t="str">
        <f t="shared" si="4"/>
        <v/>
      </c>
      <c r="M27" s="286"/>
      <c r="N27" s="250"/>
      <c r="O27" s="136"/>
      <c r="P27" s="286" t="str">
        <f t="shared" si="5"/>
        <v/>
      </c>
      <c r="Q27" s="286" t="str">
        <f t="shared" si="6"/>
        <v/>
      </c>
      <c r="R27" s="286"/>
      <c r="S27" s="136"/>
      <c r="T27" s="136"/>
      <c r="U27" s="308"/>
      <c r="V27" s="308"/>
      <c r="W27" s="308"/>
      <c r="X27" s="308"/>
      <c r="Y27" s="308"/>
      <c r="Z27" s="308"/>
      <c r="AA27" s="308"/>
      <c r="AB27" s="308"/>
      <c r="AC27" s="308"/>
      <c r="AD27" s="308"/>
      <c r="AE27" s="308"/>
      <c r="AF27" s="308"/>
      <c r="AG27" s="309"/>
      <c r="AH27" s="309"/>
      <c r="AI27" s="309"/>
      <c r="AJ27" s="309"/>
      <c r="AK27" s="309"/>
    </row>
    <row r="28" spans="1:37">
      <c r="A28" s="307"/>
      <c r="B28" s="241">
        <f t="shared" si="0"/>
        <v>13</v>
      </c>
      <c r="C28" s="310" t="s">
        <v>195</v>
      </c>
      <c r="D28" s="311" t="s">
        <v>300</v>
      </c>
      <c r="E28" s="286" t="str">
        <f t="shared" si="1"/>
        <v/>
      </c>
      <c r="F28" s="286" t="str">
        <f t="shared" si="2"/>
        <v/>
      </c>
      <c r="G28" s="286"/>
      <c r="H28" s="505"/>
      <c r="I28" s="506"/>
      <c r="J28" s="136"/>
      <c r="K28" s="286" t="str">
        <f t="shared" si="3"/>
        <v/>
      </c>
      <c r="L28" s="286" t="str">
        <f t="shared" si="4"/>
        <v/>
      </c>
      <c r="M28" s="286"/>
      <c r="N28" s="250"/>
      <c r="O28" s="136"/>
      <c r="P28" s="286" t="str">
        <f t="shared" si="5"/>
        <v/>
      </c>
      <c r="Q28" s="286" t="str">
        <f t="shared" si="6"/>
        <v/>
      </c>
      <c r="R28" s="286"/>
      <c r="S28" s="136"/>
      <c r="T28" s="136"/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9"/>
      <c r="AH28" s="309"/>
      <c r="AI28" s="309"/>
      <c r="AJ28" s="309"/>
      <c r="AK28" s="309"/>
    </row>
    <row r="29" spans="1:37" ht="24">
      <c r="A29" s="307"/>
      <c r="B29" s="241">
        <f t="shared" si="0"/>
        <v>14</v>
      </c>
      <c r="C29" s="310" t="s">
        <v>195</v>
      </c>
      <c r="D29" s="311" t="s">
        <v>302</v>
      </c>
      <c r="E29" s="286" t="str">
        <f t="shared" si="1"/>
        <v/>
      </c>
      <c r="F29" s="286" t="str">
        <f t="shared" si="2"/>
        <v/>
      </c>
      <c r="G29" s="286"/>
      <c r="H29" s="505"/>
      <c r="I29" s="506"/>
      <c r="J29" s="136"/>
      <c r="K29" s="286" t="str">
        <f t="shared" si="3"/>
        <v/>
      </c>
      <c r="L29" s="286" t="str">
        <f t="shared" si="4"/>
        <v/>
      </c>
      <c r="M29" s="286"/>
      <c r="N29" s="250"/>
      <c r="O29" s="136"/>
      <c r="P29" s="286" t="str">
        <f t="shared" si="5"/>
        <v/>
      </c>
      <c r="Q29" s="286" t="str">
        <f t="shared" si="6"/>
        <v/>
      </c>
      <c r="R29" s="286"/>
      <c r="S29" s="136"/>
      <c r="T29" s="136"/>
      <c r="U29" s="308"/>
      <c r="V29" s="308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9"/>
      <c r="AH29" s="309"/>
      <c r="AI29" s="309"/>
      <c r="AJ29" s="309"/>
      <c r="AK29" s="309"/>
    </row>
    <row r="30" spans="1:37" ht="24.75" thickBot="1">
      <c r="A30" s="307"/>
      <c r="B30" s="241">
        <f t="shared" si="0"/>
        <v>15</v>
      </c>
      <c r="C30" s="310" t="s">
        <v>195</v>
      </c>
      <c r="D30" s="311" t="s">
        <v>236</v>
      </c>
      <c r="E30" s="286" t="str">
        <f t="shared" si="1"/>
        <v/>
      </c>
      <c r="F30" s="286" t="str">
        <f t="shared" si="2"/>
        <v/>
      </c>
      <c r="G30" s="286"/>
      <c r="H30" s="505"/>
      <c r="I30" s="506"/>
      <c r="J30" s="136"/>
      <c r="K30" s="286" t="str">
        <f t="shared" si="3"/>
        <v/>
      </c>
      <c r="L30" s="286" t="str">
        <f t="shared" si="4"/>
        <v/>
      </c>
      <c r="M30" s="286"/>
      <c r="N30" s="131"/>
      <c r="O30" s="136"/>
      <c r="P30" s="286" t="str">
        <f t="shared" si="5"/>
        <v/>
      </c>
      <c r="Q30" s="286" t="str">
        <f t="shared" si="6"/>
        <v/>
      </c>
      <c r="R30" s="286"/>
      <c r="S30" s="136"/>
      <c r="T30" s="136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9"/>
      <c r="AH30" s="309"/>
      <c r="AI30" s="309"/>
      <c r="AJ30" s="309"/>
      <c r="AK30" s="309"/>
    </row>
    <row r="31" spans="1:37" ht="55.5" customHeight="1" thickBot="1">
      <c r="A31" s="307"/>
      <c r="B31" s="138"/>
      <c r="C31" s="504" t="s">
        <v>212</v>
      </c>
      <c r="D31" s="504"/>
      <c r="E31" s="504"/>
      <c r="F31" s="504"/>
      <c r="G31" s="504"/>
      <c r="H31" s="504"/>
      <c r="I31" s="504"/>
      <c r="J31" s="504"/>
      <c r="K31" s="367"/>
      <c r="L31" s="367"/>
      <c r="M31" s="140"/>
      <c r="N31" s="140"/>
      <c r="O31" s="139"/>
      <c r="P31" s="367"/>
      <c r="Q31" s="367"/>
      <c r="R31" s="140"/>
      <c r="S31" s="139"/>
      <c r="T31" s="141"/>
      <c r="U31" s="308"/>
      <c r="V31" s="308"/>
      <c r="W31" s="308"/>
      <c r="X31" s="308"/>
      <c r="Y31" s="308"/>
      <c r="Z31" s="308"/>
      <c r="AA31" s="308"/>
      <c r="AB31" s="308"/>
      <c r="AC31" s="308"/>
      <c r="AD31" s="308"/>
      <c r="AE31" s="308"/>
      <c r="AF31" s="308"/>
      <c r="AG31" s="309"/>
      <c r="AH31" s="309"/>
      <c r="AI31" s="309"/>
      <c r="AJ31" s="309"/>
      <c r="AK31" s="309"/>
    </row>
    <row r="32" spans="1:37" ht="36">
      <c r="A32" s="307"/>
      <c r="B32" s="241">
        <v>1</v>
      </c>
      <c r="C32" s="310" t="s">
        <v>196</v>
      </c>
      <c r="D32" s="311" t="s">
        <v>301</v>
      </c>
      <c r="E32" s="286" t="str">
        <f>IF(((C32="Auditoría de gestión de la configuración")*AND(G32="No")),"No","")</f>
        <v/>
      </c>
      <c r="F32" s="286" t="str">
        <f>IF(((C32="Auditoría de gestión de la configuración")*AND(G32="Si")),"Si","")</f>
        <v>Si</v>
      </c>
      <c r="G32" s="286" t="s">
        <v>188</v>
      </c>
      <c r="H32" s="505"/>
      <c r="I32" s="506"/>
      <c r="J32" s="136"/>
      <c r="K32" s="286" t="str">
        <f>IF(((C32="Auditoría de gestión de la configuración")*AND(M32="No")),"No","")</f>
        <v/>
      </c>
      <c r="L32" s="286" t="str">
        <f>IF(((C32="Auditoría de gestión de la configuración")*AND(M32="Si")),"Si","")</f>
        <v>Si</v>
      </c>
      <c r="M32" s="286" t="s">
        <v>188</v>
      </c>
      <c r="N32" s="251"/>
      <c r="O32" s="136"/>
      <c r="P32" s="286" t="str">
        <f>IF(((C32="Auditoría de gestión de la configuración")*AND(R32="No")),"No","")</f>
        <v/>
      </c>
      <c r="Q32" s="286" t="str">
        <f>IF(((C32="Auditoría de gestión de la configuración")*AND(R32="Si")),"Si","")</f>
        <v>Si</v>
      </c>
      <c r="R32" s="286" t="s">
        <v>188</v>
      </c>
      <c r="S32" s="136"/>
      <c r="T32" s="136"/>
      <c r="U32" s="308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9"/>
      <c r="AH32" s="309"/>
      <c r="AI32" s="309"/>
      <c r="AJ32" s="309"/>
      <c r="AK32" s="309"/>
    </row>
    <row r="33" spans="1:40" ht="48">
      <c r="A33" s="307"/>
      <c r="B33" s="241">
        <f>1+B32</f>
        <v>2</v>
      </c>
      <c r="C33" s="310" t="s">
        <v>195</v>
      </c>
      <c r="D33" s="311" t="s">
        <v>303</v>
      </c>
      <c r="E33" s="286" t="str">
        <f>IF(((C33="Auditoría de Calidad")*AND(G33="No")),"No","")</f>
        <v/>
      </c>
      <c r="F33" s="286" t="str">
        <f>IF(((C33="Auditoría de Calidad")*AND(G33="Si")),"Si","")</f>
        <v/>
      </c>
      <c r="G33" s="286"/>
      <c r="H33" s="505"/>
      <c r="I33" s="506"/>
      <c r="J33" s="136"/>
      <c r="K33" s="286" t="str">
        <f>IF(((C33="Auditoría de Calidad")*AND(M33="No")),"No","")</f>
        <v/>
      </c>
      <c r="L33" s="286" t="str">
        <f>IF(((C33="Auditoría de Calidad")*AND(M33="Si")),"Si","")</f>
        <v/>
      </c>
      <c r="M33" s="286"/>
      <c r="N33" s="250"/>
      <c r="O33" s="136"/>
      <c r="P33" s="286" t="str">
        <f>IF(((C33="Auditoría de Calidad")*AND(R33="No")),"No","")</f>
        <v/>
      </c>
      <c r="Q33" s="286" t="str">
        <f>IF(((C33="Auditoría de Calidad")*AND(R33="Si")),"Si","")</f>
        <v/>
      </c>
      <c r="R33" s="286"/>
      <c r="S33" s="136"/>
      <c r="T33" s="136"/>
      <c r="U33" s="308"/>
      <c r="V33" s="308"/>
      <c r="W33" s="308"/>
      <c r="X33" s="308"/>
      <c r="Y33" s="308"/>
      <c r="Z33" s="308"/>
      <c r="AA33" s="308"/>
      <c r="AB33" s="308"/>
      <c r="AC33" s="308"/>
      <c r="AD33" s="308"/>
      <c r="AE33" s="308"/>
      <c r="AF33" s="308"/>
      <c r="AG33" s="309"/>
      <c r="AH33" s="309"/>
      <c r="AI33" s="309"/>
      <c r="AJ33" s="309"/>
      <c r="AK33" s="309"/>
    </row>
    <row r="34" spans="1:40" ht="36">
      <c r="A34" s="307"/>
      <c r="B34" s="241">
        <f>1+B33</f>
        <v>3</v>
      </c>
      <c r="C34" s="310" t="s">
        <v>195</v>
      </c>
      <c r="D34" s="311" t="s">
        <v>190</v>
      </c>
      <c r="E34" s="286" t="str">
        <f t="shared" ref="E34:E46" si="7">IF(((C34="Auditoría de Calidad")*AND(G34="No")),"No","")</f>
        <v/>
      </c>
      <c r="F34" s="286" t="str">
        <f t="shared" ref="F34:F46" si="8">IF(((C34="Auditoría de Calidad")*AND(G34="Si")),"Si","")</f>
        <v/>
      </c>
      <c r="G34" s="286"/>
      <c r="H34" s="505"/>
      <c r="I34" s="506"/>
      <c r="J34" s="291"/>
      <c r="K34" s="286" t="str">
        <f t="shared" ref="K34:K46" si="9">IF(((C34="Auditoría de Calidad")*AND(M34="No")),"No","")</f>
        <v/>
      </c>
      <c r="L34" s="286" t="str">
        <f t="shared" ref="L34:L46" si="10">IF(((C34="Auditoría de Calidad")*AND(M34="Si")),"Si","")</f>
        <v/>
      </c>
      <c r="M34" s="286"/>
      <c r="N34" s="250"/>
      <c r="O34" s="136"/>
      <c r="P34" s="286" t="str">
        <f t="shared" ref="P34:P46" si="11">IF(((C34="Auditoría de Calidad")*AND(R34="No")),"No","")</f>
        <v/>
      </c>
      <c r="Q34" s="286" t="str">
        <f t="shared" ref="Q34:Q46" si="12">IF(((C34="Auditoría de Calidad")*AND(R34="Si")),"Si","")</f>
        <v/>
      </c>
      <c r="R34" s="286"/>
      <c r="S34" s="136"/>
      <c r="T34" s="136"/>
      <c r="U34" s="308"/>
      <c r="V34" s="308"/>
      <c r="W34" s="308"/>
      <c r="X34" s="308"/>
      <c r="Y34" s="308"/>
      <c r="Z34" s="308"/>
      <c r="AA34" s="308"/>
      <c r="AB34" s="308"/>
      <c r="AC34" s="308"/>
      <c r="AD34" s="308"/>
      <c r="AE34" s="308"/>
      <c r="AF34" s="308"/>
      <c r="AG34" s="309"/>
      <c r="AH34" s="309"/>
      <c r="AI34" s="309"/>
      <c r="AJ34" s="309"/>
      <c r="AK34" s="309"/>
    </row>
    <row r="35" spans="1:40" ht="48">
      <c r="A35" s="307"/>
      <c r="B35" s="241">
        <f>1+B34</f>
        <v>4</v>
      </c>
      <c r="C35" s="310" t="s">
        <v>195</v>
      </c>
      <c r="D35" s="311" t="s">
        <v>191</v>
      </c>
      <c r="E35" s="286" t="str">
        <f t="shared" si="7"/>
        <v/>
      </c>
      <c r="F35" s="286" t="str">
        <f t="shared" si="8"/>
        <v/>
      </c>
      <c r="G35" s="286"/>
      <c r="H35" s="505"/>
      <c r="I35" s="506"/>
      <c r="J35" s="291"/>
      <c r="K35" s="286" t="str">
        <f t="shared" si="9"/>
        <v/>
      </c>
      <c r="L35" s="286" t="str">
        <f t="shared" si="10"/>
        <v/>
      </c>
      <c r="M35" s="286"/>
      <c r="N35" s="322"/>
      <c r="O35" s="136"/>
      <c r="P35" s="286" t="str">
        <f t="shared" si="11"/>
        <v/>
      </c>
      <c r="Q35" s="286" t="str">
        <f t="shared" si="12"/>
        <v/>
      </c>
      <c r="R35" s="286"/>
      <c r="S35" s="136"/>
      <c r="T35" s="136"/>
      <c r="U35" s="308"/>
      <c r="V35" s="308"/>
      <c r="W35" s="308"/>
      <c r="X35" s="308"/>
      <c r="Y35" s="308"/>
      <c r="Z35" s="308"/>
      <c r="AA35" s="308"/>
      <c r="AB35" s="308"/>
      <c r="AC35" s="308"/>
      <c r="AD35" s="308"/>
      <c r="AE35" s="308"/>
      <c r="AF35" s="308"/>
      <c r="AG35" s="309"/>
      <c r="AH35" s="309"/>
      <c r="AI35" s="309"/>
      <c r="AJ35" s="309"/>
      <c r="AK35" s="309"/>
    </row>
    <row r="36" spans="1:40" ht="48">
      <c r="A36" s="307"/>
      <c r="B36" s="241">
        <f>1+B35</f>
        <v>5</v>
      </c>
      <c r="C36" s="310" t="s">
        <v>195</v>
      </c>
      <c r="D36" s="311" t="s">
        <v>0</v>
      </c>
      <c r="E36" s="286" t="str">
        <f t="shared" si="7"/>
        <v/>
      </c>
      <c r="F36" s="286" t="str">
        <f t="shared" si="8"/>
        <v/>
      </c>
      <c r="G36" s="286"/>
      <c r="H36" s="505"/>
      <c r="I36" s="506"/>
      <c r="J36" s="136"/>
      <c r="K36" s="286" t="str">
        <f t="shared" si="9"/>
        <v/>
      </c>
      <c r="L36" s="286" t="str">
        <f t="shared" si="10"/>
        <v/>
      </c>
      <c r="M36" s="286"/>
      <c r="N36" s="250"/>
      <c r="O36" s="136"/>
      <c r="P36" s="286" t="str">
        <f t="shared" si="11"/>
        <v/>
      </c>
      <c r="Q36" s="286" t="str">
        <f t="shared" si="12"/>
        <v/>
      </c>
      <c r="R36" s="286"/>
      <c r="S36" s="136"/>
      <c r="T36" s="136"/>
      <c r="U36" s="308"/>
      <c r="V36" s="308"/>
      <c r="W36" s="308"/>
      <c r="X36" s="308"/>
      <c r="Y36" s="308"/>
      <c r="Z36" s="308"/>
      <c r="AA36" s="308"/>
      <c r="AB36" s="308"/>
      <c r="AC36" s="308"/>
      <c r="AD36" s="308"/>
      <c r="AE36" s="308"/>
      <c r="AF36" s="308"/>
      <c r="AG36" s="309"/>
      <c r="AH36" s="309"/>
      <c r="AI36" s="309"/>
      <c r="AJ36" s="309"/>
      <c r="AK36" s="309"/>
    </row>
    <row r="37" spans="1:40" ht="60">
      <c r="A37" s="307"/>
      <c r="B37" s="241">
        <f t="shared" ref="B37:B46" si="13">1+B36</f>
        <v>6</v>
      </c>
      <c r="C37" s="310" t="s">
        <v>195</v>
      </c>
      <c r="D37" s="311" t="s">
        <v>1</v>
      </c>
      <c r="E37" s="286" t="str">
        <f t="shared" si="7"/>
        <v/>
      </c>
      <c r="F37" s="286" t="str">
        <f t="shared" si="8"/>
        <v/>
      </c>
      <c r="G37" s="286"/>
      <c r="H37" s="505"/>
      <c r="I37" s="506"/>
      <c r="J37" s="136"/>
      <c r="K37" s="286" t="str">
        <f t="shared" si="9"/>
        <v/>
      </c>
      <c r="L37" s="286" t="str">
        <f t="shared" si="10"/>
        <v/>
      </c>
      <c r="M37" s="286"/>
      <c r="N37" s="250"/>
      <c r="O37" s="136"/>
      <c r="P37" s="286" t="str">
        <f t="shared" si="11"/>
        <v/>
      </c>
      <c r="Q37" s="286" t="str">
        <f t="shared" si="12"/>
        <v/>
      </c>
      <c r="R37" s="286"/>
      <c r="S37" s="136"/>
      <c r="T37" s="136"/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  <c r="AG37" s="309"/>
      <c r="AH37" s="309"/>
      <c r="AI37" s="309"/>
      <c r="AJ37" s="309"/>
      <c r="AK37" s="309"/>
    </row>
    <row r="38" spans="1:40" ht="24">
      <c r="A38" s="307"/>
      <c r="B38" s="241">
        <f t="shared" si="13"/>
        <v>7</v>
      </c>
      <c r="C38" s="310" t="s">
        <v>195</v>
      </c>
      <c r="D38" s="311" t="s">
        <v>295</v>
      </c>
      <c r="E38" s="286" t="str">
        <f t="shared" si="7"/>
        <v/>
      </c>
      <c r="F38" s="286" t="str">
        <f t="shared" si="8"/>
        <v/>
      </c>
      <c r="G38" s="286"/>
      <c r="H38" s="505"/>
      <c r="I38" s="506"/>
      <c r="J38" s="136"/>
      <c r="K38" s="286" t="str">
        <f t="shared" si="9"/>
        <v/>
      </c>
      <c r="L38" s="286" t="str">
        <f t="shared" si="10"/>
        <v/>
      </c>
      <c r="M38" s="286"/>
      <c r="N38" s="250"/>
      <c r="O38" s="136"/>
      <c r="P38" s="286" t="str">
        <f t="shared" si="11"/>
        <v/>
      </c>
      <c r="Q38" s="286" t="str">
        <f t="shared" si="12"/>
        <v/>
      </c>
      <c r="R38" s="286"/>
      <c r="S38" s="136"/>
      <c r="T38" s="136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08"/>
      <c r="AF38" s="308"/>
      <c r="AG38" s="309"/>
      <c r="AH38" s="309"/>
      <c r="AI38" s="309"/>
      <c r="AJ38" s="309"/>
      <c r="AK38" s="309"/>
    </row>
    <row r="39" spans="1:40" ht="36">
      <c r="A39" s="307"/>
      <c r="B39" s="241">
        <f t="shared" si="13"/>
        <v>8</v>
      </c>
      <c r="C39" s="310" t="s">
        <v>195</v>
      </c>
      <c r="D39" s="311" t="s">
        <v>234</v>
      </c>
      <c r="E39" s="286" t="str">
        <f t="shared" si="7"/>
        <v/>
      </c>
      <c r="F39" s="286" t="str">
        <f t="shared" si="8"/>
        <v/>
      </c>
      <c r="G39" s="286"/>
      <c r="H39" s="505"/>
      <c r="I39" s="506"/>
      <c r="J39" s="136"/>
      <c r="K39" s="286" t="str">
        <f t="shared" si="9"/>
        <v/>
      </c>
      <c r="L39" s="286" t="str">
        <f t="shared" si="10"/>
        <v/>
      </c>
      <c r="M39" s="286"/>
      <c r="N39" s="250"/>
      <c r="O39" s="136"/>
      <c r="P39" s="286" t="str">
        <f t="shared" si="11"/>
        <v/>
      </c>
      <c r="Q39" s="286" t="str">
        <f t="shared" si="12"/>
        <v/>
      </c>
      <c r="R39" s="286"/>
      <c r="S39" s="136"/>
      <c r="T39" s="136"/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308"/>
      <c r="AF39" s="308"/>
      <c r="AG39" s="309"/>
      <c r="AH39" s="309"/>
      <c r="AI39" s="309"/>
      <c r="AJ39" s="309"/>
      <c r="AK39" s="309"/>
    </row>
    <row r="40" spans="1:40">
      <c r="A40" s="307"/>
      <c r="B40" s="241">
        <f t="shared" si="13"/>
        <v>9</v>
      </c>
      <c r="C40" s="310" t="s">
        <v>195</v>
      </c>
      <c r="D40" s="311" t="s">
        <v>235</v>
      </c>
      <c r="E40" s="286" t="str">
        <f t="shared" si="7"/>
        <v/>
      </c>
      <c r="F40" s="286" t="str">
        <f t="shared" si="8"/>
        <v/>
      </c>
      <c r="G40" s="286"/>
      <c r="H40" s="505"/>
      <c r="I40" s="506"/>
      <c r="J40" s="136"/>
      <c r="K40" s="286" t="str">
        <f t="shared" si="9"/>
        <v/>
      </c>
      <c r="L40" s="286" t="str">
        <f t="shared" si="10"/>
        <v/>
      </c>
      <c r="M40" s="286"/>
      <c r="N40" s="250"/>
      <c r="O40" s="136"/>
      <c r="P40" s="286" t="str">
        <f t="shared" si="11"/>
        <v/>
      </c>
      <c r="Q40" s="286" t="str">
        <f t="shared" si="12"/>
        <v/>
      </c>
      <c r="R40" s="286"/>
      <c r="S40" s="136"/>
      <c r="T40" s="136"/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308"/>
      <c r="AF40" s="308"/>
      <c r="AG40" s="309"/>
      <c r="AH40" s="309"/>
      <c r="AI40" s="309"/>
      <c r="AJ40" s="309"/>
      <c r="AK40" s="309"/>
    </row>
    <row r="41" spans="1:40" ht="24">
      <c r="A41" s="307"/>
      <c r="B41" s="241">
        <f t="shared" si="13"/>
        <v>10</v>
      </c>
      <c r="C41" s="310" t="s">
        <v>195</v>
      </c>
      <c r="D41" s="311" t="s">
        <v>296</v>
      </c>
      <c r="E41" s="286" t="str">
        <f t="shared" si="7"/>
        <v/>
      </c>
      <c r="F41" s="286" t="str">
        <f t="shared" si="8"/>
        <v/>
      </c>
      <c r="G41" s="286"/>
      <c r="H41" s="505"/>
      <c r="I41" s="506"/>
      <c r="J41" s="136"/>
      <c r="K41" s="286" t="str">
        <f t="shared" si="9"/>
        <v/>
      </c>
      <c r="L41" s="286" t="str">
        <f t="shared" si="10"/>
        <v/>
      </c>
      <c r="M41" s="286"/>
      <c r="N41" s="250"/>
      <c r="O41" s="136"/>
      <c r="P41" s="286" t="str">
        <f t="shared" si="11"/>
        <v/>
      </c>
      <c r="Q41" s="286" t="str">
        <f t="shared" si="12"/>
        <v/>
      </c>
      <c r="R41" s="286"/>
      <c r="S41" s="136"/>
      <c r="T41" s="136"/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9"/>
      <c r="AH41" s="309"/>
      <c r="AI41" s="309"/>
      <c r="AJ41" s="309"/>
      <c r="AK41" s="309"/>
    </row>
    <row r="42" spans="1:40" ht="24">
      <c r="A42" s="307"/>
      <c r="B42" s="241">
        <f t="shared" si="13"/>
        <v>11</v>
      </c>
      <c r="C42" s="310" t="s">
        <v>195</v>
      </c>
      <c r="D42" s="311" t="s">
        <v>297</v>
      </c>
      <c r="E42" s="286" t="str">
        <f t="shared" si="7"/>
        <v/>
      </c>
      <c r="F42" s="286" t="str">
        <f t="shared" si="8"/>
        <v/>
      </c>
      <c r="G42" s="286"/>
      <c r="H42" s="505"/>
      <c r="I42" s="506"/>
      <c r="J42" s="136"/>
      <c r="K42" s="286" t="str">
        <f t="shared" si="9"/>
        <v/>
      </c>
      <c r="L42" s="286" t="str">
        <f t="shared" si="10"/>
        <v/>
      </c>
      <c r="M42" s="286"/>
      <c r="N42" s="250"/>
      <c r="O42" s="136"/>
      <c r="P42" s="286" t="str">
        <f t="shared" si="11"/>
        <v/>
      </c>
      <c r="Q42" s="286" t="str">
        <f t="shared" si="12"/>
        <v/>
      </c>
      <c r="R42" s="286"/>
      <c r="S42" s="136"/>
      <c r="T42" s="136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9"/>
      <c r="AH42" s="309"/>
      <c r="AI42" s="309"/>
      <c r="AJ42" s="309"/>
      <c r="AK42" s="309"/>
    </row>
    <row r="43" spans="1:40" ht="24">
      <c r="A43" s="307"/>
      <c r="B43" s="241">
        <f t="shared" si="13"/>
        <v>12</v>
      </c>
      <c r="C43" s="310" t="s">
        <v>195</v>
      </c>
      <c r="D43" s="311" t="s">
        <v>298</v>
      </c>
      <c r="E43" s="286" t="str">
        <f t="shared" si="7"/>
        <v/>
      </c>
      <c r="F43" s="286" t="str">
        <f t="shared" si="8"/>
        <v/>
      </c>
      <c r="G43" s="286"/>
      <c r="H43" s="505"/>
      <c r="I43" s="506"/>
      <c r="J43" s="136"/>
      <c r="K43" s="286" t="str">
        <f t="shared" si="9"/>
        <v/>
      </c>
      <c r="L43" s="286" t="str">
        <f t="shared" si="10"/>
        <v/>
      </c>
      <c r="M43" s="286"/>
      <c r="N43" s="250"/>
      <c r="O43" s="136"/>
      <c r="P43" s="286" t="str">
        <f t="shared" si="11"/>
        <v/>
      </c>
      <c r="Q43" s="286" t="str">
        <f t="shared" si="12"/>
        <v/>
      </c>
      <c r="R43" s="286"/>
      <c r="S43" s="136"/>
      <c r="T43" s="136"/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9"/>
      <c r="AH43" s="309"/>
      <c r="AI43" s="309"/>
      <c r="AJ43" s="309"/>
      <c r="AK43" s="309"/>
    </row>
    <row r="44" spans="1:40" ht="24">
      <c r="A44" s="307"/>
      <c r="B44" s="241">
        <f t="shared" si="13"/>
        <v>13</v>
      </c>
      <c r="C44" s="310" t="s">
        <v>195</v>
      </c>
      <c r="D44" s="311" t="s">
        <v>299</v>
      </c>
      <c r="E44" s="286" t="str">
        <f t="shared" si="7"/>
        <v/>
      </c>
      <c r="F44" s="286" t="str">
        <f t="shared" si="8"/>
        <v/>
      </c>
      <c r="G44" s="286"/>
      <c r="H44" s="505"/>
      <c r="I44" s="506"/>
      <c r="J44" s="136"/>
      <c r="K44" s="286" t="str">
        <f t="shared" si="9"/>
        <v/>
      </c>
      <c r="L44" s="286" t="str">
        <f t="shared" si="10"/>
        <v/>
      </c>
      <c r="M44" s="286"/>
      <c r="N44" s="250"/>
      <c r="O44" s="136"/>
      <c r="P44" s="286" t="str">
        <f t="shared" si="11"/>
        <v/>
      </c>
      <c r="Q44" s="286" t="str">
        <f t="shared" si="12"/>
        <v/>
      </c>
      <c r="R44" s="286"/>
      <c r="S44" s="136"/>
      <c r="T44" s="136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9"/>
      <c r="AH44" s="309"/>
      <c r="AI44" s="309"/>
      <c r="AJ44" s="309"/>
      <c r="AK44" s="309"/>
    </row>
    <row r="45" spans="1:40">
      <c r="A45" s="307"/>
      <c r="B45" s="241">
        <f t="shared" si="13"/>
        <v>14</v>
      </c>
      <c r="C45" s="310" t="s">
        <v>195</v>
      </c>
      <c r="D45" s="311" t="s">
        <v>300</v>
      </c>
      <c r="E45" s="286" t="str">
        <f t="shared" si="7"/>
        <v/>
      </c>
      <c r="F45" s="286" t="str">
        <f t="shared" si="8"/>
        <v/>
      </c>
      <c r="G45" s="286"/>
      <c r="H45" s="505"/>
      <c r="I45" s="506"/>
      <c r="J45" s="136"/>
      <c r="K45" s="286" t="str">
        <f t="shared" si="9"/>
        <v/>
      </c>
      <c r="L45" s="286" t="str">
        <f t="shared" si="10"/>
        <v/>
      </c>
      <c r="M45" s="286"/>
      <c r="N45" s="250"/>
      <c r="O45" s="136"/>
      <c r="P45" s="286" t="str">
        <f t="shared" si="11"/>
        <v/>
      </c>
      <c r="Q45" s="286" t="str">
        <f t="shared" si="12"/>
        <v/>
      </c>
      <c r="R45" s="286"/>
      <c r="S45" s="136"/>
      <c r="T45" s="136"/>
      <c r="U45" s="308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9"/>
      <c r="AH45" s="309"/>
      <c r="AI45" s="309"/>
      <c r="AJ45" s="309"/>
      <c r="AK45" s="309"/>
    </row>
    <row r="46" spans="1:40" ht="24.75" thickBot="1">
      <c r="A46" s="307"/>
      <c r="B46" s="241">
        <f t="shared" si="13"/>
        <v>15</v>
      </c>
      <c r="C46" s="310" t="s">
        <v>195</v>
      </c>
      <c r="D46" s="311" t="s">
        <v>302</v>
      </c>
      <c r="E46" s="373" t="str">
        <f t="shared" si="7"/>
        <v/>
      </c>
      <c r="F46" s="373" t="str">
        <f t="shared" si="8"/>
        <v/>
      </c>
      <c r="G46" s="286"/>
      <c r="H46" s="505"/>
      <c r="I46" s="506"/>
      <c r="J46" s="136"/>
      <c r="K46" s="286" t="str">
        <f t="shared" si="9"/>
        <v/>
      </c>
      <c r="L46" s="286" t="str">
        <f t="shared" si="10"/>
        <v/>
      </c>
      <c r="M46" s="286"/>
      <c r="N46" s="252"/>
      <c r="O46" s="136"/>
      <c r="P46" s="286" t="str">
        <f t="shared" si="11"/>
        <v/>
      </c>
      <c r="Q46" s="286" t="str">
        <f t="shared" si="12"/>
        <v/>
      </c>
      <c r="R46" s="286"/>
      <c r="S46" s="136"/>
      <c r="T46" s="136"/>
      <c r="U46" s="308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9"/>
      <c r="AH46" s="309"/>
      <c r="AI46" s="309"/>
      <c r="AJ46" s="309"/>
      <c r="AK46" s="309"/>
    </row>
    <row r="47" spans="1:40" ht="13.5" customHeight="1" thickBot="1">
      <c r="A47" s="307"/>
      <c r="B47" s="507" t="s">
        <v>210</v>
      </c>
      <c r="C47" s="508"/>
      <c r="D47" s="508"/>
      <c r="E47" s="370"/>
      <c r="F47" s="371"/>
      <c r="G47" s="144"/>
      <c r="H47" s="144"/>
      <c r="I47" s="144"/>
      <c r="J47" s="137"/>
      <c r="K47" s="366"/>
      <c r="L47" s="366"/>
      <c r="M47" s="144"/>
      <c r="N47" s="144"/>
      <c r="O47" s="137"/>
      <c r="P47" s="366"/>
      <c r="Q47" s="366"/>
      <c r="R47" s="144"/>
      <c r="S47" s="137"/>
      <c r="T47" s="145"/>
      <c r="U47" s="308"/>
      <c r="V47" s="308"/>
      <c r="W47" s="308"/>
      <c r="X47" s="308"/>
      <c r="Y47" s="308"/>
      <c r="Z47" s="308"/>
      <c r="AA47" s="308"/>
      <c r="AB47" s="308"/>
      <c r="AC47" s="308"/>
      <c r="AD47" s="308"/>
      <c r="AE47" s="308"/>
      <c r="AF47" s="308"/>
      <c r="AG47" s="309"/>
      <c r="AH47" s="309"/>
      <c r="AI47" s="309"/>
      <c r="AJ47" s="309"/>
      <c r="AK47" s="309"/>
      <c r="AL47" s="309"/>
      <c r="AM47" s="309"/>
      <c r="AN47" s="309"/>
    </row>
    <row r="48" spans="1:40" ht="59.25" customHeight="1" thickBot="1">
      <c r="A48" s="307"/>
      <c r="B48" s="138"/>
      <c r="C48" s="504" t="s">
        <v>60</v>
      </c>
      <c r="D48" s="504"/>
      <c r="E48" s="504"/>
      <c r="F48" s="504"/>
      <c r="G48" s="504"/>
      <c r="H48" s="504"/>
      <c r="I48" s="504"/>
      <c r="J48" s="504"/>
      <c r="K48" s="367"/>
      <c r="L48" s="367"/>
      <c r="M48" s="140"/>
      <c r="N48" s="140"/>
      <c r="O48" s="139"/>
      <c r="P48" s="367"/>
      <c r="Q48" s="367"/>
      <c r="R48" s="140"/>
      <c r="S48" s="139"/>
      <c r="T48" s="141"/>
      <c r="U48" s="308"/>
      <c r="V48" s="308"/>
      <c r="W48" s="308"/>
      <c r="X48" s="308"/>
      <c r="Y48" s="308"/>
      <c r="Z48" s="308"/>
      <c r="AA48" s="308"/>
      <c r="AB48" s="308"/>
      <c r="AC48" s="308"/>
      <c r="AD48" s="308"/>
      <c r="AE48" s="308"/>
      <c r="AF48" s="308"/>
      <c r="AG48" s="309"/>
      <c r="AH48" s="309"/>
      <c r="AI48" s="309"/>
      <c r="AJ48" s="309"/>
      <c r="AK48" s="309"/>
    </row>
    <row r="49" spans="1:37" ht="36">
      <c r="A49" s="307"/>
      <c r="B49" s="142">
        <v>1</v>
      </c>
      <c r="C49" s="310" t="s">
        <v>196</v>
      </c>
      <c r="D49" s="311" t="s">
        <v>132</v>
      </c>
      <c r="E49" s="286" t="str">
        <f>IF(((C49="Auditoría de gestión de la configuración")*AND(G49="No")),"No","")</f>
        <v/>
      </c>
      <c r="F49" s="286" t="str">
        <f>IF(((C49="Auditoría de gestión de la configuración")*AND(G49="Si")),"Si","")</f>
        <v>Si</v>
      </c>
      <c r="G49" s="286" t="s">
        <v>188</v>
      </c>
      <c r="H49" s="502"/>
      <c r="I49" s="502"/>
      <c r="J49" s="136"/>
      <c r="K49" s="286" t="str">
        <f>IF(((C49="Auditoría de gestión de la configuración")*AND(M49="No")),"No","")</f>
        <v/>
      </c>
      <c r="L49" s="286" t="str">
        <f>IF(((C49="Auditoría de gestión de la configuración")*AND(M49="Si")),"Si","")</f>
        <v>Si</v>
      </c>
      <c r="M49" s="286" t="s">
        <v>188</v>
      </c>
      <c r="N49" s="124"/>
      <c r="O49" s="136"/>
      <c r="P49" s="286" t="str">
        <f>IF(((C49="Auditoría de gestión de la configuración")*AND(R49="No")),"No","")</f>
        <v>No</v>
      </c>
      <c r="Q49" s="286" t="str">
        <f>IF(((C49="Auditoría de gestión de la configuración")*AND(R49="Si")),"Si","")</f>
        <v/>
      </c>
      <c r="R49" s="286" t="s">
        <v>189</v>
      </c>
      <c r="S49" s="122"/>
      <c r="T49" s="122"/>
      <c r="U49" s="308"/>
      <c r="V49" s="308"/>
      <c r="W49" s="308"/>
      <c r="X49" s="308"/>
      <c r="Y49" s="308"/>
      <c r="Z49" s="308"/>
      <c r="AA49" s="308"/>
      <c r="AB49" s="308"/>
      <c r="AC49" s="308"/>
      <c r="AD49" s="308"/>
      <c r="AE49" s="308"/>
      <c r="AF49" s="308"/>
      <c r="AG49" s="309"/>
      <c r="AH49" s="309"/>
      <c r="AI49" s="309"/>
      <c r="AJ49" s="309"/>
      <c r="AK49" s="309"/>
    </row>
    <row r="50" spans="1:37" ht="24">
      <c r="A50" s="307"/>
      <c r="B50" s="142">
        <f t="shared" ref="B50:B62" si="14">B49+1</f>
        <v>2</v>
      </c>
      <c r="C50" s="310" t="s">
        <v>196</v>
      </c>
      <c r="D50" s="312" t="s">
        <v>133</v>
      </c>
      <c r="E50" s="286" t="str">
        <f>IF(((C50="Auditoría de gestión de la configuración")*AND(G50="No")),"No","")</f>
        <v/>
      </c>
      <c r="F50" s="286" t="str">
        <f>IF(((C50="Auditoría de gestión de la configuración")*AND(G50="Si")),"Si","")</f>
        <v>Si</v>
      </c>
      <c r="G50" s="286" t="s">
        <v>188</v>
      </c>
      <c r="H50" s="502"/>
      <c r="I50" s="502"/>
      <c r="J50" s="136"/>
      <c r="K50" s="286" t="str">
        <f>IF(((C50="Auditoría de gestión de la configuración")*AND(M50="No")),"No","")</f>
        <v>No</v>
      </c>
      <c r="L50" s="286" t="str">
        <f>IF(((C50="Auditoría de gestión de la configuración")*AND(M50="Si")),"Si","")</f>
        <v/>
      </c>
      <c r="M50" s="286" t="s">
        <v>189</v>
      </c>
      <c r="N50" s="124"/>
      <c r="O50" s="129"/>
      <c r="P50" s="286" t="str">
        <f>IF(((C50="Auditoría de gestión de la configuración")*AND(R50="No")),"No","")</f>
        <v/>
      </c>
      <c r="Q50" s="286" t="str">
        <f>IF(((C50="Auditoría de gestión de la configuración")*AND(R50="Si")),"Si","")</f>
        <v>Si</v>
      </c>
      <c r="R50" s="286" t="s">
        <v>188</v>
      </c>
      <c r="S50" s="122"/>
      <c r="T50" s="122"/>
      <c r="U50" s="308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9"/>
      <c r="AH50" s="309"/>
      <c r="AI50" s="309"/>
      <c r="AJ50" s="309"/>
      <c r="AK50" s="309"/>
    </row>
    <row r="51" spans="1:37" ht="24">
      <c r="A51" s="313"/>
      <c r="B51" s="142">
        <f t="shared" si="14"/>
        <v>3</v>
      </c>
      <c r="C51" s="310" t="s">
        <v>195</v>
      </c>
      <c r="D51" s="126" t="s">
        <v>276</v>
      </c>
      <c r="E51" s="286" t="str">
        <f>IF(((C51="Auditoría de Calidad")*AND(G51="No")),"No","")</f>
        <v/>
      </c>
      <c r="F51" s="286" t="str">
        <f>IF(((C51="Auditoría de Calidad")*AND(G51="Si")),"Si","")</f>
        <v/>
      </c>
      <c r="G51" s="286"/>
      <c r="H51" s="502"/>
      <c r="I51" s="502"/>
      <c r="J51" s="136"/>
      <c r="K51" s="286" t="str">
        <f>IF(((C51="Auditoría de Calidad")*AND(M51="No")),"No","")</f>
        <v/>
      </c>
      <c r="L51" s="286" t="str">
        <f>IF(((C51="Auditoría de Calidad")*AND(M51="Si")),"Si","")</f>
        <v/>
      </c>
      <c r="M51" s="286"/>
      <c r="N51" s="124"/>
      <c r="O51" s="129"/>
      <c r="P51" s="286" t="str">
        <f>IF(((C51="Auditoría de Calidad")*AND(R51="No")),"No","")</f>
        <v/>
      </c>
      <c r="Q51" s="286" t="str">
        <f>IF(((C51="Auditoría de Calidad")*AND(R51="Si")),"Si","")</f>
        <v/>
      </c>
      <c r="R51" s="286"/>
      <c r="S51" s="122"/>
      <c r="T51" s="122"/>
      <c r="U51" s="314"/>
      <c r="V51" s="313"/>
      <c r="W51" s="313"/>
      <c r="X51" s="313"/>
      <c r="Y51" s="313"/>
      <c r="Z51" s="313"/>
      <c r="AA51" s="313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</row>
    <row r="52" spans="1:37" ht="24">
      <c r="A52" s="313"/>
      <c r="B52" s="142">
        <f t="shared" si="14"/>
        <v>4</v>
      </c>
      <c r="C52" s="310" t="s">
        <v>195</v>
      </c>
      <c r="D52" s="126" t="s">
        <v>277</v>
      </c>
      <c r="E52" s="286" t="str">
        <f t="shared" ref="E52:E62" si="15">IF(((C52="Auditoría de Calidad")*AND(G52="No")),"No","")</f>
        <v/>
      </c>
      <c r="F52" s="286" t="str">
        <f t="shared" ref="F52:F62" si="16">IF(((C52="Auditoría de Calidad")*AND(G52="Si")),"Si","")</f>
        <v/>
      </c>
      <c r="G52" s="286"/>
      <c r="H52" s="502"/>
      <c r="I52" s="502"/>
      <c r="J52" s="136"/>
      <c r="K52" s="286" t="str">
        <f t="shared" ref="K52:K62" si="17">IF(((C52="Auditoría de Calidad")*AND(M52="No")),"No","")</f>
        <v/>
      </c>
      <c r="L52" s="286" t="str">
        <f t="shared" ref="L52:L62" si="18">IF(((C52="Auditoría de Calidad")*AND(M52="Si")),"Si","")</f>
        <v/>
      </c>
      <c r="M52" s="286"/>
      <c r="N52" s="124"/>
      <c r="O52" s="129"/>
      <c r="P52" s="286" t="str">
        <f t="shared" ref="P52:P62" si="19">IF(((C52="Auditoría de Calidad")*AND(R52="No")),"No","")</f>
        <v/>
      </c>
      <c r="Q52" s="286" t="str">
        <f t="shared" ref="Q52:Q62" si="20">IF(((C52="Auditoría de Calidad")*AND(R52="Si")),"Si","")</f>
        <v/>
      </c>
      <c r="R52" s="286"/>
      <c r="S52" s="122"/>
      <c r="T52" s="122"/>
      <c r="U52" s="314"/>
      <c r="V52" s="313"/>
      <c r="W52" s="313"/>
      <c r="X52" s="313"/>
      <c r="Y52" s="313"/>
      <c r="Z52" s="313"/>
      <c r="AA52" s="313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</row>
    <row r="53" spans="1:37" ht="36">
      <c r="A53" s="313"/>
      <c r="B53" s="142">
        <f t="shared" si="14"/>
        <v>5</v>
      </c>
      <c r="C53" s="310" t="s">
        <v>195</v>
      </c>
      <c r="D53" s="126" t="s">
        <v>134</v>
      </c>
      <c r="E53" s="286" t="str">
        <f t="shared" si="15"/>
        <v/>
      </c>
      <c r="F53" s="286" t="str">
        <f t="shared" si="16"/>
        <v/>
      </c>
      <c r="G53" s="286"/>
      <c r="H53" s="502"/>
      <c r="I53" s="502"/>
      <c r="J53" s="136"/>
      <c r="K53" s="286" t="str">
        <f t="shared" si="17"/>
        <v/>
      </c>
      <c r="L53" s="286" t="str">
        <f t="shared" si="18"/>
        <v/>
      </c>
      <c r="M53" s="286"/>
      <c r="N53" s="124"/>
      <c r="O53" s="129"/>
      <c r="P53" s="286" t="str">
        <f t="shared" si="19"/>
        <v/>
      </c>
      <c r="Q53" s="286" t="str">
        <f t="shared" si="20"/>
        <v/>
      </c>
      <c r="R53" s="286"/>
      <c r="S53" s="122"/>
      <c r="T53" s="122"/>
      <c r="U53" s="314"/>
      <c r="V53" s="313"/>
      <c r="W53" s="313"/>
      <c r="X53" s="313"/>
      <c r="Y53" s="313"/>
      <c r="Z53" s="313"/>
      <c r="AA53" s="313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</row>
    <row r="54" spans="1:37" ht="24">
      <c r="A54" s="313"/>
      <c r="B54" s="142">
        <f t="shared" si="14"/>
        <v>6</v>
      </c>
      <c r="C54" s="310" t="s">
        <v>195</v>
      </c>
      <c r="D54" s="126" t="s">
        <v>135</v>
      </c>
      <c r="E54" s="286" t="str">
        <f t="shared" si="15"/>
        <v/>
      </c>
      <c r="F54" s="286" t="str">
        <f t="shared" si="16"/>
        <v/>
      </c>
      <c r="G54" s="286"/>
      <c r="H54" s="502"/>
      <c r="I54" s="502"/>
      <c r="J54" s="136"/>
      <c r="K54" s="286" t="str">
        <f t="shared" si="17"/>
        <v/>
      </c>
      <c r="L54" s="286" t="str">
        <f t="shared" si="18"/>
        <v/>
      </c>
      <c r="M54" s="286"/>
      <c r="N54" s="124"/>
      <c r="O54" s="129"/>
      <c r="P54" s="286" t="str">
        <f t="shared" si="19"/>
        <v/>
      </c>
      <c r="Q54" s="286" t="str">
        <f t="shared" si="20"/>
        <v/>
      </c>
      <c r="R54" s="286"/>
      <c r="S54" s="122"/>
      <c r="T54" s="122"/>
      <c r="U54" s="314"/>
      <c r="V54" s="313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</row>
    <row r="55" spans="1:37" ht="48">
      <c r="A55" s="313"/>
      <c r="B55" s="142">
        <f t="shared" si="14"/>
        <v>7</v>
      </c>
      <c r="C55" s="310" t="s">
        <v>195</v>
      </c>
      <c r="D55" s="126" t="s">
        <v>136</v>
      </c>
      <c r="E55" s="286" t="str">
        <f t="shared" si="15"/>
        <v/>
      </c>
      <c r="F55" s="286" t="str">
        <f t="shared" si="16"/>
        <v/>
      </c>
      <c r="G55" s="286"/>
      <c r="H55" s="502"/>
      <c r="I55" s="502"/>
      <c r="J55" s="136"/>
      <c r="K55" s="286" t="str">
        <f t="shared" si="17"/>
        <v/>
      </c>
      <c r="L55" s="286" t="str">
        <f t="shared" si="18"/>
        <v/>
      </c>
      <c r="M55" s="286"/>
      <c r="N55" s="124"/>
      <c r="O55" s="129"/>
      <c r="P55" s="286" t="str">
        <f t="shared" si="19"/>
        <v/>
      </c>
      <c r="Q55" s="286" t="str">
        <f t="shared" si="20"/>
        <v/>
      </c>
      <c r="R55" s="286"/>
      <c r="S55" s="122"/>
      <c r="T55" s="122"/>
      <c r="U55" s="314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</row>
    <row r="56" spans="1:37" ht="36">
      <c r="A56" s="313"/>
      <c r="B56" s="142">
        <f t="shared" si="14"/>
        <v>8</v>
      </c>
      <c r="C56" s="310" t="s">
        <v>195</v>
      </c>
      <c r="D56" s="126" t="s">
        <v>137</v>
      </c>
      <c r="E56" s="286" t="str">
        <f t="shared" si="15"/>
        <v/>
      </c>
      <c r="F56" s="286" t="str">
        <f t="shared" si="16"/>
        <v/>
      </c>
      <c r="G56" s="286"/>
      <c r="H56" s="502"/>
      <c r="I56" s="502"/>
      <c r="J56" s="136"/>
      <c r="K56" s="286" t="str">
        <f t="shared" si="17"/>
        <v/>
      </c>
      <c r="L56" s="286" t="str">
        <f t="shared" si="18"/>
        <v/>
      </c>
      <c r="M56" s="286"/>
      <c r="N56" s="124"/>
      <c r="O56" s="129"/>
      <c r="P56" s="286" t="str">
        <f t="shared" si="19"/>
        <v/>
      </c>
      <c r="Q56" s="286" t="str">
        <f t="shared" si="20"/>
        <v/>
      </c>
      <c r="R56" s="286"/>
      <c r="S56" s="122"/>
      <c r="T56" s="122"/>
      <c r="U56" s="314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</row>
    <row r="57" spans="1:37" ht="36">
      <c r="A57" s="313"/>
      <c r="B57" s="142">
        <f t="shared" si="14"/>
        <v>9</v>
      </c>
      <c r="C57" s="310" t="s">
        <v>195</v>
      </c>
      <c r="D57" s="126" t="s">
        <v>138</v>
      </c>
      <c r="E57" s="286" t="str">
        <f t="shared" si="15"/>
        <v/>
      </c>
      <c r="F57" s="286" t="str">
        <f t="shared" si="16"/>
        <v/>
      </c>
      <c r="G57" s="286"/>
      <c r="H57" s="502"/>
      <c r="I57" s="502"/>
      <c r="J57" s="136"/>
      <c r="K57" s="286" t="str">
        <f t="shared" si="17"/>
        <v/>
      </c>
      <c r="L57" s="286" t="str">
        <f t="shared" si="18"/>
        <v/>
      </c>
      <c r="M57" s="286"/>
      <c r="N57" s="124"/>
      <c r="O57" s="129"/>
      <c r="P57" s="286" t="str">
        <f t="shared" si="19"/>
        <v/>
      </c>
      <c r="Q57" s="286" t="str">
        <f t="shared" si="20"/>
        <v/>
      </c>
      <c r="R57" s="286"/>
      <c r="S57" s="122"/>
      <c r="T57" s="122"/>
      <c r="U57" s="314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</row>
    <row r="58" spans="1:37" ht="60">
      <c r="A58" s="313"/>
      <c r="B58" s="142">
        <f t="shared" si="14"/>
        <v>10</v>
      </c>
      <c r="C58" s="310" t="s">
        <v>195</v>
      </c>
      <c r="D58" s="126" t="s">
        <v>139</v>
      </c>
      <c r="E58" s="286" t="str">
        <f t="shared" si="15"/>
        <v/>
      </c>
      <c r="F58" s="286" t="str">
        <f t="shared" si="16"/>
        <v/>
      </c>
      <c r="G58" s="286"/>
      <c r="H58" s="502"/>
      <c r="I58" s="502"/>
      <c r="J58" s="136"/>
      <c r="K58" s="286" t="str">
        <f t="shared" si="17"/>
        <v/>
      </c>
      <c r="L58" s="286" t="str">
        <f t="shared" si="18"/>
        <v/>
      </c>
      <c r="M58" s="286"/>
      <c r="N58" s="124"/>
      <c r="O58" s="129"/>
      <c r="P58" s="286" t="str">
        <f t="shared" si="19"/>
        <v/>
      </c>
      <c r="Q58" s="286" t="str">
        <f t="shared" si="20"/>
        <v/>
      </c>
      <c r="R58" s="286"/>
      <c r="S58" s="122"/>
      <c r="T58" s="122"/>
      <c r="U58" s="314"/>
      <c r="V58" s="313"/>
      <c r="W58" s="313"/>
      <c r="X58" s="313"/>
      <c r="Y58" s="313"/>
      <c r="Z58" s="313"/>
      <c r="AA58" s="313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</row>
    <row r="59" spans="1:37">
      <c r="A59" s="313"/>
      <c r="B59" s="142">
        <f t="shared" si="14"/>
        <v>11</v>
      </c>
      <c r="C59" s="310" t="s">
        <v>195</v>
      </c>
      <c r="D59" s="126" t="s">
        <v>278</v>
      </c>
      <c r="E59" s="286" t="str">
        <f t="shared" si="15"/>
        <v/>
      </c>
      <c r="F59" s="286" t="str">
        <f t="shared" si="16"/>
        <v/>
      </c>
      <c r="G59" s="286"/>
      <c r="H59" s="502"/>
      <c r="I59" s="502"/>
      <c r="J59" s="136"/>
      <c r="K59" s="286" t="str">
        <f t="shared" si="17"/>
        <v/>
      </c>
      <c r="L59" s="286" t="str">
        <f t="shared" si="18"/>
        <v/>
      </c>
      <c r="M59" s="286"/>
      <c r="N59" s="124"/>
      <c r="O59" s="129"/>
      <c r="P59" s="286" t="str">
        <f t="shared" si="19"/>
        <v/>
      </c>
      <c r="Q59" s="286" t="str">
        <f t="shared" si="20"/>
        <v/>
      </c>
      <c r="R59" s="286"/>
      <c r="S59" s="122"/>
      <c r="T59" s="122"/>
      <c r="U59" s="314"/>
      <c r="V59" s="313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</row>
    <row r="60" spans="1:37" ht="24">
      <c r="A60" s="313"/>
      <c r="B60" s="142">
        <f t="shared" si="14"/>
        <v>12</v>
      </c>
      <c r="C60" s="310" t="s">
        <v>195</v>
      </c>
      <c r="D60" s="126" t="s">
        <v>142</v>
      </c>
      <c r="E60" s="286" t="str">
        <f t="shared" si="15"/>
        <v/>
      </c>
      <c r="F60" s="286" t="str">
        <f t="shared" si="16"/>
        <v/>
      </c>
      <c r="G60" s="286"/>
      <c r="H60" s="502"/>
      <c r="I60" s="502"/>
      <c r="J60" s="136"/>
      <c r="K60" s="286" t="str">
        <f t="shared" si="17"/>
        <v/>
      </c>
      <c r="L60" s="286" t="str">
        <f t="shared" si="18"/>
        <v/>
      </c>
      <c r="M60" s="286"/>
      <c r="N60" s="124"/>
      <c r="O60" s="129"/>
      <c r="P60" s="286" t="str">
        <f t="shared" si="19"/>
        <v/>
      </c>
      <c r="Q60" s="286" t="str">
        <f t="shared" si="20"/>
        <v/>
      </c>
      <c r="R60" s="286"/>
      <c r="S60" s="122"/>
      <c r="T60" s="122"/>
      <c r="U60" s="314"/>
      <c r="V60" s="313"/>
      <c r="W60" s="313"/>
      <c r="X60" s="313"/>
      <c r="Y60" s="313"/>
      <c r="Z60" s="313"/>
      <c r="AA60" s="313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</row>
    <row r="61" spans="1:37" ht="36">
      <c r="A61" s="313"/>
      <c r="B61" s="142">
        <f t="shared" si="14"/>
        <v>13</v>
      </c>
      <c r="C61" s="310" t="s">
        <v>195</v>
      </c>
      <c r="D61" s="126" t="s">
        <v>141</v>
      </c>
      <c r="E61" s="286" t="str">
        <f t="shared" si="15"/>
        <v/>
      </c>
      <c r="F61" s="286" t="str">
        <f t="shared" si="16"/>
        <v/>
      </c>
      <c r="G61" s="286"/>
      <c r="H61" s="502"/>
      <c r="I61" s="502"/>
      <c r="J61" s="136"/>
      <c r="K61" s="286" t="str">
        <f t="shared" si="17"/>
        <v/>
      </c>
      <c r="L61" s="286" t="str">
        <f t="shared" si="18"/>
        <v/>
      </c>
      <c r="M61" s="286"/>
      <c r="N61" s="124"/>
      <c r="O61" s="129"/>
      <c r="P61" s="286" t="str">
        <f t="shared" si="19"/>
        <v/>
      </c>
      <c r="Q61" s="286" t="str">
        <f t="shared" si="20"/>
        <v/>
      </c>
      <c r="R61" s="286"/>
      <c r="S61" s="122"/>
      <c r="T61" s="122"/>
      <c r="U61" s="314"/>
      <c r="V61" s="313"/>
      <c r="W61" s="313"/>
      <c r="X61" s="313"/>
      <c r="Y61" s="313"/>
      <c r="Z61" s="313"/>
      <c r="AA61" s="313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</row>
    <row r="62" spans="1:37" ht="48.75" thickBot="1">
      <c r="A62" s="313"/>
      <c r="B62" s="142">
        <f t="shared" si="14"/>
        <v>14</v>
      </c>
      <c r="C62" s="310" t="s">
        <v>195</v>
      </c>
      <c r="D62" s="126" t="s">
        <v>140</v>
      </c>
      <c r="E62" s="286" t="str">
        <f t="shared" si="15"/>
        <v/>
      </c>
      <c r="F62" s="286" t="str">
        <f t="shared" si="16"/>
        <v/>
      </c>
      <c r="G62" s="286"/>
      <c r="H62" s="502"/>
      <c r="I62" s="502"/>
      <c r="J62" s="136"/>
      <c r="K62" s="286" t="str">
        <f t="shared" si="17"/>
        <v/>
      </c>
      <c r="L62" s="286" t="str">
        <f t="shared" si="18"/>
        <v/>
      </c>
      <c r="M62" s="286"/>
      <c r="N62" s="124"/>
      <c r="O62" s="249"/>
      <c r="P62" s="286" t="str">
        <f t="shared" si="19"/>
        <v/>
      </c>
      <c r="Q62" s="286" t="str">
        <f t="shared" si="20"/>
        <v/>
      </c>
      <c r="R62" s="286"/>
      <c r="S62" s="122"/>
      <c r="T62" s="122"/>
      <c r="U62" s="314"/>
      <c r="V62" s="313"/>
      <c r="W62" s="313"/>
      <c r="X62" s="313"/>
      <c r="Y62" s="313"/>
      <c r="Z62" s="313"/>
      <c r="AA62" s="313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  <mergeCell ref="B2:T2"/>
    <mergeCell ref="O4:R4"/>
    <mergeCell ref="C5:C6"/>
    <mergeCell ref="D5:D6"/>
    <mergeCell ref="O6:R6"/>
    <mergeCell ref="H22:I22"/>
    <mergeCell ref="B14:D14"/>
    <mergeCell ref="C15:J15"/>
    <mergeCell ref="H16:I16"/>
    <mergeCell ref="H17:I17"/>
    <mergeCell ref="H18:I18"/>
    <mergeCell ref="O12:O13"/>
    <mergeCell ref="H19:I19"/>
    <mergeCell ref="H20:I20"/>
    <mergeCell ref="H21:I21"/>
    <mergeCell ref="J12:J13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0:I50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VISION SCHOOL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LUIS FERNANDO</cp:lastModifiedBy>
  <cp:lastPrinted>2008-05-07T23:44:06Z</cp:lastPrinted>
  <dcterms:created xsi:type="dcterms:W3CDTF">1999-09-29T20:05:53Z</dcterms:created>
  <dcterms:modified xsi:type="dcterms:W3CDTF">2019-10-15T05:58:23Z</dcterms:modified>
</cp:coreProperties>
</file>