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vay\Desktop\"/>
    </mc:Choice>
  </mc:AlternateContent>
  <bookViews>
    <workbookView xWindow="0" yWindow="0" windowWidth="19368" windowHeight="84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K18" i="1" s="1"/>
  <c r="D6" i="1" l="1"/>
  <c r="D10" i="1"/>
  <c r="C11" i="1"/>
  <c r="D3" i="1" s="1"/>
  <c r="J11" i="1" s="1"/>
  <c r="K11" i="1" s="1"/>
  <c r="J19" i="1" l="1"/>
  <c r="K19" i="1" s="1"/>
  <c r="J5" i="1"/>
  <c r="K5" i="1" s="1"/>
  <c r="D9" i="1"/>
  <c r="J4" i="1" s="1"/>
  <c r="K4" i="1" s="1"/>
  <c r="D5" i="1"/>
  <c r="J6" i="1"/>
  <c r="K6" i="1" s="1"/>
  <c r="D4" i="1"/>
  <c r="J17" i="1" s="1"/>
  <c r="K17" i="1" s="1"/>
  <c r="J12" i="1"/>
  <c r="K12" i="1" s="1"/>
  <c r="J9" i="1"/>
  <c r="K9" i="1" s="1"/>
  <c r="D8" i="1"/>
  <c r="D2" i="1"/>
  <c r="D7" i="1"/>
  <c r="J15" i="1" l="1"/>
  <c r="K15" i="1" s="1"/>
  <c r="J10" i="1"/>
  <c r="K10" i="1" s="1"/>
  <c r="J8" i="1"/>
  <c r="K8" i="1" s="1"/>
  <c r="J14" i="1"/>
  <c r="K14" i="1" s="1"/>
  <c r="J3" i="1"/>
  <c r="K3" i="1" s="1"/>
  <c r="J16" i="1"/>
  <c r="K16" i="1" s="1"/>
  <c r="D11" i="1"/>
  <c r="J13" i="1"/>
  <c r="K13" i="1" s="1"/>
  <c r="J7" i="1"/>
  <c r="K7" i="1" s="1"/>
  <c r="J2" i="1"/>
  <c r="J20" i="1" l="1"/>
  <c r="J21" i="1" s="1"/>
  <c r="K2" i="1"/>
  <c r="K20" i="1" s="1"/>
  <c r="K21" i="1" s="1"/>
  <c r="K26" i="1" l="1"/>
  <c r="K22" i="1"/>
</calcChain>
</file>

<file path=xl/sharedStrings.xml><?xml version="1.0" encoding="utf-8"?>
<sst xmlns="http://schemas.openxmlformats.org/spreadsheetml/2006/main" count="31" uniqueCount="22">
  <si>
    <t>Fracture</t>
  </si>
  <si>
    <t>Stress</t>
  </si>
  <si>
    <t>Polymers</t>
  </si>
  <si>
    <t>CF</t>
  </si>
  <si>
    <t>Stats</t>
  </si>
  <si>
    <t>MSD</t>
  </si>
  <si>
    <t>TDE</t>
  </si>
  <si>
    <t>LRP</t>
  </si>
  <si>
    <t>DMT</t>
  </si>
  <si>
    <t>Max Mark</t>
  </si>
  <si>
    <t>Percentage</t>
  </si>
  <si>
    <t>TDE quiz</t>
  </si>
  <si>
    <t>MSD quiz</t>
  </si>
  <si>
    <t>Quality Plan</t>
  </si>
  <si>
    <t>Remaining degree average to get a first!</t>
  </si>
  <si>
    <t>TDE CW</t>
  </si>
  <si>
    <t>Progress Report</t>
  </si>
  <si>
    <t>Remaining degree average to get a 2:1!</t>
  </si>
  <si>
    <t>Stats cw</t>
  </si>
  <si>
    <t>CF 2</t>
  </si>
  <si>
    <t>Thermo</t>
  </si>
  <si>
    <t>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</si>
</sst>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abSelected="1" topLeftCell="A4" zoomScale="130" zoomScaleNormal="130" workbookViewId="0">
      <selection activeCell="H7" sqref="H7"/>
    </sheetView>
  </sheetViews>
  <sheetFormatPr defaultRowHeight="14.4" x14ac:dyDescent="0.3"/>
  <cols>
    <col min="3" max="3" width="8.88671875" customWidth="1"/>
  </cols>
  <sheetData>
    <row r="1" spans="2:11" x14ac:dyDescent="0.3">
      <c r="C1" t="s">
        <v>9</v>
      </c>
      <c r="D1" t="s">
        <v>10</v>
      </c>
    </row>
    <row r="2" spans="2:11" x14ac:dyDescent="0.3">
      <c r="B2" t="s">
        <v>0</v>
      </c>
      <c r="C2">
        <v>200</v>
      </c>
      <c r="D2">
        <f>100*(C2/$C$11)</f>
        <v>8.3333333333333321</v>
      </c>
      <c r="H2" t="s">
        <v>11</v>
      </c>
      <c r="I2">
        <v>100</v>
      </c>
      <c r="J2">
        <f>0.05*D8</f>
        <v>0.41666666666666663</v>
      </c>
      <c r="K2">
        <f>J2*I2/100</f>
        <v>0.41666666666666663</v>
      </c>
    </row>
    <row r="3" spans="2:11" x14ac:dyDescent="0.3">
      <c r="B3" t="s">
        <v>1</v>
      </c>
      <c r="C3">
        <v>200</v>
      </c>
      <c r="D3">
        <f t="shared" ref="D3:D10" si="0">100*(C3/$C$11)</f>
        <v>8.3333333333333321</v>
      </c>
      <c r="H3" t="s">
        <v>12</v>
      </c>
      <c r="I3">
        <v>97</v>
      </c>
      <c r="J3">
        <f>0.15*D7</f>
        <v>1.2499999999999998</v>
      </c>
      <c r="K3">
        <f t="shared" ref="K3:K19" si="1">J3*I3/100</f>
        <v>1.2124999999999997</v>
      </c>
    </row>
    <row r="4" spans="2:11" x14ac:dyDescent="0.3">
      <c r="B4" t="s">
        <v>2</v>
      </c>
      <c r="C4">
        <v>200</v>
      </c>
      <c r="D4">
        <f t="shared" si="0"/>
        <v>8.3333333333333321</v>
      </c>
      <c r="H4" t="s">
        <v>7</v>
      </c>
      <c r="I4">
        <v>74.5</v>
      </c>
      <c r="J4">
        <f>D9</f>
        <v>8.3333333333333321</v>
      </c>
      <c r="K4">
        <f t="shared" si="1"/>
        <v>6.2083333333333321</v>
      </c>
    </row>
    <row r="5" spans="2:11" x14ac:dyDescent="0.3">
      <c r="B5" t="s">
        <v>3</v>
      </c>
      <c r="C5">
        <v>200</v>
      </c>
      <c r="D5">
        <f t="shared" si="0"/>
        <v>8.3333333333333321</v>
      </c>
      <c r="H5" t="s">
        <v>16</v>
      </c>
      <c r="I5">
        <v>70</v>
      </c>
      <c r="J5">
        <f>7.5*D10/100</f>
        <v>2.4999999999999996</v>
      </c>
      <c r="K5">
        <f t="shared" si="1"/>
        <v>1.7499999999999998</v>
      </c>
    </row>
    <row r="6" spans="2:11" x14ac:dyDescent="0.3">
      <c r="B6" t="s">
        <v>4</v>
      </c>
      <c r="C6">
        <v>200</v>
      </c>
      <c r="D6">
        <f t="shared" si="0"/>
        <v>8.3333333333333321</v>
      </c>
      <c r="H6" t="s">
        <v>13</v>
      </c>
      <c r="I6">
        <v>60</v>
      </c>
      <c r="J6">
        <f>7.5*D10/100</f>
        <v>2.4999999999999996</v>
      </c>
      <c r="K6">
        <f t="shared" si="1"/>
        <v>1.4999999999999998</v>
      </c>
    </row>
    <row r="7" spans="2:11" x14ac:dyDescent="0.3">
      <c r="B7" t="s">
        <v>5</v>
      </c>
      <c r="C7">
        <v>200</v>
      </c>
      <c r="D7">
        <f t="shared" si="0"/>
        <v>8.3333333333333321</v>
      </c>
      <c r="H7" t="s">
        <v>15</v>
      </c>
      <c r="I7">
        <v>68</v>
      </c>
      <c r="J7">
        <f>0.15*D8</f>
        <v>1.2499999999999998</v>
      </c>
      <c r="K7">
        <f t="shared" si="1"/>
        <v>0.84999999999999987</v>
      </c>
    </row>
    <row r="8" spans="2:11" x14ac:dyDescent="0.3">
      <c r="B8" t="s">
        <v>6</v>
      </c>
      <c r="C8">
        <v>200</v>
      </c>
      <c r="D8">
        <f t="shared" si="0"/>
        <v>8.3333333333333321</v>
      </c>
      <c r="H8" t="s">
        <v>3</v>
      </c>
      <c r="I8">
        <v>69</v>
      </c>
      <c r="J8">
        <f>D5*0.15</f>
        <v>1.2499999999999998</v>
      </c>
      <c r="K8">
        <f t="shared" si="1"/>
        <v>0.86249999999999982</v>
      </c>
    </row>
    <row r="9" spans="2:11" x14ac:dyDescent="0.3">
      <c r="B9" t="s">
        <v>7</v>
      </c>
      <c r="C9">
        <v>200</v>
      </c>
      <c r="D9">
        <f t="shared" si="0"/>
        <v>8.3333333333333321</v>
      </c>
      <c r="H9" t="s">
        <v>18</v>
      </c>
      <c r="I9">
        <v>75</v>
      </c>
      <c r="J9">
        <f>0.1*D6</f>
        <v>0.83333333333333326</v>
      </c>
      <c r="K9">
        <f t="shared" si="1"/>
        <v>0.62499999999999989</v>
      </c>
    </row>
    <row r="10" spans="2:11" x14ac:dyDescent="0.3">
      <c r="B10" t="s">
        <v>8</v>
      </c>
      <c r="C10">
        <v>800</v>
      </c>
      <c r="D10">
        <f t="shared" si="0"/>
        <v>33.333333333333329</v>
      </c>
      <c r="H10" t="s">
        <v>19</v>
      </c>
      <c r="I10">
        <v>85</v>
      </c>
      <c r="J10">
        <f>0.15*D5</f>
        <v>1.2499999999999998</v>
      </c>
      <c r="K10">
        <f t="shared" si="1"/>
        <v>1.0624999999999998</v>
      </c>
    </row>
    <row r="11" spans="2:11" x14ac:dyDescent="0.3">
      <c r="C11">
        <f>SUM(C2:C10)</f>
        <v>2400</v>
      </c>
      <c r="D11">
        <f>SUM(D2:D10)</f>
        <v>99.999999999999972</v>
      </c>
      <c r="H11" s="1" t="s">
        <v>1</v>
      </c>
      <c r="I11" s="1">
        <v>58</v>
      </c>
      <c r="J11" s="1">
        <f>D3</f>
        <v>8.3333333333333321</v>
      </c>
      <c r="K11" s="1">
        <f t="shared" si="1"/>
        <v>4.8333333333333321</v>
      </c>
    </row>
    <row r="12" spans="2:11" x14ac:dyDescent="0.3">
      <c r="H12" s="1" t="s">
        <v>4</v>
      </c>
      <c r="I12" s="1">
        <v>74.5</v>
      </c>
      <c r="J12" s="1">
        <f>0.9*D6</f>
        <v>7.4999999999999991</v>
      </c>
      <c r="K12" s="1">
        <f t="shared" si="1"/>
        <v>5.5874999999999986</v>
      </c>
    </row>
    <row r="13" spans="2:11" x14ac:dyDescent="0.3">
      <c r="H13" s="1" t="s">
        <v>20</v>
      </c>
      <c r="I13" s="1">
        <v>68</v>
      </c>
      <c r="J13" s="1">
        <f>0.8*D8</f>
        <v>6.6666666666666661</v>
      </c>
      <c r="K13" s="1">
        <f t="shared" si="1"/>
        <v>4.5333333333333332</v>
      </c>
    </row>
    <row r="14" spans="2:11" x14ac:dyDescent="0.3">
      <c r="H14" s="1" t="s">
        <v>5</v>
      </c>
      <c r="I14" s="1">
        <v>80</v>
      </c>
      <c r="J14" s="1">
        <f>0.85*D7</f>
        <v>7.0833333333333321</v>
      </c>
      <c r="K14" s="1">
        <f t="shared" si="1"/>
        <v>5.6666666666666652</v>
      </c>
    </row>
    <row r="15" spans="2:11" x14ac:dyDescent="0.3">
      <c r="H15" s="1" t="s">
        <v>3</v>
      </c>
      <c r="I15" s="1">
        <v>75</v>
      </c>
      <c r="J15" s="1">
        <f>0.7*D5</f>
        <v>5.8333333333333321</v>
      </c>
      <c r="K15" s="1">
        <f t="shared" si="1"/>
        <v>4.3749999999999991</v>
      </c>
    </row>
    <row r="16" spans="2:11" x14ac:dyDescent="0.3">
      <c r="H16" s="1" t="s">
        <v>0</v>
      </c>
      <c r="I16" s="1">
        <v>77</v>
      </c>
      <c r="J16" s="1">
        <f>D2</f>
        <v>8.3333333333333321</v>
      </c>
      <c r="K16" s="1">
        <f t="shared" si="1"/>
        <v>6.4166666666666661</v>
      </c>
    </row>
    <row r="17" spans="8:11" x14ac:dyDescent="0.3">
      <c r="H17" s="1" t="s">
        <v>2</v>
      </c>
      <c r="I17" s="1">
        <v>56</v>
      </c>
      <c r="J17" s="1">
        <f>D4</f>
        <v>8.3333333333333321</v>
      </c>
      <c r="K17" s="1">
        <f t="shared" si="1"/>
        <v>4.6666666666666661</v>
      </c>
    </row>
    <row r="18" spans="8:11" x14ac:dyDescent="0.3">
      <c r="H18" s="1" t="s">
        <v>8</v>
      </c>
      <c r="I18" s="1">
        <v>68</v>
      </c>
      <c r="J18" s="1">
        <f>28.3333-2.5</f>
        <v>25.833300000000001</v>
      </c>
      <c r="K18" s="1">
        <f t="shared" si="1"/>
        <v>17.566644</v>
      </c>
    </row>
    <row r="19" spans="8:11" x14ac:dyDescent="0.3">
      <c r="H19" s="1" t="s">
        <v>21</v>
      </c>
      <c r="I19" s="1">
        <v>80</v>
      </c>
      <c r="J19" s="1">
        <f>0.075*D10</f>
        <v>2.4999999999999996</v>
      </c>
      <c r="K19" s="1">
        <f t="shared" si="1"/>
        <v>1.9999999999999998</v>
      </c>
    </row>
    <row r="20" spans="8:11" x14ac:dyDescent="0.3">
      <c r="J20">
        <f>SUM(J2:J19)</f>
        <v>99.999966666666637</v>
      </c>
      <c r="K20">
        <f>SUM(K2:K19)</f>
        <v>70.133310666666659</v>
      </c>
    </row>
    <row r="21" spans="8:11" x14ac:dyDescent="0.3">
      <c r="J21">
        <f>J20*0.375</f>
        <v>37.499987499999989</v>
      </c>
      <c r="K21">
        <f>K20*100/J20</f>
        <v>70.133334044444695</v>
      </c>
    </row>
    <row r="22" spans="8:11" x14ac:dyDescent="0.3">
      <c r="H22" t="s">
        <v>14</v>
      </c>
      <c r="K22">
        <f>(70-0.25*83.11-($J$21/100)*$K$21)/(0.75-$J$21/100)</f>
        <v>61.126668957776992</v>
      </c>
    </row>
    <row r="26" spans="8:11" x14ac:dyDescent="0.3">
      <c r="H26" t="s">
        <v>17</v>
      </c>
      <c r="K26">
        <f>(60-0.25*83.11-($J$21/100)*$K$21)/(0.75-$J$21/100)</f>
        <v>34.460011179996258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Anvay Date</dc:creator>
  <cp:lastModifiedBy>Anvay Date</cp:lastModifiedBy>
  <dcterms:created xsi:type="dcterms:W3CDTF">2017-10-20T15:45:19Z</dcterms:created>
  <dcterms:modified xsi:type="dcterms:W3CDTF">2018-07-17T00:45:30Z</dcterms:modified>
</cp:coreProperties>
</file>