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480" windowWidth="25120" windowHeight="14480" tabRatio="601" activeTab="1"/>
  </bookViews>
  <sheets>
    <sheet name="Demographics" sheetId="1" r:id="rId1"/>
    <sheet name="Community Living" sheetId="10" r:id="rId2"/>
    <sheet name="CommunityParticipation" sheetId="6" r:id="rId3"/>
    <sheet name="WorkEconomic" sheetId="9" r:id="rId4"/>
    <sheet name="Old New Cities" sheetId="11" state="hidden" r:id="rId5"/>
    <sheet name="Institutionalization Calc" sheetId="13" state="hidden" r:id="rId6"/>
  </sheets>
  <externalReferences>
    <externalReference r:id="rId7"/>
  </externalReference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S107" i="6" l="1"/>
  <c r="AR107" i="6"/>
  <c r="AQ107" i="6"/>
  <c r="AP107" i="6"/>
  <c r="AG5" i="9"/>
  <c r="AG6" i="9"/>
  <c r="AG7" i="9"/>
  <c r="AG8" i="9"/>
  <c r="AG9" i="9"/>
  <c r="AG10" i="9"/>
  <c r="AG11" i="9"/>
  <c r="AG12" i="9"/>
  <c r="AG13" i="9"/>
  <c r="AG14" i="9"/>
  <c r="AG15" i="9"/>
  <c r="AG16" i="9"/>
  <c r="AG17" i="9"/>
  <c r="AG18" i="9"/>
  <c r="AG19" i="9"/>
  <c r="AG20" i="9"/>
  <c r="AG21" i="9"/>
  <c r="AG22" i="9"/>
  <c r="AG23" i="9"/>
  <c r="AG24" i="9"/>
  <c r="AG25" i="9"/>
  <c r="AG26" i="9"/>
  <c r="AG27" i="9"/>
  <c r="AG28" i="9"/>
  <c r="AG29" i="9"/>
  <c r="AG30" i="9"/>
  <c r="AG31" i="9"/>
  <c r="AG32" i="9"/>
  <c r="AG33" i="9"/>
  <c r="AG34" i="9"/>
  <c r="AG35" i="9"/>
  <c r="AG36" i="9"/>
  <c r="AG37" i="9"/>
  <c r="AG38" i="9"/>
  <c r="AG39" i="9"/>
  <c r="AG40" i="9"/>
  <c r="AG41" i="9"/>
  <c r="AG42" i="9"/>
  <c r="AG43" i="9"/>
  <c r="AG44" i="9"/>
  <c r="AG45" i="9"/>
  <c r="AG46" i="9"/>
  <c r="M5" i="9"/>
  <c r="F5" i="9"/>
  <c r="BJ89" i="6"/>
  <c r="BI89" i="6"/>
  <c r="BI5" i="6"/>
  <c r="AS6" i="6"/>
  <c r="AS7" i="6"/>
  <c r="AS8" i="6"/>
  <c r="AS9" i="6"/>
  <c r="AS10" i="6"/>
  <c r="AS11" i="6"/>
  <c r="AS12" i="6"/>
  <c r="AS13" i="6"/>
  <c r="AS14" i="6"/>
  <c r="AS15" i="6"/>
  <c r="AS16" i="6"/>
  <c r="AS17" i="6"/>
  <c r="AS18" i="6"/>
  <c r="AS19" i="6"/>
  <c r="AS20" i="6"/>
  <c r="AS21" i="6"/>
  <c r="AS22" i="6"/>
  <c r="AS23" i="6"/>
  <c r="AS24" i="6"/>
  <c r="AS25" i="6"/>
  <c r="AS26" i="6"/>
  <c r="AS27" i="6"/>
  <c r="AS28" i="6"/>
  <c r="AS29" i="6"/>
  <c r="AS30" i="6"/>
  <c r="AS31" i="6"/>
  <c r="AS32" i="6"/>
  <c r="AS33" i="6"/>
  <c r="AS34" i="6"/>
  <c r="AS35" i="6"/>
  <c r="AS36" i="6"/>
  <c r="AS37" i="6"/>
  <c r="AS38" i="6"/>
  <c r="AS39" i="6"/>
  <c r="AS40" i="6"/>
  <c r="AS41" i="6"/>
  <c r="AS42" i="6"/>
  <c r="AS43" i="6"/>
  <c r="AS44" i="6"/>
  <c r="AS45" i="6"/>
  <c r="AS46" i="6"/>
  <c r="AS47" i="6"/>
  <c r="AS48" i="6"/>
  <c r="AS49" i="6"/>
  <c r="AS50" i="6"/>
  <c r="AS51" i="6"/>
  <c r="AS52" i="6"/>
  <c r="AS53" i="6"/>
  <c r="AS54" i="6"/>
  <c r="AS55" i="6"/>
  <c r="AR6" i="6"/>
  <c r="AR7" i="6"/>
  <c r="AR8" i="6"/>
  <c r="AR9" i="6"/>
  <c r="AR10" i="6"/>
  <c r="AR11" i="6"/>
  <c r="AR12" i="6"/>
  <c r="AR13" i="6"/>
  <c r="AR14" i="6"/>
  <c r="AR15" i="6"/>
  <c r="AR16" i="6"/>
  <c r="AR17" i="6"/>
  <c r="AR18" i="6"/>
  <c r="AR19" i="6"/>
  <c r="AR20" i="6"/>
  <c r="AR21" i="6"/>
  <c r="AR22" i="6"/>
  <c r="AR23" i="6"/>
  <c r="AR24" i="6"/>
  <c r="AR25" i="6"/>
  <c r="AR26" i="6"/>
  <c r="AR27" i="6"/>
  <c r="AR28" i="6"/>
  <c r="AR29" i="6"/>
  <c r="AR30" i="6"/>
  <c r="AR31" i="6"/>
  <c r="AR32" i="6"/>
  <c r="AR33" i="6"/>
  <c r="AR34" i="6"/>
  <c r="AR35" i="6"/>
  <c r="AR36" i="6"/>
  <c r="AR37" i="6"/>
  <c r="AR38" i="6"/>
  <c r="AR39" i="6"/>
  <c r="AR40" i="6"/>
  <c r="AR41" i="6"/>
  <c r="AR42" i="6"/>
  <c r="AR43" i="6"/>
  <c r="AR44" i="6"/>
  <c r="AR45" i="6"/>
  <c r="AR46" i="6"/>
  <c r="AR47" i="6"/>
  <c r="AR48" i="6"/>
  <c r="AR49" i="6"/>
  <c r="AR50" i="6"/>
  <c r="AR51" i="6"/>
  <c r="AR52" i="6"/>
  <c r="AR53" i="6"/>
  <c r="AR54" i="6"/>
  <c r="AR55" i="6"/>
  <c r="AS5" i="6"/>
  <c r="AR5" i="6"/>
  <c r="AL53" i="10"/>
  <c r="AL54" i="10"/>
  <c r="AL55" i="10"/>
  <c r="AL56" i="10"/>
  <c r="AL5" i="10"/>
  <c r="AL6" i="10"/>
  <c r="AL7" i="10"/>
  <c r="AL8" i="10"/>
  <c r="AL9" i="10"/>
  <c r="AL10" i="10"/>
  <c r="AL11" i="10"/>
  <c r="AL12" i="10"/>
  <c r="AL13" i="10"/>
  <c r="AL14" i="10"/>
  <c r="AL15" i="10"/>
  <c r="AL16" i="10"/>
  <c r="AL17" i="10"/>
  <c r="AL18" i="10"/>
  <c r="AL19" i="10"/>
  <c r="AL20" i="10"/>
  <c r="AL21" i="10"/>
  <c r="AL22" i="10"/>
  <c r="AL23" i="10"/>
  <c r="AL24" i="10"/>
  <c r="AL25" i="10"/>
  <c r="AL26" i="10"/>
  <c r="AL27" i="10"/>
  <c r="AL28" i="10"/>
  <c r="AL29" i="10"/>
  <c r="AL30" i="10"/>
  <c r="AL31" i="10"/>
  <c r="AL32" i="10"/>
  <c r="AL33" i="10"/>
  <c r="AL34" i="10"/>
  <c r="AL35" i="10"/>
  <c r="AL36" i="10"/>
  <c r="AL37" i="10"/>
  <c r="AL38" i="10"/>
  <c r="AL39" i="10"/>
  <c r="AL40" i="10"/>
  <c r="AL41" i="10"/>
  <c r="AL42" i="10"/>
  <c r="AL43" i="10"/>
  <c r="AL44" i="10"/>
  <c r="AL45" i="10"/>
  <c r="AL46" i="10"/>
  <c r="AL47" i="10"/>
  <c r="AL48" i="10"/>
  <c r="AL49" i="10"/>
  <c r="AL50" i="10"/>
  <c r="AL51" i="10"/>
  <c r="AL52" i="10"/>
  <c r="AL4" i="10"/>
  <c r="O56" i="13"/>
  <c r="M56" i="13"/>
  <c r="J56" i="13"/>
  <c r="K56" i="13"/>
  <c r="L56" i="13"/>
  <c r="H56" i="13"/>
  <c r="K55" i="13"/>
  <c r="J55" i="13"/>
  <c r="O54" i="13"/>
  <c r="M54" i="13"/>
  <c r="K54" i="13"/>
  <c r="J54" i="13"/>
  <c r="H54" i="13"/>
  <c r="O53" i="13"/>
  <c r="M53" i="13"/>
  <c r="K53" i="13"/>
  <c r="J53" i="13"/>
  <c r="H53" i="13"/>
  <c r="O52" i="13"/>
  <c r="M52" i="13"/>
  <c r="K52" i="13"/>
  <c r="J52" i="13"/>
  <c r="L52" i="13"/>
  <c r="H52" i="13"/>
  <c r="O51" i="13"/>
  <c r="M51" i="13"/>
  <c r="K51" i="13"/>
  <c r="J51" i="13"/>
  <c r="H51" i="13"/>
  <c r="O50" i="13"/>
  <c r="M50" i="13"/>
  <c r="K50" i="13"/>
  <c r="J50" i="13"/>
  <c r="H50" i="13"/>
  <c r="O49" i="13"/>
  <c r="M49" i="13"/>
  <c r="K49" i="13"/>
  <c r="J49" i="13"/>
  <c r="H49" i="13"/>
  <c r="O48" i="13"/>
  <c r="M48" i="13"/>
  <c r="K48" i="13"/>
  <c r="J48" i="13"/>
  <c r="L48" i="13"/>
  <c r="H48" i="13"/>
  <c r="O47" i="13"/>
  <c r="M47" i="13"/>
  <c r="K47" i="13"/>
  <c r="J47" i="13"/>
  <c r="H47" i="13"/>
  <c r="O46" i="13"/>
  <c r="M46" i="13"/>
  <c r="K46" i="13"/>
  <c r="J46" i="13"/>
  <c r="H46" i="13"/>
  <c r="O45" i="13"/>
  <c r="M45" i="13"/>
  <c r="K45" i="13"/>
  <c r="J45" i="13"/>
  <c r="L45" i="13"/>
  <c r="H45" i="13"/>
  <c r="O44" i="13"/>
  <c r="M44" i="13"/>
  <c r="K44" i="13"/>
  <c r="J44" i="13"/>
  <c r="L44" i="13"/>
  <c r="H44" i="13"/>
  <c r="O43" i="13"/>
  <c r="M43" i="13"/>
  <c r="K43" i="13"/>
  <c r="J43" i="13"/>
  <c r="H43" i="13"/>
  <c r="O42" i="13"/>
  <c r="M42" i="13"/>
  <c r="K42" i="13"/>
  <c r="J42" i="13"/>
  <c r="L42" i="13"/>
  <c r="H42" i="13"/>
  <c r="O41" i="13"/>
  <c r="M41" i="13"/>
  <c r="K41" i="13"/>
  <c r="J41" i="13"/>
  <c r="L41" i="13"/>
  <c r="H41" i="13"/>
  <c r="O40" i="13"/>
  <c r="M40" i="13"/>
  <c r="K40" i="13"/>
  <c r="J40" i="13"/>
  <c r="L40" i="13"/>
  <c r="H40" i="13"/>
  <c r="O39" i="13"/>
  <c r="M39" i="13"/>
  <c r="K39" i="13"/>
  <c r="J39" i="13"/>
  <c r="L39" i="13"/>
  <c r="H39" i="13"/>
  <c r="O38" i="13"/>
  <c r="M38" i="13"/>
  <c r="K38" i="13"/>
  <c r="J38" i="13"/>
  <c r="L38" i="13"/>
  <c r="H38" i="13"/>
  <c r="O37" i="13"/>
  <c r="M37" i="13"/>
  <c r="K37" i="13"/>
  <c r="J37" i="13"/>
  <c r="L37" i="13"/>
  <c r="H37" i="13"/>
  <c r="O36" i="13"/>
  <c r="M36" i="13"/>
  <c r="K36" i="13"/>
  <c r="J36" i="13"/>
  <c r="L36" i="13"/>
  <c r="H36" i="13"/>
  <c r="O35" i="13"/>
  <c r="M35" i="13"/>
  <c r="K35" i="13"/>
  <c r="J35" i="13"/>
  <c r="L35" i="13"/>
  <c r="H35" i="13"/>
  <c r="O34" i="13"/>
  <c r="M34" i="13"/>
  <c r="K34" i="13"/>
  <c r="J34" i="13"/>
  <c r="L34" i="13"/>
  <c r="H34" i="13"/>
  <c r="O33" i="13"/>
  <c r="M33" i="13"/>
  <c r="K33" i="13"/>
  <c r="J33" i="13"/>
  <c r="L33" i="13"/>
  <c r="H33" i="13"/>
  <c r="O32" i="13"/>
  <c r="M32" i="13"/>
  <c r="K32" i="13"/>
  <c r="J32" i="13"/>
  <c r="L32" i="13"/>
  <c r="H32" i="13"/>
  <c r="O31" i="13"/>
  <c r="M31" i="13"/>
  <c r="K31" i="13"/>
  <c r="J31" i="13"/>
  <c r="L31" i="13"/>
  <c r="H31" i="13"/>
  <c r="O30" i="13"/>
  <c r="M30" i="13"/>
  <c r="K30" i="13"/>
  <c r="J30" i="13"/>
  <c r="L30" i="13"/>
  <c r="H30" i="13"/>
  <c r="O29" i="13"/>
  <c r="M29" i="13"/>
  <c r="K29" i="13"/>
  <c r="J29" i="13"/>
  <c r="L29" i="13"/>
  <c r="H29" i="13"/>
  <c r="O28" i="13"/>
  <c r="M28" i="13"/>
  <c r="J28" i="13"/>
  <c r="K28" i="13"/>
  <c r="L28" i="13"/>
  <c r="H28" i="13"/>
  <c r="O27" i="13"/>
  <c r="M27" i="13"/>
  <c r="K27" i="13"/>
  <c r="J27" i="13"/>
  <c r="L27" i="13"/>
  <c r="H27" i="13"/>
  <c r="O26" i="13"/>
  <c r="M26" i="13"/>
  <c r="K26" i="13"/>
  <c r="J26" i="13"/>
  <c r="L26" i="13"/>
  <c r="H26" i="13"/>
  <c r="O25" i="13"/>
  <c r="M25" i="13"/>
  <c r="K25" i="13"/>
  <c r="J25" i="13"/>
  <c r="H25" i="13"/>
  <c r="O24" i="13"/>
  <c r="M24" i="13"/>
  <c r="J24" i="13"/>
  <c r="K24" i="13"/>
  <c r="L24" i="13"/>
  <c r="H24" i="13"/>
  <c r="O23" i="13"/>
  <c r="M23" i="13"/>
  <c r="K23" i="13"/>
  <c r="J23" i="13"/>
  <c r="L23" i="13"/>
  <c r="H23" i="13"/>
  <c r="O22" i="13"/>
  <c r="M22" i="13"/>
  <c r="K22" i="13"/>
  <c r="J22" i="13"/>
  <c r="H22" i="13"/>
  <c r="O21" i="13"/>
  <c r="M21" i="13"/>
  <c r="K21" i="13"/>
  <c r="J21" i="13"/>
  <c r="H21" i="13"/>
  <c r="O20" i="13"/>
  <c r="M20" i="13"/>
  <c r="K20" i="13"/>
  <c r="J20" i="13"/>
  <c r="L20" i="13"/>
  <c r="H20" i="13"/>
  <c r="O19" i="13"/>
  <c r="M19" i="13"/>
  <c r="K19" i="13"/>
  <c r="J19" i="13"/>
  <c r="H19" i="13"/>
  <c r="O18" i="13"/>
  <c r="M18" i="13"/>
  <c r="K18" i="13"/>
  <c r="J18" i="13"/>
  <c r="H18" i="13"/>
  <c r="O17" i="13"/>
  <c r="M17" i="13"/>
  <c r="K17" i="13"/>
  <c r="J17" i="13"/>
  <c r="H17" i="13"/>
  <c r="O16" i="13"/>
  <c r="M16" i="13"/>
  <c r="K16" i="13"/>
  <c r="J16" i="13"/>
  <c r="L16" i="13"/>
  <c r="H16" i="13"/>
  <c r="O15" i="13"/>
  <c r="M15" i="13"/>
  <c r="K15" i="13"/>
  <c r="J15" i="13"/>
  <c r="H15" i="13"/>
  <c r="O14" i="13"/>
  <c r="M14" i="13"/>
  <c r="K14" i="13"/>
  <c r="J14" i="13"/>
  <c r="H14" i="13"/>
  <c r="O13" i="13"/>
  <c r="M13" i="13"/>
  <c r="K13" i="13"/>
  <c r="J13" i="13"/>
  <c r="L13" i="13"/>
  <c r="H13" i="13"/>
  <c r="O12" i="13"/>
  <c r="M12" i="13"/>
  <c r="K12" i="13"/>
  <c r="J12" i="13"/>
  <c r="L12" i="13"/>
  <c r="H12" i="13"/>
  <c r="O11" i="13"/>
  <c r="M11" i="13"/>
  <c r="K11" i="13"/>
  <c r="J11" i="13"/>
  <c r="H11" i="13"/>
  <c r="O10" i="13"/>
  <c r="M10" i="13"/>
  <c r="K10" i="13"/>
  <c r="J10" i="13"/>
  <c r="L10" i="13"/>
  <c r="H10" i="13"/>
  <c r="O9" i="13"/>
  <c r="M9" i="13"/>
  <c r="K9" i="13"/>
  <c r="J9" i="13"/>
  <c r="H9" i="13"/>
  <c r="O8" i="13"/>
  <c r="M8" i="13"/>
  <c r="K8" i="13"/>
  <c r="J8" i="13"/>
  <c r="L8" i="13"/>
  <c r="H8" i="13"/>
  <c r="O7" i="13"/>
  <c r="M7" i="13"/>
  <c r="K7" i="13"/>
  <c r="J7" i="13"/>
  <c r="L7" i="13"/>
  <c r="H7" i="13"/>
  <c r="O6" i="13"/>
  <c r="M6" i="13"/>
  <c r="K6" i="13"/>
  <c r="J6" i="13"/>
  <c r="L6" i="13"/>
  <c r="H6" i="13"/>
  <c r="O5" i="13"/>
  <c r="M5" i="13"/>
  <c r="K5" i="13"/>
  <c r="J5" i="13"/>
  <c r="H5" i="13"/>
  <c r="O4" i="13"/>
  <c r="M4" i="13"/>
  <c r="K4" i="13"/>
  <c r="J4" i="13"/>
  <c r="L4" i="13"/>
  <c r="H4" i="13"/>
  <c r="AI19" i="10"/>
  <c r="AI20" i="10"/>
  <c r="AI21" i="10"/>
  <c r="AI22" i="10"/>
  <c r="AI23" i="10"/>
  <c r="AI24" i="10"/>
  <c r="AI25" i="10"/>
  <c r="AI26" i="10"/>
  <c r="AI27" i="10"/>
  <c r="AI28" i="10"/>
  <c r="AI29" i="10"/>
  <c r="AI30" i="10"/>
  <c r="AI31" i="10"/>
  <c r="AI32" i="10"/>
  <c r="AI33" i="10"/>
  <c r="AI34" i="10"/>
  <c r="AI35" i="10"/>
  <c r="AI36" i="10"/>
  <c r="AI37" i="10"/>
  <c r="AI38" i="10"/>
  <c r="AI39" i="10"/>
  <c r="AI40" i="10"/>
  <c r="AI41" i="10"/>
  <c r="AI42" i="10"/>
  <c r="AI44" i="10"/>
  <c r="AI45" i="10"/>
  <c r="AI46" i="10"/>
  <c r="AI47" i="10"/>
  <c r="AI48" i="10"/>
  <c r="AI50" i="10"/>
  <c r="AI51" i="10"/>
  <c r="AI52" i="10"/>
  <c r="AI53" i="10"/>
  <c r="AI54" i="10"/>
  <c r="AI56" i="10"/>
  <c r="AI5" i="10"/>
  <c r="AI7" i="10"/>
  <c r="AI8" i="10"/>
  <c r="AI9" i="10"/>
  <c r="AI10" i="10"/>
  <c r="AI11" i="10"/>
  <c r="AI12" i="10"/>
  <c r="AI13" i="10"/>
  <c r="AI14" i="10"/>
  <c r="AI15" i="10"/>
  <c r="AI16" i="10"/>
  <c r="AI17" i="10"/>
  <c r="AI18" i="10"/>
  <c r="AI4" i="10"/>
  <c r="L55" i="13"/>
  <c r="L11" i="13"/>
  <c r="L14" i="13"/>
  <c r="L17" i="13"/>
  <c r="L43" i="13"/>
  <c r="L46" i="13"/>
  <c r="L49" i="13"/>
  <c r="L9" i="13"/>
  <c r="L5" i="13"/>
  <c r="L19" i="13"/>
  <c r="L22" i="13"/>
  <c r="L25" i="13"/>
  <c r="L51" i="13"/>
  <c r="L54" i="13"/>
  <c r="L15" i="13"/>
  <c r="L18" i="13"/>
  <c r="L21" i="13"/>
  <c r="L47" i="13"/>
  <c r="L50" i="13"/>
  <c r="L53" i="13"/>
  <c r="F21" i="9"/>
  <c r="N21" i="9"/>
  <c r="F22" i="9"/>
  <c r="BD22" i="9"/>
  <c r="F23" i="9"/>
  <c r="BD23" i="9"/>
  <c r="F24" i="9"/>
  <c r="N24" i="9"/>
  <c r="F25" i="9"/>
  <c r="N25" i="9"/>
  <c r="F26" i="9"/>
  <c r="BF26" i="9"/>
  <c r="F27" i="9"/>
  <c r="R27" i="9"/>
  <c r="F28" i="9"/>
  <c r="P28" i="9"/>
  <c r="F29" i="9"/>
  <c r="BB29" i="9"/>
  <c r="F30" i="9"/>
  <c r="N30" i="9"/>
  <c r="F31" i="9"/>
  <c r="P31" i="9"/>
  <c r="F32" i="9"/>
  <c r="BB32" i="9"/>
  <c r="F33" i="9"/>
  <c r="BF33" i="9"/>
  <c r="F34" i="9"/>
  <c r="R34" i="9"/>
  <c r="F35" i="9"/>
  <c r="BF35" i="9"/>
  <c r="F36" i="9"/>
  <c r="BB36" i="9"/>
  <c r="F37" i="9"/>
  <c r="R37" i="9"/>
  <c r="F38" i="9"/>
  <c r="N38" i="9"/>
  <c r="F39" i="9"/>
  <c r="BD39" i="9"/>
  <c r="F40" i="9"/>
  <c r="P40" i="9"/>
  <c r="F41" i="9"/>
  <c r="BF41" i="9"/>
  <c r="F42" i="9"/>
  <c r="BB42" i="9"/>
  <c r="F43" i="9"/>
  <c r="BB43" i="9"/>
  <c r="F44" i="9"/>
  <c r="BB44" i="9"/>
  <c r="F45" i="9"/>
  <c r="BB45" i="9"/>
  <c r="F46" i="9"/>
  <c r="BD46" i="9"/>
  <c r="F47" i="9"/>
  <c r="BD47" i="9"/>
  <c r="F48" i="9"/>
  <c r="BD48" i="9"/>
  <c r="F49" i="9"/>
  <c r="P49" i="9"/>
  <c r="F50" i="9"/>
  <c r="BF50" i="9"/>
  <c r="F51" i="9"/>
  <c r="BB51" i="9"/>
  <c r="F52" i="9"/>
  <c r="BD52" i="9"/>
  <c r="F53" i="9"/>
  <c r="BB53" i="9"/>
  <c r="F54" i="9"/>
  <c r="BD54" i="9"/>
  <c r="F55" i="9"/>
  <c r="R55" i="9"/>
  <c r="F56" i="9"/>
  <c r="P56" i="9"/>
  <c r="F59" i="9"/>
  <c r="BF59" i="9"/>
  <c r="F58" i="9"/>
  <c r="P58" i="9"/>
  <c r="F64" i="9"/>
  <c r="N64" i="9"/>
  <c r="F83" i="9"/>
  <c r="BF83" i="9"/>
  <c r="F60" i="9"/>
  <c r="BB60" i="9"/>
  <c r="F78" i="9"/>
  <c r="P78" i="9"/>
  <c r="F61" i="9"/>
  <c r="BB61" i="9"/>
  <c r="F62" i="9"/>
  <c r="N62" i="9"/>
  <c r="F87" i="9"/>
  <c r="BD87" i="9"/>
  <c r="F63" i="9"/>
  <c r="BD63" i="9"/>
  <c r="F102" i="9"/>
  <c r="BF102" i="9"/>
  <c r="F65" i="9"/>
  <c r="BD65" i="9"/>
  <c r="F71" i="9"/>
  <c r="P71" i="9"/>
  <c r="F66" i="9"/>
  <c r="BF66" i="9"/>
  <c r="F67" i="9"/>
  <c r="BF67" i="9"/>
  <c r="F86" i="9"/>
  <c r="P86" i="9"/>
  <c r="F68" i="9"/>
  <c r="BF68" i="9"/>
  <c r="F92" i="9"/>
  <c r="N92" i="9"/>
  <c r="F93" i="9"/>
  <c r="BF93" i="9"/>
  <c r="F69" i="9"/>
  <c r="BB69" i="9"/>
  <c r="F70" i="9"/>
  <c r="BB70" i="9"/>
  <c r="F95" i="9"/>
  <c r="BB95" i="9"/>
  <c r="F96" i="9"/>
  <c r="BB96" i="9"/>
  <c r="F72" i="9"/>
  <c r="N72" i="9"/>
  <c r="F105" i="9"/>
  <c r="R105" i="9"/>
  <c r="F73" i="9"/>
  <c r="N73" i="9"/>
  <c r="F99" i="9"/>
  <c r="P99" i="9"/>
  <c r="F101" i="9"/>
  <c r="BF101" i="9"/>
  <c r="F104" i="9"/>
  <c r="P104" i="9"/>
  <c r="F74" i="9"/>
  <c r="N74" i="9"/>
  <c r="F75" i="9"/>
  <c r="BF75" i="9"/>
  <c r="F76" i="9"/>
  <c r="BB76" i="9"/>
  <c r="F77" i="9"/>
  <c r="BD77" i="9"/>
  <c r="F79" i="9"/>
  <c r="R79" i="9"/>
  <c r="F80" i="9"/>
  <c r="R80" i="9"/>
  <c r="F81" i="9"/>
  <c r="BF81" i="9"/>
  <c r="F85" i="9"/>
  <c r="BB85" i="9"/>
  <c r="F82" i="9"/>
  <c r="BD82" i="9"/>
  <c r="F84" i="9"/>
  <c r="BF84" i="9"/>
  <c r="F88" i="9"/>
  <c r="P88" i="9"/>
  <c r="F89" i="9"/>
  <c r="BD89" i="9"/>
  <c r="F90" i="9"/>
  <c r="BD90" i="9"/>
  <c r="F91" i="9"/>
  <c r="N91" i="9"/>
  <c r="F94" i="9"/>
  <c r="R94" i="9"/>
  <c r="F103" i="9"/>
  <c r="BF103" i="9"/>
  <c r="F97" i="9"/>
  <c r="BB97" i="9"/>
  <c r="F98" i="9"/>
  <c r="BB98" i="9"/>
  <c r="F107" i="9"/>
  <c r="BF107" i="9"/>
  <c r="F100" i="9"/>
  <c r="BF100" i="9"/>
  <c r="F6" i="9"/>
  <c r="N6" i="9"/>
  <c r="F7" i="9"/>
  <c r="BB7" i="9"/>
  <c r="F8" i="9"/>
  <c r="BF8" i="9"/>
  <c r="F9" i="9"/>
  <c r="BB9" i="9"/>
  <c r="F10" i="9"/>
  <c r="BF10" i="9"/>
  <c r="F11" i="9"/>
  <c r="F12" i="9"/>
  <c r="N12" i="9"/>
  <c r="F13" i="9"/>
  <c r="BD13" i="9"/>
  <c r="F14" i="9"/>
  <c r="N14" i="9"/>
  <c r="F15" i="9"/>
  <c r="BF15" i="9"/>
  <c r="F16" i="9"/>
  <c r="BF16" i="9"/>
  <c r="F17" i="9"/>
  <c r="BB17" i="9"/>
  <c r="F18" i="9"/>
  <c r="R18" i="9"/>
  <c r="F19" i="9"/>
  <c r="N19" i="9"/>
  <c r="F20" i="9"/>
  <c r="BD20" i="9"/>
  <c r="P5" i="9"/>
  <c r="BE21" i="9"/>
  <c r="BE22" i="9"/>
  <c r="BE23" i="9"/>
  <c r="BE24" i="9"/>
  <c r="BE25" i="9"/>
  <c r="BE26" i="9"/>
  <c r="BE27" i="9"/>
  <c r="BE28" i="9"/>
  <c r="BE29" i="9"/>
  <c r="BE30" i="9"/>
  <c r="BE31" i="9"/>
  <c r="BE32" i="9"/>
  <c r="BE33" i="9"/>
  <c r="BE34" i="9"/>
  <c r="BE35" i="9"/>
  <c r="BE36" i="9"/>
  <c r="BE37" i="9"/>
  <c r="BE38" i="9"/>
  <c r="BE39" i="9"/>
  <c r="BE40" i="9"/>
  <c r="BE41" i="9"/>
  <c r="BE42" i="9"/>
  <c r="BE43" i="9"/>
  <c r="BE44" i="9"/>
  <c r="BE45" i="9"/>
  <c r="BE46" i="9"/>
  <c r="BE47" i="9"/>
  <c r="BE48" i="9"/>
  <c r="BE49" i="9"/>
  <c r="BE50" i="9"/>
  <c r="BE51" i="9"/>
  <c r="BE52" i="9"/>
  <c r="BE53" i="9"/>
  <c r="BE54" i="9"/>
  <c r="BE55" i="9"/>
  <c r="BE56" i="9"/>
  <c r="BE59" i="9"/>
  <c r="BE64" i="9"/>
  <c r="BE83" i="9"/>
  <c r="BE78" i="9"/>
  <c r="BE87" i="9"/>
  <c r="BE102" i="9"/>
  <c r="BE71" i="9"/>
  <c r="BE86" i="9"/>
  <c r="BE92" i="9"/>
  <c r="BE93" i="9"/>
  <c r="BE95" i="9"/>
  <c r="BE96" i="9"/>
  <c r="BE69" i="9"/>
  <c r="BE105" i="9"/>
  <c r="BE99" i="9"/>
  <c r="BE101" i="9"/>
  <c r="BE104" i="9"/>
  <c r="BE65" i="9"/>
  <c r="BE66" i="9"/>
  <c r="BE75" i="9"/>
  <c r="BE63" i="9"/>
  <c r="BE85" i="9"/>
  <c r="BE62" i="9"/>
  <c r="BE70" i="9"/>
  <c r="BE76" i="9"/>
  <c r="BE81" i="9"/>
  <c r="BE82" i="9"/>
  <c r="BE60" i="9"/>
  <c r="BE72" i="9"/>
  <c r="BE73" i="9"/>
  <c r="BE90" i="9"/>
  <c r="BE58" i="9"/>
  <c r="BE77" i="9"/>
  <c r="BE68" i="9"/>
  <c r="BE103" i="9"/>
  <c r="BE89" i="9"/>
  <c r="BE88" i="9"/>
  <c r="BE67" i="9"/>
  <c r="BE79" i="9"/>
  <c r="BE84" i="9"/>
  <c r="BE61" i="9"/>
  <c r="BE74" i="9"/>
  <c r="BE107" i="9"/>
  <c r="BE94" i="9"/>
  <c r="BE91" i="9"/>
  <c r="BE97" i="9"/>
  <c r="BE98" i="9"/>
  <c r="BE100" i="9"/>
  <c r="BE80" i="9"/>
  <c r="BE6" i="9"/>
  <c r="BE7" i="9"/>
  <c r="BE8" i="9"/>
  <c r="BE9" i="9"/>
  <c r="BE10" i="9"/>
  <c r="BE11" i="9"/>
  <c r="BE12" i="9"/>
  <c r="BE13" i="9"/>
  <c r="BE14" i="9"/>
  <c r="BE15" i="9"/>
  <c r="BE16" i="9"/>
  <c r="BE17" i="9"/>
  <c r="BE18" i="9"/>
  <c r="BE19" i="9"/>
  <c r="BE20" i="9"/>
  <c r="BE5" i="9"/>
  <c r="BC21" i="9"/>
  <c r="BC22" i="9"/>
  <c r="BC23" i="9"/>
  <c r="BC24" i="9"/>
  <c r="BC25" i="9"/>
  <c r="BC26" i="9"/>
  <c r="BC27" i="9"/>
  <c r="BC28" i="9"/>
  <c r="BC29" i="9"/>
  <c r="BC30" i="9"/>
  <c r="BC31" i="9"/>
  <c r="BC32" i="9"/>
  <c r="BC33" i="9"/>
  <c r="BC34" i="9"/>
  <c r="BC35" i="9"/>
  <c r="BC36" i="9"/>
  <c r="BC37" i="9"/>
  <c r="BC38" i="9"/>
  <c r="BC39" i="9"/>
  <c r="BC40" i="9"/>
  <c r="BC41" i="9"/>
  <c r="BC42" i="9"/>
  <c r="BC43" i="9"/>
  <c r="BC44" i="9"/>
  <c r="BC45" i="9"/>
  <c r="BC46" i="9"/>
  <c r="BC47" i="9"/>
  <c r="BC48" i="9"/>
  <c r="BC49" i="9"/>
  <c r="BC50" i="9"/>
  <c r="BC51" i="9"/>
  <c r="BC52" i="9"/>
  <c r="BC53" i="9"/>
  <c r="BC54" i="9"/>
  <c r="BC55" i="9"/>
  <c r="BC56" i="9"/>
  <c r="BC59" i="9"/>
  <c r="BC64" i="9"/>
  <c r="BC83" i="9"/>
  <c r="BC78" i="9"/>
  <c r="BC87" i="9"/>
  <c r="BC102" i="9"/>
  <c r="BC71" i="9"/>
  <c r="BC86" i="9"/>
  <c r="BC92" i="9"/>
  <c r="BC93" i="9"/>
  <c r="BC95" i="9"/>
  <c r="BC96" i="9"/>
  <c r="BC69" i="9"/>
  <c r="BC105" i="9"/>
  <c r="BC99" i="9"/>
  <c r="BC101" i="9"/>
  <c r="BC104" i="9"/>
  <c r="BC65" i="9"/>
  <c r="BC66" i="9"/>
  <c r="BC75" i="9"/>
  <c r="BC63" i="9"/>
  <c r="BC85" i="9"/>
  <c r="BC62" i="9"/>
  <c r="BC70" i="9"/>
  <c r="BC76" i="9"/>
  <c r="BC81" i="9"/>
  <c r="BC82" i="9"/>
  <c r="BC60" i="9"/>
  <c r="BC72" i="9"/>
  <c r="BC73" i="9"/>
  <c r="BC90" i="9"/>
  <c r="BC58" i="9"/>
  <c r="BC77" i="9"/>
  <c r="BC68" i="9"/>
  <c r="BC103" i="9"/>
  <c r="BC89" i="9"/>
  <c r="BC88" i="9"/>
  <c r="BC67" i="9"/>
  <c r="BC79" i="9"/>
  <c r="BC84" i="9"/>
  <c r="BC61" i="9"/>
  <c r="BC74" i="9"/>
  <c r="BC107" i="9"/>
  <c r="BC94" i="9"/>
  <c r="BC91" i="9"/>
  <c r="BC97" i="9"/>
  <c r="BC98" i="9"/>
  <c r="BC100" i="9"/>
  <c r="BC80" i="9"/>
  <c r="BC6" i="9"/>
  <c r="BC7" i="9"/>
  <c r="BC8" i="9"/>
  <c r="BC9" i="9"/>
  <c r="BC10" i="9"/>
  <c r="BC11" i="9"/>
  <c r="BC12" i="9"/>
  <c r="BC13" i="9"/>
  <c r="BC14" i="9"/>
  <c r="BC15" i="9"/>
  <c r="BC16" i="9"/>
  <c r="BC17" i="9"/>
  <c r="BC18" i="9"/>
  <c r="BC19" i="9"/>
  <c r="BC20" i="9"/>
  <c r="BC5" i="9"/>
  <c r="BA6" i="9"/>
  <c r="BA7" i="9"/>
  <c r="BA8" i="9"/>
  <c r="BA9" i="9"/>
  <c r="BA10" i="9"/>
  <c r="BA11" i="9"/>
  <c r="BA12" i="9"/>
  <c r="BA13" i="9"/>
  <c r="BA14" i="9"/>
  <c r="BA15" i="9"/>
  <c r="BA16" i="9"/>
  <c r="BA17" i="9"/>
  <c r="BA18" i="9"/>
  <c r="BA19" i="9"/>
  <c r="BA20" i="9"/>
  <c r="BA21" i="9"/>
  <c r="BA22" i="9"/>
  <c r="BA23" i="9"/>
  <c r="BA24" i="9"/>
  <c r="BA25" i="9"/>
  <c r="BA26" i="9"/>
  <c r="BA27" i="9"/>
  <c r="BA28" i="9"/>
  <c r="BA29" i="9"/>
  <c r="BA30" i="9"/>
  <c r="BA31" i="9"/>
  <c r="BA32" i="9"/>
  <c r="BA33" i="9"/>
  <c r="BA34" i="9"/>
  <c r="BA35" i="9"/>
  <c r="BA36" i="9"/>
  <c r="BA37" i="9"/>
  <c r="BA38" i="9"/>
  <c r="BA39" i="9"/>
  <c r="BA40" i="9"/>
  <c r="BA41" i="9"/>
  <c r="BA42" i="9"/>
  <c r="BA43" i="9"/>
  <c r="BA44" i="9"/>
  <c r="BA45" i="9"/>
  <c r="BA46" i="9"/>
  <c r="BA47" i="9"/>
  <c r="BA48" i="9"/>
  <c r="BA49" i="9"/>
  <c r="BA50" i="9"/>
  <c r="BA51" i="9"/>
  <c r="BA52" i="9"/>
  <c r="BA53" i="9"/>
  <c r="BA54" i="9"/>
  <c r="BA55" i="9"/>
  <c r="BA56" i="9"/>
  <c r="BA59" i="9"/>
  <c r="BA64" i="9"/>
  <c r="BA83" i="9"/>
  <c r="BA78" i="9"/>
  <c r="BA87" i="9"/>
  <c r="BA102" i="9"/>
  <c r="BA71" i="9"/>
  <c r="BA86" i="9"/>
  <c r="BA92" i="9"/>
  <c r="BA93" i="9"/>
  <c r="BA95" i="9"/>
  <c r="BA96" i="9"/>
  <c r="BA69" i="9"/>
  <c r="BA105" i="9"/>
  <c r="BA99" i="9"/>
  <c r="BA101" i="9"/>
  <c r="BA104" i="9"/>
  <c r="BA65" i="9"/>
  <c r="BA66" i="9"/>
  <c r="BA75" i="9"/>
  <c r="BA63" i="9"/>
  <c r="BA85" i="9"/>
  <c r="BA62" i="9"/>
  <c r="BA70" i="9"/>
  <c r="BA76" i="9"/>
  <c r="BA81" i="9"/>
  <c r="BA82" i="9"/>
  <c r="BA60" i="9"/>
  <c r="BA72" i="9"/>
  <c r="BA73" i="9"/>
  <c r="BA90" i="9"/>
  <c r="BA58" i="9"/>
  <c r="BA77" i="9"/>
  <c r="BA68" i="9"/>
  <c r="BA103" i="9"/>
  <c r="BA89" i="9"/>
  <c r="BA88" i="9"/>
  <c r="BA67" i="9"/>
  <c r="BA79" i="9"/>
  <c r="BA84" i="9"/>
  <c r="BA61" i="9"/>
  <c r="BA74" i="9"/>
  <c r="BA107" i="9"/>
  <c r="BA94" i="9"/>
  <c r="BA91" i="9"/>
  <c r="BA97" i="9"/>
  <c r="BA98" i="9"/>
  <c r="BA100" i="9"/>
  <c r="BA80" i="9"/>
  <c r="BA5" i="9"/>
  <c r="BB21" i="9"/>
  <c r="BB22" i="9"/>
  <c r="AP6" i="9"/>
  <c r="AP7" i="9"/>
  <c r="AP8" i="9"/>
  <c r="AP9" i="9"/>
  <c r="AP10" i="9"/>
  <c r="AP11" i="9"/>
  <c r="AP12" i="9"/>
  <c r="AP13" i="9"/>
  <c r="AP14" i="9"/>
  <c r="AP15" i="9"/>
  <c r="AP16" i="9"/>
  <c r="AP17" i="9"/>
  <c r="AP18" i="9"/>
  <c r="AP19" i="9"/>
  <c r="AP20" i="9"/>
  <c r="AP21" i="9"/>
  <c r="AP22" i="9"/>
  <c r="AP23" i="9"/>
  <c r="AP24" i="9"/>
  <c r="AP25" i="9"/>
  <c r="AP26" i="9"/>
  <c r="AP27" i="9"/>
  <c r="AP28" i="9"/>
  <c r="AP29" i="9"/>
  <c r="AP30" i="9"/>
  <c r="AP31" i="9"/>
  <c r="AP32" i="9"/>
  <c r="AP33" i="9"/>
  <c r="AP34" i="9"/>
  <c r="AP35" i="9"/>
  <c r="AP36" i="9"/>
  <c r="AP37" i="9"/>
  <c r="AP38" i="9"/>
  <c r="AP39" i="9"/>
  <c r="AP40" i="9"/>
  <c r="AP41" i="9"/>
  <c r="AP42" i="9"/>
  <c r="AP43" i="9"/>
  <c r="AP44" i="9"/>
  <c r="AP45" i="9"/>
  <c r="AP46" i="9"/>
  <c r="AP47" i="9"/>
  <c r="AP48" i="9"/>
  <c r="AP49" i="9"/>
  <c r="AP50" i="9"/>
  <c r="AP51" i="9"/>
  <c r="AP52" i="9"/>
  <c r="AP53" i="9"/>
  <c r="AP54" i="9"/>
  <c r="AP55" i="9"/>
  <c r="AP5" i="9"/>
  <c r="AP107" i="9"/>
  <c r="AG107" i="9"/>
  <c r="M5" i="10"/>
  <c r="M6" i="10"/>
  <c r="M7" i="10"/>
  <c r="M8" i="10"/>
  <c r="M9" i="10"/>
  <c r="M10" i="10"/>
  <c r="P10" i="10"/>
  <c r="M11" i="10"/>
  <c r="M12" i="10"/>
  <c r="P12" i="10"/>
  <c r="M13" i="10"/>
  <c r="M14" i="10"/>
  <c r="M15" i="10"/>
  <c r="M16" i="10"/>
  <c r="M17" i="10"/>
  <c r="M18" i="10"/>
  <c r="P18" i="10"/>
  <c r="M19" i="10"/>
  <c r="P19" i="10"/>
  <c r="M20" i="10"/>
  <c r="P20" i="10"/>
  <c r="M21" i="10"/>
  <c r="M22" i="10"/>
  <c r="M23" i="10"/>
  <c r="M24" i="10"/>
  <c r="P24" i="10"/>
  <c r="M25" i="10"/>
  <c r="P25" i="10"/>
  <c r="M26" i="10"/>
  <c r="P26" i="10"/>
  <c r="M27" i="10"/>
  <c r="P27" i="10"/>
  <c r="M28" i="10"/>
  <c r="P28" i="10"/>
  <c r="M29" i="10"/>
  <c r="M30" i="10"/>
  <c r="M31" i="10"/>
  <c r="M32" i="10"/>
  <c r="M33" i="10"/>
  <c r="P33" i="10"/>
  <c r="M34" i="10"/>
  <c r="P34" i="10"/>
  <c r="M35" i="10"/>
  <c r="P35" i="10"/>
  <c r="M36" i="10"/>
  <c r="P36" i="10"/>
  <c r="M37" i="10"/>
  <c r="M38" i="10"/>
  <c r="M39" i="10"/>
  <c r="M40" i="10"/>
  <c r="P40" i="10"/>
  <c r="M41" i="10"/>
  <c r="K41" i="10"/>
  <c r="O41" i="10"/>
  <c r="P41" i="10"/>
  <c r="M42" i="10"/>
  <c r="P42" i="10"/>
  <c r="M43" i="10"/>
  <c r="M44" i="10"/>
  <c r="M45" i="10"/>
  <c r="M46" i="10"/>
  <c r="M47" i="10"/>
  <c r="M48" i="10"/>
  <c r="O48" i="10"/>
  <c r="M49" i="10"/>
  <c r="M50" i="10"/>
  <c r="P50" i="10"/>
  <c r="M51" i="10"/>
  <c r="M52" i="10"/>
  <c r="M53" i="10"/>
  <c r="M54" i="10"/>
  <c r="M56" i="10"/>
  <c r="M4" i="10"/>
  <c r="P4" i="10"/>
  <c r="L5" i="10"/>
  <c r="K5" i="10"/>
  <c r="O5" i="10"/>
  <c r="L6" i="10"/>
  <c r="L7" i="10"/>
  <c r="L8" i="10"/>
  <c r="K8" i="10"/>
  <c r="L9" i="10"/>
  <c r="L10" i="10"/>
  <c r="L11" i="10"/>
  <c r="L12" i="10"/>
  <c r="O12" i="10"/>
  <c r="L13" i="10"/>
  <c r="L14" i="10"/>
  <c r="L15" i="10"/>
  <c r="L16" i="10"/>
  <c r="K16" i="10"/>
  <c r="O16" i="10"/>
  <c r="L17" i="10"/>
  <c r="K17" i="10"/>
  <c r="O17" i="10"/>
  <c r="L18" i="10"/>
  <c r="N18" i="10"/>
  <c r="L19" i="10"/>
  <c r="L20" i="10"/>
  <c r="L21" i="10"/>
  <c r="L22" i="10"/>
  <c r="N22" i="10"/>
  <c r="L23" i="10"/>
  <c r="N23" i="10"/>
  <c r="L24" i="10"/>
  <c r="K24" i="10"/>
  <c r="L25" i="10"/>
  <c r="L26" i="10"/>
  <c r="L27" i="10"/>
  <c r="L28" i="10"/>
  <c r="L29" i="10"/>
  <c r="L30" i="10"/>
  <c r="N30" i="10"/>
  <c r="L31" i="10"/>
  <c r="N31" i="10"/>
  <c r="L32" i="10"/>
  <c r="N32" i="10"/>
  <c r="K32" i="10"/>
  <c r="L33" i="10"/>
  <c r="L34" i="10"/>
  <c r="L35" i="10"/>
  <c r="L36" i="10"/>
  <c r="L37" i="10"/>
  <c r="L38" i="10"/>
  <c r="L39" i="10"/>
  <c r="N39" i="10"/>
  <c r="L40" i="10"/>
  <c r="N40" i="10"/>
  <c r="K40" i="10"/>
  <c r="L41" i="10"/>
  <c r="L42" i="10"/>
  <c r="L43" i="10"/>
  <c r="N43" i="10"/>
  <c r="L44" i="10"/>
  <c r="N44" i="10"/>
  <c r="L45" i="10"/>
  <c r="N45" i="10"/>
  <c r="L46" i="10"/>
  <c r="N46" i="10"/>
  <c r="L47" i="10"/>
  <c r="L48" i="10"/>
  <c r="K48" i="10"/>
  <c r="L49" i="10"/>
  <c r="L50" i="10"/>
  <c r="L51" i="10"/>
  <c r="N51" i="10"/>
  <c r="L52" i="10"/>
  <c r="N52" i="10"/>
  <c r="L53" i="10"/>
  <c r="N53" i="10"/>
  <c r="L54" i="10"/>
  <c r="N54" i="10"/>
  <c r="L56" i="10"/>
  <c r="L4" i="10"/>
  <c r="K4" i="10"/>
  <c r="K6" i="10"/>
  <c r="O6" i="10"/>
  <c r="K7" i="10"/>
  <c r="N7" i="10"/>
  <c r="K9" i="10"/>
  <c r="P9" i="10"/>
  <c r="K10" i="10"/>
  <c r="K11" i="10"/>
  <c r="K12" i="10"/>
  <c r="K13" i="10"/>
  <c r="K14" i="10"/>
  <c r="P14" i="10"/>
  <c r="K15" i="10"/>
  <c r="P15" i="10"/>
  <c r="K18" i="10"/>
  <c r="O18" i="10"/>
  <c r="K19" i="10"/>
  <c r="O19" i="10"/>
  <c r="K20" i="10"/>
  <c r="N20" i="10"/>
  <c r="K21" i="10"/>
  <c r="O21" i="10"/>
  <c r="K22" i="10"/>
  <c r="P22" i="10"/>
  <c r="K23" i="10"/>
  <c r="K25" i="10"/>
  <c r="K26" i="10"/>
  <c r="N26" i="10"/>
  <c r="K27" i="10"/>
  <c r="K28" i="10"/>
  <c r="O28" i="10"/>
  <c r="K29" i="10"/>
  <c r="K30" i="10"/>
  <c r="P30" i="10"/>
  <c r="K31" i="10"/>
  <c r="P31" i="10"/>
  <c r="K33" i="10"/>
  <c r="K34" i="10"/>
  <c r="K35" i="10"/>
  <c r="K36" i="10"/>
  <c r="K37" i="10"/>
  <c r="K38" i="10"/>
  <c r="P38" i="10"/>
  <c r="K39" i="10"/>
  <c r="O39" i="10"/>
  <c r="K42" i="10"/>
  <c r="K43" i="10"/>
  <c r="K44" i="10"/>
  <c r="P44" i="10"/>
  <c r="K45" i="10"/>
  <c r="K46" i="10"/>
  <c r="K47" i="10"/>
  <c r="K49" i="10"/>
  <c r="N49" i="10"/>
  <c r="K50" i="10"/>
  <c r="K51" i="10"/>
  <c r="K52" i="10"/>
  <c r="K53" i="10"/>
  <c r="O53" i="10"/>
  <c r="K54" i="10"/>
  <c r="O54" i="10"/>
  <c r="K56" i="10"/>
  <c r="N56" i="10"/>
  <c r="BI10" i="6"/>
  <c r="BJ10" i="6"/>
  <c r="BI11" i="6"/>
  <c r="BJ11" i="6"/>
  <c r="BI12" i="6"/>
  <c r="BJ12" i="6"/>
  <c r="BI13" i="6"/>
  <c r="BJ13" i="6"/>
  <c r="BI14" i="6"/>
  <c r="BJ14" i="6"/>
  <c r="BI15" i="6"/>
  <c r="BJ15" i="6"/>
  <c r="BI16" i="6"/>
  <c r="BJ16" i="6"/>
  <c r="BI17" i="6"/>
  <c r="BJ17" i="6"/>
  <c r="BI18" i="6"/>
  <c r="BJ18" i="6"/>
  <c r="BI19" i="6"/>
  <c r="BJ19" i="6"/>
  <c r="BI20" i="6"/>
  <c r="BJ20" i="6"/>
  <c r="BI21" i="6"/>
  <c r="BJ21" i="6"/>
  <c r="BI22" i="6"/>
  <c r="BJ22" i="6"/>
  <c r="BI23" i="6"/>
  <c r="BJ23" i="6"/>
  <c r="BI24" i="6"/>
  <c r="BJ24" i="6"/>
  <c r="BI25" i="6"/>
  <c r="BJ25" i="6"/>
  <c r="BI26" i="6"/>
  <c r="BJ26" i="6"/>
  <c r="BI27" i="6"/>
  <c r="BJ27" i="6"/>
  <c r="BI28" i="6"/>
  <c r="BJ28" i="6"/>
  <c r="BI29" i="6"/>
  <c r="BJ29" i="6"/>
  <c r="BI30" i="6"/>
  <c r="BJ30" i="6"/>
  <c r="BI31" i="6"/>
  <c r="BJ31" i="6"/>
  <c r="BI32" i="6"/>
  <c r="BJ32" i="6"/>
  <c r="BI33" i="6"/>
  <c r="BJ33" i="6"/>
  <c r="BI34" i="6"/>
  <c r="BJ34" i="6"/>
  <c r="BI35" i="6"/>
  <c r="BJ35" i="6"/>
  <c r="BI36" i="6"/>
  <c r="BJ36" i="6"/>
  <c r="BI37" i="6"/>
  <c r="BJ37" i="6"/>
  <c r="BI38" i="6"/>
  <c r="BJ38" i="6"/>
  <c r="BI39" i="6"/>
  <c r="BJ39" i="6"/>
  <c r="BI40" i="6"/>
  <c r="BJ40" i="6"/>
  <c r="BI41" i="6"/>
  <c r="BJ41" i="6"/>
  <c r="BI42" i="6"/>
  <c r="BJ42" i="6"/>
  <c r="BI43" i="6"/>
  <c r="BJ43" i="6"/>
  <c r="BI44" i="6"/>
  <c r="BJ44" i="6"/>
  <c r="BI45" i="6"/>
  <c r="BJ45" i="6"/>
  <c r="BI46" i="6"/>
  <c r="BJ46" i="6"/>
  <c r="BI47" i="6"/>
  <c r="BJ47" i="6"/>
  <c r="BI48" i="6"/>
  <c r="BJ48" i="6"/>
  <c r="BI49" i="6"/>
  <c r="BJ49" i="6"/>
  <c r="BI50" i="6"/>
  <c r="BJ50" i="6"/>
  <c r="BI51" i="6"/>
  <c r="BJ51" i="6"/>
  <c r="BI52" i="6"/>
  <c r="BJ52" i="6"/>
  <c r="BI53" i="6"/>
  <c r="BJ53" i="6"/>
  <c r="BI54" i="6"/>
  <c r="BJ54" i="6"/>
  <c r="BI55" i="6"/>
  <c r="BJ55" i="6"/>
  <c r="BI56" i="6"/>
  <c r="BJ56" i="6"/>
  <c r="BI58" i="6"/>
  <c r="BJ58" i="6"/>
  <c r="BI59" i="6"/>
  <c r="BJ59" i="6"/>
  <c r="BI83" i="6"/>
  <c r="BJ83" i="6"/>
  <c r="BI78" i="6"/>
  <c r="BJ78" i="6"/>
  <c r="BI87" i="6"/>
  <c r="BJ87" i="6"/>
  <c r="BI102" i="6"/>
  <c r="BJ102" i="6"/>
  <c r="AB4" i="10"/>
  <c r="AB5" i="10"/>
  <c r="AB6" i="10"/>
  <c r="AB7" i="10"/>
  <c r="AB8" i="10"/>
  <c r="AB9" i="10"/>
  <c r="AB10" i="10"/>
  <c r="X5" i="10"/>
  <c r="X6" i="10"/>
  <c r="X7" i="10"/>
  <c r="X8" i="10"/>
  <c r="X9" i="10"/>
  <c r="X10" i="10"/>
  <c r="X11" i="10"/>
  <c r="X12" i="10"/>
  <c r="X13" i="10"/>
  <c r="X14" i="10"/>
  <c r="X15" i="10"/>
  <c r="X16" i="10"/>
  <c r="X17" i="10"/>
  <c r="X18" i="10"/>
  <c r="X19" i="10"/>
  <c r="X20" i="10"/>
  <c r="X21" i="10"/>
  <c r="X22" i="10"/>
  <c r="X23" i="10"/>
  <c r="X24" i="10"/>
  <c r="X25" i="10"/>
  <c r="X26" i="10"/>
  <c r="W26" i="10"/>
  <c r="Y26" i="10"/>
  <c r="X27" i="10"/>
  <c r="X28" i="10"/>
  <c r="X29" i="10"/>
  <c r="X30" i="10"/>
  <c r="X31" i="10"/>
  <c r="X32" i="10"/>
  <c r="X33" i="10"/>
  <c r="X34" i="10"/>
  <c r="X35" i="10"/>
  <c r="X36" i="10"/>
  <c r="X37" i="10"/>
  <c r="X38" i="10"/>
  <c r="X39" i="10"/>
  <c r="Y39" i="10"/>
  <c r="X40" i="10"/>
  <c r="X41" i="10"/>
  <c r="X42" i="10"/>
  <c r="X43" i="10"/>
  <c r="X44" i="10"/>
  <c r="X45" i="10"/>
  <c r="X46" i="10"/>
  <c r="X47" i="10"/>
  <c r="X48" i="10"/>
  <c r="X49" i="10"/>
  <c r="X50" i="10"/>
  <c r="X51" i="10"/>
  <c r="Y51" i="10"/>
  <c r="X52" i="10"/>
  <c r="Y52" i="10"/>
  <c r="X53" i="10"/>
  <c r="X54" i="10"/>
  <c r="X55" i="10"/>
  <c r="X56" i="10"/>
  <c r="X4" i="10"/>
  <c r="W5" i="10"/>
  <c r="W6" i="10"/>
  <c r="Y6" i="10"/>
  <c r="W7" i="10"/>
  <c r="Y7" i="10"/>
  <c r="W8" i="10"/>
  <c r="W9" i="10"/>
  <c r="Y9" i="10"/>
  <c r="W10" i="10"/>
  <c r="W11" i="10"/>
  <c r="Y11" i="10"/>
  <c r="W12" i="10"/>
  <c r="Y12" i="10"/>
  <c r="W13" i="10"/>
  <c r="Y13" i="10"/>
  <c r="W14" i="10"/>
  <c r="Y14" i="10"/>
  <c r="W15" i="10"/>
  <c r="Y15" i="10"/>
  <c r="W16" i="10"/>
  <c r="W17" i="10"/>
  <c r="W18" i="10"/>
  <c r="Y18" i="10"/>
  <c r="W19" i="10"/>
  <c r="Y19" i="10"/>
  <c r="W20" i="10"/>
  <c r="Y20" i="10"/>
  <c r="W21" i="10"/>
  <c r="Y21" i="10"/>
  <c r="W22" i="10"/>
  <c r="W23" i="10"/>
  <c r="Y23" i="10"/>
  <c r="W24" i="10"/>
  <c r="Y24" i="10"/>
  <c r="W25" i="10"/>
  <c r="Y25" i="10"/>
  <c r="W27" i="10"/>
  <c r="Y27" i="10"/>
  <c r="W28" i="10"/>
  <c r="Y28" i="10"/>
  <c r="W29" i="10"/>
  <c r="Y29" i="10"/>
  <c r="W30" i="10"/>
  <c r="W31" i="10"/>
  <c r="Y31" i="10"/>
  <c r="W32" i="10"/>
  <c r="W33" i="10"/>
  <c r="W34" i="10"/>
  <c r="W35" i="10"/>
  <c r="W36" i="10"/>
  <c r="Y36" i="10"/>
  <c r="W37" i="10"/>
  <c r="W38" i="10"/>
  <c r="W39" i="10"/>
  <c r="W40" i="10"/>
  <c r="W41" i="10"/>
  <c r="Y41" i="10"/>
  <c r="W42" i="10"/>
  <c r="Y42" i="10"/>
  <c r="W43" i="10"/>
  <c r="Y43" i="10"/>
  <c r="W44" i="10"/>
  <c r="W45" i="10"/>
  <c r="W46" i="10"/>
  <c r="W47" i="10"/>
  <c r="Y47" i="10"/>
  <c r="W48" i="10"/>
  <c r="Y48" i="10"/>
  <c r="W49" i="10"/>
  <c r="Y49" i="10"/>
  <c r="W50" i="10"/>
  <c r="Y50" i="10"/>
  <c r="W51" i="10"/>
  <c r="W52" i="10"/>
  <c r="W53" i="10"/>
  <c r="W54" i="10"/>
  <c r="W55" i="10"/>
  <c r="Y55" i="10"/>
  <c r="W56" i="10"/>
  <c r="Y56" i="10"/>
  <c r="W4" i="10"/>
  <c r="Y4" i="10"/>
  <c r="U4" i="10"/>
  <c r="BI66" i="6"/>
  <c r="BJ66" i="6"/>
  <c r="BI67" i="6"/>
  <c r="BJ67" i="6"/>
  <c r="BI68" i="6"/>
  <c r="BJ68" i="6"/>
  <c r="BI69" i="6"/>
  <c r="BJ69" i="6"/>
  <c r="BI70" i="6"/>
  <c r="BJ70" i="6"/>
  <c r="BI71" i="6"/>
  <c r="BJ71" i="6"/>
  <c r="BI104" i="6"/>
  <c r="BJ104" i="6"/>
  <c r="BI74" i="6"/>
  <c r="BJ74" i="6"/>
  <c r="BI75" i="6"/>
  <c r="BJ75" i="6"/>
  <c r="BI76" i="6"/>
  <c r="BJ76" i="6"/>
  <c r="BI77" i="6"/>
  <c r="BJ77" i="6"/>
  <c r="BI79" i="6"/>
  <c r="BJ79" i="6"/>
  <c r="BI80" i="6"/>
  <c r="BJ80" i="6"/>
  <c r="BI81" i="6"/>
  <c r="BJ81" i="6"/>
  <c r="BI82" i="6"/>
  <c r="BJ82" i="6"/>
  <c r="BI84" i="6"/>
  <c r="BJ84" i="6"/>
  <c r="BI85" i="6"/>
  <c r="BJ85" i="6"/>
  <c r="BI86" i="6"/>
  <c r="BJ86" i="6"/>
  <c r="BI88" i="6"/>
  <c r="BJ88" i="6"/>
  <c r="BI92" i="6"/>
  <c r="BJ92" i="6"/>
  <c r="BI93" i="6"/>
  <c r="BJ93" i="6"/>
  <c r="BI94" i="6"/>
  <c r="BJ94" i="6"/>
  <c r="BI95" i="6"/>
  <c r="BJ95" i="6"/>
  <c r="BI96" i="6"/>
  <c r="BJ96" i="6"/>
  <c r="BI97" i="6"/>
  <c r="BJ97" i="6"/>
  <c r="BI98" i="6"/>
  <c r="BJ98" i="6"/>
  <c r="BI99" i="6"/>
  <c r="BJ99" i="6"/>
  <c r="BI100" i="6"/>
  <c r="BJ100" i="6"/>
  <c r="BI101" i="6"/>
  <c r="BJ101" i="6"/>
  <c r="BI103" i="6"/>
  <c r="BJ103" i="6"/>
  <c r="BI105" i="6"/>
  <c r="BJ105" i="6"/>
  <c r="BI107" i="6"/>
  <c r="BJ107" i="6"/>
  <c r="BI8" i="6"/>
  <c r="CE105" i="6"/>
  <c r="CE103" i="6"/>
  <c r="CE101" i="6"/>
  <c r="CE100" i="6"/>
  <c r="CE99" i="6"/>
  <c r="CE98" i="6"/>
  <c r="CE97" i="6"/>
  <c r="CE96" i="6"/>
  <c r="CE95" i="6"/>
  <c r="CA95" i="6"/>
  <c r="BZ95" i="6"/>
  <c r="BY95" i="6"/>
  <c r="CE94" i="6"/>
  <c r="CA94" i="6"/>
  <c r="BZ94" i="6"/>
  <c r="BY94" i="6"/>
  <c r="CE93" i="6"/>
  <c r="CE92" i="6"/>
  <c r="CE90" i="6"/>
  <c r="CE89" i="6"/>
  <c r="CE88" i="6"/>
  <c r="CE87" i="6"/>
  <c r="CE86" i="6"/>
  <c r="CE85" i="6"/>
  <c r="CE84" i="6"/>
  <c r="CE83" i="6"/>
  <c r="CE82" i="6"/>
  <c r="CE81" i="6"/>
  <c r="CE80" i="6"/>
  <c r="CE79" i="6"/>
  <c r="CE78" i="6"/>
  <c r="CE77" i="6"/>
  <c r="CA77" i="6"/>
  <c r="BZ77" i="6"/>
  <c r="BY77" i="6"/>
  <c r="CE76" i="6"/>
  <c r="CE74" i="6"/>
  <c r="CE104" i="6"/>
  <c r="CE73" i="6"/>
  <c r="CE72" i="6"/>
  <c r="CE71" i="6"/>
  <c r="CD70" i="6"/>
  <c r="CC70" i="6"/>
  <c r="CA70" i="6"/>
  <c r="BZ70" i="6"/>
  <c r="BY70" i="6"/>
  <c r="CE69" i="6"/>
  <c r="CE68" i="6"/>
  <c r="CE67" i="6"/>
  <c r="CE66" i="6"/>
  <c r="CE64" i="6"/>
  <c r="CE63" i="6"/>
  <c r="CE62" i="6"/>
  <c r="CE61" i="6"/>
  <c r="CE60" i="6"/>
  <c r="CE59" i="6"/>
  <c r="CE58" i="6"/>
  <c r="AG104" i="6"/>
  <c r="AF104" i="6"/>
  <c r="AE104" i="6"/>
  <c r="AD104" i="6"/>
  <c r="AC104" i="6"/>
  <c r="AB104" i="6"/>
  <c r="AA104" i="6"/>
  <c r="Z104" i="6"/>
  <c r="AB56" i="10"/>
  <c r="Z56" i="10"/>
  <c r="U56" i="10"/>
  <c r="AB54" i="10"/>
  <c r="Z54" i="10"/>
  <c r="U54" i="10"/>
  <c r="AB53" i="10"/>
  <c r="Z53" i="10"/>
  <c r="U53" i="10"/>
  <c r="AB52" i="10"/>
  <c r="Z52" i="10"/>
  <c r="U52" i="10"/>
  <c r="AB51" i="10"/>
  <c r="Z51" i="10"/>
  <c r="U51" i="10"/>
  <c r="AB50" i="10"/>
  <c r="Z50" i="10"/>
  <c r="U50" i="10"/>
  <c r="AB49" i="10"/>
  <c r="Z49" i="10"/>
  <c r="U49" i="10"/>
  <c r="AB48" i="10"/>
  <c r="Z48" i="10"/>
  <c r="U48" i="10"/>
  <c r="AB47" i="10"/>
  <c r="Z47" i="10"/>
  <c r="U47" i="10"/>
  <c r="AB46" i="10"/>
  <c r="Z46" i="10"/>
  <c r="U46" i="10"/>
  <c r="AB45" i="10"/>
  <c r="Z45" i="10"/>
  <c r="U45" i="10"/>
  <c r="AB44" i="10"/>
  <c r="Z44" i="10"/>
  <c r="U44" i="10"/>
  <c r="AB43" i="10"/>
  <c r="Z43" i="10"/>
  <c r="U43" i="10"/>
  <c r="AB42" i="10"/>
  <c r="Z42" i="10"/>
  <c r="U42" i="10"/>
  <c r="AB41" i="10"/>
  <c r="Z41" i="10"/>
  <c r="U41" i="10"/>
  <c r="AB40" i="10"/>
  <c r="Z40" i="10"/>
  <c r="U40" i="10"/>
  <c r="AB39" i="10"/>
  <c r="Z39" i="10"/>
  <c r="U39" i="10"/>
  <c r="AB38" i="10"/>
  <c r="Z38" i="10"/>
  <c r="U38" i="10"/>
  <c r="AB37" i="10"/>
  <c r="Z37" i="10"/>
  <c r="U37" i="10"/>
  <c r="AB36" i="10"/>
  <c r="Z36" i="10"/>
  <c r="U36" i="10"/>
  <c r="AB35" i="10"/>
  <c r="Z35" i="10"/>
  <c r="U35" i="10"/>
  <c r="AB34" i="10"/>
  <c r="Z34" i="10"/>
  <c r="U34" i="10"/>
  <c r="AB33" i="10"/>
  <c r="Z33" i="10"/>
  <c r="U33" i="10"/>
  <c r="AB32" i="10"/>
  <c r="Z32" i="10"/>
  <c r="U32" i="10"/>
  <c r="AB31" i="10"/>
  <c r="Z31" i="10"/>
  <c r="U31" i="10"/>
  <c r="AB30" i="10"/>
  <c r="Z30" i="10"/>
  <c r="U30" i="10"/>
  <c r="AB29" i="10"/>
  <c r="Z29" i="10"/>
  <c r="U29" i="10"/>
  <c r="AB28" i="10"/>
  <c r="Z28" i="10"/>
  <c r="U28" i="10"/>
  <c r="AB27" i="10"/>
  <c r="Z27" i="10"/>
  <c r="U27" i="10"/>
  <c r="AB26" i="10"/>
  <c r="Z26" i="10"/>
  <c r="U26" i="10"/>
  <c r="AB25" i="10"/>
  <c r="Z25" i="10"/>
  <c r="U25" i="10"/>
  <c r="AB24" i="10"/>
  <c r="Z24" i="10"/>
  <c r="U24" i="10"/>
  <c r="AB23" i="10"/>
  <c r="Z23" i="10"/>
  <c r="U23" i="10"/>
  <c r="AB22" i="10"/>
  <c r="Z22" i="10"/>
  <c r="U22" i="10"/>
  <c r="AB21" i="10"/>
  <c r="Z21" i="10"/>
  <c r="U21" i="10"/>
  <c r="AB20" i="10"/>
  <c r="Z20" i="10"/>
  <c r="U20" i="10"/>
  <c r="AB19" i="10"/>
  <c r="Z19" i="10"/>
  <c r="U19" i="10"/>
  <c r="AB18" i="10"/>
  <c r="Z18" i="10"/>
  <c r="U18" i="10"/>
  <c r="AB17" i="10"/>
  <c r="Z17" i="10"/>
  <c r="U17" i="10"/>
  <c r="AB16" i="10"/>
  <c r="Z16" i="10"/>
  <c r="U16" i="10"/>
  <c r="AB15" i="10"/>
  <c r="Z15" i="10"/>
  <c r="U15" i="10"/>
  <c r="AB14" i="10"/>
  <c r="Z14" i="10"/>
  <c r="U14" i="10"/>
  <c r="AB13" i="10"/>
  <c r="Z13" i="10"/>
  <c r="U13" i="10"/>
  <c r="AB12" i="10"/>
  <c r="Z12" i="10"/>
  <c r="U12" i="10"/>
  <c r="AB11" i="10"/>
  <c r="Z11" i="10"/>
  <c r="U11" i="10"/>
  <c r="Z10" i="10"/>
  <c r="U10" i="10"/>
  <c r="Z9" i="10"/>
  <c r="U9" i="10"/>
  <c r="Z8" i="10"/>
  <c r="U8" i="10"/>
  <c r="Z7" i="10"/>
  <c r="U7" i="10"/>
  <c r="Z6" i="10"/>
  <c r="U6" i="10"/>
  <c r="Z5" i="10"/>
  <c r="U5" i="10"/>
  <c r="Z4" i="10"/>
  <c r="Z76" i="6"/>
  <c r="AA76" i="6"/>
  <c r="AB76" i="6"/>
  <c r="AC76" i="6"/>
  <c r="AD76" i="6"/>
  <c r="AE76" i="6"/>
  <c r="AF76" i="6"/>
  <c r="AG76" i="6"/>
  <c r="Z77" i="6"/>
  <c r="AA77" i="6"/>
  <c r="AB77" i="6"/>
  <c r="AC77" i="6"/>
  <c r="AD77" i="6"/>
  <c r="AE77" i="6"/>
  <c r="AF77" i="6"/>
  <c r="AG77" i="6"/>
  <c r="Z78" i="6"/>
  <c r="AA78" i="6"/>
  <c r="AB78" i="6"/>
  <c r="AC78" i="6"/>
  <c r="AD78" i="6"/>
  <c r="AE78" i="6"/>
  <c r="AF78" i="6"/>
  <c r="AG78" i="6"/>
  <c r="Z79" i="6"/>
  <c r="AA79" i="6"/>
  <c r="AB79" i="6"/>
  <c r="AC79" i="6"/>
  <c r="AD79" i="6"/>
  <c r="AE79" i="6"/>
  <c r="AF79" i="6"/>
  <c r="AG79" i="6"/>
  <c r="Z80" i="6"/>
  <c r="AA80" i="6"/>
  <c r="AB80" i="6"/>
  <c r="AC80" i="6"/>
  <c r="AD80" i="6"/>
  <c r="AE80" i="6"/>
  <c r="AF80" i="6"/>
  <c r="AG80" i="6"/>
  <c r="Z81" i="6"/>
  <c r="AA81" i="6"/>
  <c r="AB81" i="6"/>
  <c r="AC81" i="6"/>
  <c r="AD81" i="6"/>
  <c r="AE81" i="6"/>
  <c r="AF81" i="6"/>
  <c r="AG81" i="6"/>
  <c r="Z82" i="6"/>
  <c r="AA82" i="6"/>
  <c r="AB82" i="6"/>
  <c r="AC82" i="6"/>
  <c r="AD82" i="6"/>
  <c r="AE82" i="6"/>
  <c r="AF82" i="6"/>
  <c r="AG82" i="6"/>
  <c r="Z83" i="6"/>
  <c r="AA83" i="6"/>
  <c r="AB83" i="6"/>
  <c r="AC83" i="6"/>
  <c r="AD83" i="6"/>
  <c r="AE83" i="6"/>
  <c r="AF83" i="6"/>
  <c r="AG83" i="6"/>
  <c r="Z84" i="6"/>
  <c r="AA84" i="6"/>
  <c r="AB84" i="6"/>
  <c r="AC84" i="6"/>
  <c r="AD84" i="6"/>
  <c r="AE84" i="6"/>
  <c r="AF84" i="6"/>
  <c r="AG84" i="6"/>
  <c r="Z85" i="6"/>
  <c r="AA85" i="6"/>
  <c r="AB85" i="6"/>
  <c r="AC85" i="6"/>
  <c r="AD85" i="6"/>
  <c r="AE85" i="6"/>
  <c r="AF85" i="6"/>
  <c r="AG85" i="6"/>
  <c r="Z86" i="6"/>
  <c r="AA86" i="6"/>
  <c r="AB86" i="6"/>
  <c r="AC86" i="6"/>
  <c r="AD86" i="6"/>
  <c r="AE86" i="6"/>
  <c r="AF86" i="6"/>
  <c r="AG86" i="6"/>
  <c r="Z87" i="6"/>
  <c r="AA87" i="6"/>
  <c r="AB87" i="6"/>
  <c r="AC87" i="6"/>
  <c r="AD87" i="6"/>
  <c r="AE87" i="6"/>
  <c r="AF87" i="6"/>
  <c r="AG87" i="6"/>
  <c r="Z88" i="6"/>
  <c r="AA88" i="6"/>
  <c r="AB88" i="6"/>
  <c r="AC88" i="6"/>
  <c r="AD88" i="6"/>
  <c r="AE88" i="6"/>
  <c r="AF88" i="6"/>
  <c r="AG88" i="6"/>
  <c r="Z89" i="6"/>
  <c r="AA89" i="6"/>
  <c r="AB89" i="6"/>
  <c r="AC89" i="6"/>
  <c r="AD89" i="6"/>
  <c r="AE89" i="6"/>
  <c r="AF89" i="6"/>
  <c r="AG89" i="6"/>
  <c r="Z90" i="6"/>
  <c r="AA90" i="6"/>
  <c r="AB90" i="6"/>
  <c r="AC90" i="6"/>
  <c r="AD90" i="6"/>
  <c r="AE90" i="6"/>
  <c r="AF90" i="6"/>
  <c r="AG90" i="6"/>
  <c r="Z91" i="6"/>
  <c r="AA91" i="6"/>
  <c r="AB91" i="6"/>
  <c r="AC91" i="6"/>
  <c r="AD91" i="6"/>
  <c r="AE91" i="6"/>
  <c r="AF91" i="6"/>
  <c r="AG91" i="6"/>
  <c r="Z92" i="6"/>
  <c r="AA92" i="6"/>
  <c r="AB92" i="6"/>
  <c r="AC92" i="6"/>
  <c r="AD92" i="6"/>
  <c r="AE92" i="6"/>
  <c r="AF92" i="6"/>
  <c r="AG92" i="6"/>
  <c r="Z93" i="6"/>
  <c r="AA93" i="6"/>
  <c r="AB93" i="6"/>
  <c r="AC93" i="6"/>
  <c r="AD93" i="6"/>
  <c r="AE93" i="6"/>
  <c r="AF93" i="6"/>
  <c r="AG93" i="6"/>
  <c r="Z94" i="6"/>
  <c r="AA94" i="6"/>
  <c r="AB94" i="6"/>
  <c r="AC94" i="6"/>
  <c r="AD94" i="6"/>
  <c r="AE94" i="6"/>
  <c r="AF94" i="6"/>
  <c r="AG94" i="6"/>
  <c r="Z95" i="6"/>
  <c r="AA95" i="6"/>
  <c r="AB95" i="6"/>
  <c r="AC95" i="6"/>
  <c r="AD95" i="6"/>
  <c r="AE95" i="6"/>
  <c r="AF95" i="6"/>
  <c r="AG95" i="6"/>
  <c r="Z96" i="6"/>
  <c r="AA96" i="6"/>
  <c r="AB96" i="6"/>
  <c r="AC96" i="6"/>
  <c r="AD96" i="6"/>
  <c r="AE96" i="6"/>
  <c r="AF96" i="6"/>
  <c r="AG96" i="6"/>
  <c r="Z97" i="6"/>
  <c r="AA97" i="6"/>
  <c r="AB97" i="6"/>
  <c r="AC97" i="6"/>
  <c r="AD97" i="6"/>
  <c r="AE97" i="6"/>
  <c r="AF97" i="6"/>
  <c r="AG97" i="6"/>
  <c r="Z98" i="6"/>
  <c r="AA98" i="6"/>
  <c r="AB98" i="6"/>
  <c r="AC98" i="6"/>
  <c r="AD98" i="6"/>
  <c r="AE98" i="6"/>
  <c r="AF98" i="6"/>
  <c r="AG98" i="6"/>
  <c r="Z99" i="6"/>
  <c r="AA99" i="6"/>
  <c r="AB99" i="6"/>
  <c r="AC99" i="6"/>
  <c r="AD99" i="6"/>
  <c r="AE99" i="6"/>
  <c r="AF99" i="6"/>
  <c r="AG99" i="6"/>
  <c r="Z100" i="6"/>
  <c r="AA100" i="6"/>
  <c r="AB100" i="6"/>
  <c r="AC100" i="6"/>
  <c r="AD100" i="6"/>
  <c r="AE100" i="6"/>
  <c r="AF100" i="6"/>
  <c r="AG100" i="6"/>
  <c r="Z101" i="6"/>
  <c r="AA101" i="6"/>
  <c r="AB101" i="6"/>
  <c r="AC101" i="6"/>
  <c r="AD101" i="6"/>
  <c r="AE101" i="6"/>
  <c r="AF101" i="6"/>
  <c r="AG101" i="6"/>
  <c r="Z102" i="6"/>
  <c r="AA102" i="6"/>
  <c r="AB102" i="6"/>
  <c r="AC102" i="6"/>
  <c r="AD102" i="6"/>
  <c r="AE102" i="6"/>
  <c r="AF102" i="6"/>
  <c r="AG102" i="6"/>
  <c r="Z103" i="6"/>
  <c r="AA103" i="6"/>
  <c r="AB103" i="6"/>
  <c r="AC103" i="6"/>
  <c r="AD103" i="6"/>
  <c r="AE103" i="6"/>
  <c r="AF103" i="6"/>
  <c r="AG103" i="6"/>
  <c r="Z105" i="6"/>
  <c r="AA105" i="6"/>
  <c r="AB105" i="6"/>
  <c r="AC105" i="6"/>
  <c r="AD105" i="6"/>
  <c r="AE105" i="6"/>
  <c r="AF105" i="6"/>
  <c r="AG105" i="6"/>
  <c r="Z107" i="6"/>
  <c r="AA107" i="6"/>
  <c r="AB107" i="6"/>
  <c r="AC107" i="6"/>
  <c r="AD107" i="6"/>
  <c r="AE107" i="6"/>
  <c r="AF107" i="6"/>
  <c r="AG107" i="6"/>
  <c r="AG75" i="6"/>
  <c r="Z76" i="9"/>
  <c r="AA76" i="9"/>
  <c r="AB76" i="9"/>
  <c r="AC76" i="9"/>
  <c r="Z77" i="9"/>
  <c r="AA77" i="9"/>
  <c r="AB77" i="9"/>
  <c r="AC77" i="9"/>
  <c r="Z78" i="9"/>
  <c r="AA78" i="9"/>
  <c r="AB78" i="9"/>
  <c r="AC78" i="9"/>
  <c r="Z79" i="9"/>
  <c r="AA79" i="9"/>
  <c r="AB79" i="9"/>
  <c r="AC79" i="9"/>
  <c r="Z80" i="9"/>
  <c r="AA80" i="9"/>
  <c r="AB80" i="9"/>
  <c r="AC80" i="9"/>
  <c r="Z81" i="9"/>
  <c r="AA81" i="9"/>
  <c r="AB81" i="9"/>
  <c r="AC81" i="9"/>
  <c r="Z82" i="9"/>
  <c r="AA82" i="9"/>
  <c r="AB82" i="9"/>
  <c r="AC82" i="9"/>
  <c r="Z83" i="9"/>
  <c r="AA83" i="9"/>
  <c r="AB83" i="9"/>
  <c r="AC83" i="9"/>
  <c r="Z84" i="9"/>
  <c r="AA84" i="9"/>
  <c r="AB84" i="9"/>
  <c r="AC84" i="9"/>
  <c r="Z85" i="9"/>
  <c r="AA85" i="9"/>
  <c r="AB85" i="9"/>
  <c r="AC85" i="9"/>
  <c r="Z86" i="9"/>
  <c r="AA86" i="9"/>
  <c r="AB86" i="9"/>
  <c r="AC86" i="9"/>
  <c r="Z87" i="9"/>
  <c r="AA87" i="9"/>
  <c r="AB87" i="9"/>
  <c r="AC87" i="9"/>
  <c r="Z88" i="9"/>
  <c r="AA88" i="9"/>
  <c r="AB88" i="9"/>
  <c r="AC88" i="9"/>
  <c r="Z89" i="9"/>
  <c r="AA89" i="9"/>
  <c r="AB89" i="9"/>
  <c r="AC89" i="9"/>
  <c r="Z90" i="9"/>
  <c r="AA90" i="9"/>
  <c r="AB90" i="9"/>
  <c r="AC90" i="9"/>
  <c r="Z91" i="9"/>
  <c r="AA91" i="9"/>
  <c r="AB91" i="9"/>
  <c r="AC91" i="9"/>
  <c r="Z92" i="9"/>
  <c r="AA92" i="9"/>
  <c r="AB92" i="9"/>
  <c r="AC92" i="9"/>
  <c r="Z93" i="9"/>
  <c r="AA93" i="9"/>
  <c r="AB93" i="9"/>
  <c r="AC93" i="9"/>
  <c r="Z94" i="9"/>
  <c r="AA94" i="9"/>
  <c r="AB94" i="9"/>
  <c r="AC94" i="9"/>
  <c r="Z95" i="9"/>
  <c r="AA95" i="9"/>
  <c r="AB95" i="9"/>
  <c r="AC95" i="9"/>
  <c r="Z96" i="9"/>
  <c r="AA96" i="9"/>
  <c r="AB96" i="9"/>
  <c r="AC96" i="9"/>
  <c r="Z97" i="9"/>
  <c r="AA97" i="9"/>
  <c r="AB97" i="9"/>
  <c r="AC97" i="9"/>
  <c r="Z98" i="9"/>
  <c r="AA98" i="9"/>
  <c r="AB98" i="9"/>
  <c r="AC98" i="9"/>
  <c r="Z99" i="9"/>
  <c r="AA99" i="9"/>
  <c r="AB99" i="9"/>
  <c r="AC99" i="9"/>
  <c r="Z100" i="9"/>
  <c r="AA100" i="9"/>
  <c r="AB100" i="9"/>
  <c r="AC100" i="9"/>
  <c r="Z101" i="9"/>
  <c r="AA101" i="9"/>
  <c r="AB101" i="9"/>
  <c r="AC101" i="9"/>
  <c r="Z102" i="9"/>
  <c r="AA102" i="9"/>
  <c r="AB102" i="9"/>
  <c r="AC102" i="9"/>
  <c r="Z103" i="9"/>
  <c r="AA103" i="9"/>
  <c r="AB103" i="9"/>
  <c r="AC103" i="9"/>
  <c r="Z105" i="9"/>
  <c r="AA105" i="9"/>
  <c r="AB105" i="9"/>
  <c r="AC105" i="9"/>
  <c r="Z107" i="9"/>
  <c r="AA107" i="9"/>
  <c r="AB107" i="9"/>
  <c r="AC107" i="9"/>
  <c r="Z5" i="9"/>
  <c r="AA5" i="9"/>
  <c r="AB5" i="9"/>
  <c r="AC5" i="9"/>
  <c r="M75" i="9"/>
  <c r="O75" i="9"/>
  <c r="Q75" i="9"/>
  <c r="M76" i="9"/>
  <c r="O76" i="9"/>
  <c r="Q76" i="9"/>
  <c r="M77" i="9"/>
  <c r="O77" i="9"/>
  <c r="Q77" i="9"/>
  <c r="M78" i="9"/>
  <c r="O78" i="9"/>
  <c r="Q78" i="9"/>
  <c r="M79" i="9"/>
  <c r="O79" i="9"/>
  <c r="Q79" i="9"/>
  <c r="M80" i="9"/>
  <c r="O80" i="9"/>
  <c r="Q80" i="9"/>
  <c r="M81" i="9"/>
  <c r="O81" i="9"/>
  <c r="Q81" i="9"/>
  <c r="M82" i="9"/>
  <c r="O82" i="9"/>
  <c r="Q82" i="9"/>
  <c r="M83" i="9"/>
  <c r="O83" i="9"/>
  <c r="Q83" i="9"/>
  <c r="M84" i="9"/>
  <c r="O84" i="9"/>
  <c r="Q84" i="9"/>
  <c r="M85" i="9"/>
  <c r="O85" i="9"/>
  <c r="Q85" i="9"/>
  <c r="M86" i="9"/>
  <c r="O86" i="9"/>
  <c r="Q86" i="9"/>
  <c r="M87" i="9"/>
  <c r="O87" i="9"/>
  <c r="Q87" i="9"/>
  <c r="M88" i="9"/>
  <c r="O88" i="9"/>
  <c r="Q88" i="9"/>
  <c r="M89" i="9"/>
  <c r="O89" i="9"/>
  <c r="Q89" i="9"/>
  <c r="M90" i="9"/>
  <c r="O90" i="9"/>
  <c r="Q90" i="9"/>
  <c r="M91" i="9"/>
  <c r="O91" i="9"/>
  <c r="Q91" i="9"/>
  <c r="M92" i="9"/>
  <c r="O92" i="9"/>
  <c r="Q92" i="9"/>
  <c r="M93" i="9"/>
  <c r="O93" i="9"/>
  <c r="Q93" i="9"/>
  <c r="M94" i="9"/>
  <c r="O94" i="9"/>
  <c r="Q94" i="9"/>
  <c r="M95" i="9"/>
  <c r="O95" i="9"/>
  <c r="Q95" i="9"/>
  <c r="M96" i="9"/>
  <c r="O96" i="9"/>
  <c r="Q96" i="9"/>
  <c r="M97" i="9"/>
  <c r="O97" i="9"/>
  <c r="Q97" i="9"/>
  <c r="M98" i="9"/>
  <c r="O98" i="9"/>
  <c r="Q98" i="9"/>
  <c r="M99" i="9"/>
  <c r="O99" i="9"/>
  <c r="Q99" i="9"/>
  <c r="M100" i="9"/>
  <c r="O100" i="9"/>
  <c r="Q100" i="9"/>
  <c r="M101" i="9"/>
  <c r="O101" i="9"/>
  <c r="Q101" i="9"/>
  <c r="M102" i="9"/>
  <c r="O102" i="9"/>
  <c r="Q102" i="9"/>
  <c r="M103" i="9"/>
  <c r="O103" i="9"/>
  <c r="Q103" i="9"/>
  <c r="M105" i="9"/>
  <c r="O105" i="9"/>
  <c r="Q105" i="9"/>
  <c r="M107" i="9"/>
  <c r="O107" i="9"/>
  <c r="Q107" i="9"/>
  <c r="AT75" i="1"/>
  <c r="AU75" i="1"/>
  <c r="AV75" i="1"/>
  <c r="AW75" i="1"/>
  <c r="AT76" i="1"/>
  <c r="AU76" i="1"/>
  <c r="AV76" i="1"/>
  <c r="AW76" i="1"/>
  <c r="AT77" i="1"/>
  <c r="AU77" i="1"/>
  <c r="AV77" i="1"/>
  <c r="AW77" i="1"/>
  <c r="AT78" i="1"/>
  <c r="AU78" i="1"/>
  <c r="AV78" i="1"/>
  <c r="AW78" i="1"/>
  <c r="AT79" i="1"/>
  <c r="AU79" i="1"/>
  <c r="AV79" i="1"/>
  <c r="AW79" i="1"/>
  <c r="AT80" i="1"/>
  <c r="AU80" i="1"/>
  <c r="AV80" i="1"/>
  <c r="AW80" i="1"/>
  <c r="AT81" i="1"/>
  <c r="AU81" i="1"/>
  <c r="AV81" i="1"/>
  <c r="AW81" i="1"/>
  <c r="AT82" i="1"/>
  <c r="AU82" i="1"/>
  <c r="AV82" i="1"/>
  <c r="AW82" i="1"/>
  <c r="AT83" i="1"/>
  <c r="AU83" i="1"/>
  <c r="AV83" i="1"/>
  <c r="AW83" i="1"/>
  <c r="AT84" i="1"/>
  <c r="AU84" i="1"/>
  <c r="AV84" i="1"/>
  <c r="AW84" i="1"/>
  <c r="AT85" i="1"/>
  <c r="AU85" i="1"/>
  <c r="AV85" i="1"/>
  <c r="AW85" i="1"/>
  <c r="AT86" i="1"/>
  <c r="AU86" i="1"/>
  <c r="AV86" i="1"/>
  <c r="AW86" i="1"/>
  <c r="AT87" i="1"/>
  <c r="AU87" i="1"/>
  <c r="AV87" i="1"/>
  <c r="AW87" i="1"/>
  <c r="AT88" i="1"/>
  <c r="AU88" i="1"/>
  <c r="AV88" i="1"/>
  <c r="AW88" i="1"/>
  <c r="AT89" i="1"/>
  <c r="AU89" i="1"/>
  <c r="AV89" i="1"/>
  <c r="AW89" i="1"/>
  <c r="AT90" i="1"/>
  <c r="AU90" i="1"/>
  <c r="AV90" i="1"/>
  <c r="AW90" i="1"/>
  <c r="AT91" i="1"/>
  <c r="AU91" i="1"/>
  <c r="AV91" i="1"/>
  <c r="AW91" i="1"/>
  <c r="AT92" i="1"/>
  <c r="AU92" i="1"/>
  <c r="AV92" i="1"/>
  <c r="AW92" i="1"/>
  <c r="AT93" i="1"/>
  <c r="AU93" i="1"/>
  <c r="AV93" i="1"/>
  <c r="AW93" i="1"/>
  <c r="AT94" i="1"/>
  <c r="AU94" i="1"/>
  <c r="AV94" i="1"/>
  <c r="AW94" i="1"/>
  <c r="AT95" i="1"/>
  <c r="AU95" i="1"/>
  <c r="AV95" i="1"/>
  <c r="AW95" i="1"/>
  <c r="AT96" i="1"/>
  <c r="AU96" i="1"/>
  <c r="AV96" i="1"/>
  <c r="AW96" i="1"/>
  <c r="AT97" i="1"/>
  <c r="AU97" i="1"/>
  <c r="AV97" i="1"/>
  <c r="AW97" i="1"/>
  <c r="AT98" i="1"/>
  <c r="AU98" i="1"/>
  <c r="AV98" i="1"/>
  <c r="AW98" i="1"/>
  <c r="AT99" i="1"/>
  <c r="AU99" i="1"/>
  <c r="AV99" i="1"/>
  <c r="AW99" i="1"/>
  <c r="AT100" i="1"/>
  <c r="AU100" i="1"/>
  <c r="AV100" i="1"/>
  <c r="AW100" i="1"/>
  <c r="AT101" i="1"/>
  <c r="AU101" i="1"/>
  <c r="AV101" i="1"/>
  <c r="AW101" i="1"/>
  <c r="AT102" i="1"/>
  <c r="AU102" i="1"/>
  <c r="AV102" i="1"/>
  <c r="AW102" i="1"/>
  <c r="AT103" i="1"/>
  <c r="AU103" i="1"/>
  <c r="AV103" i="1"/>
  <c r="AW103" i="1"/>
  <c r="AT104" i="1"/>
  <c r="AU104" i="1"/>
  <c r="AV104" i="1"/>
  <c r="AW104" i="1"/>
  <c r="AT106" i="1"/>
  <c r="AU106" i="1"/>
  <c r="AV106" i="1"/>
  <c r="AW106" i="1"/>
  <c r="AJ75" i="1"/>
  <c r="AK75" i="1"/>
  <c r="AL75" i="1"/>
  <c r="AM75" i="1"/>
  <c r="AN75" i="1"/>
  <c r="AO75" i="1"/>
  <c r="AJ76" i="1"/>
  <c r="AK76" i="1"/>
  <c r="AL76" i="1"/>
  <c r="AM76" i="1"/>
  <c r="AN76" i="1"/>
  <c r="AO76" i="1"/>
  <c r="AJ77" i="1"/>
  <c r="AK77" i="1"/>
  <c r="AL77" i="1"/>
  <c r="AM77" i="1"/>
  <c r="AN77" i="1"/>
  <c r="AO77" i="1"/>
  <c r="AJ78" i="1"/>
  <c r="AK78" i="1"/>
  <c r="AL78" i="1"/>
  <c r="AM78" i="1"/>
  <c r="AN78" i="1"/>
  <c r="AO78" i="1"/>
  <c r="AJ79" i="1"/>
  <c r="AK79" i="1"/>
  <c r="AL79" i="1"/>
  <c r="AM79" i="1"/>
  <c r="AN79" i="1"/>
  <c r="AO79" i="1"/>
  <c r="AJ80" i="1"/>
  <c r="AK80" i="1"/>
  <c r="AL80" i="1"/>
  <c r="AM80" i="1"/>
  <c r="AN80" i="1"/>
  <c r="AO80" i="1"/>
  <c r="AJ81" i="1"/>
  <c r="AK81" i="1"/>
  <c r="AL81" i="1"/>
  <c r="AM81" i="1"/>
  <c r="AN81" i="1"/>
  <c r="AO81" i="1"/>
  <c r="AJ82" i="1"/>
  <c r="AK82" i="1"/>
  <c r="AL82" i="1"/>
  <c r="AM82" i="1"/>
  <c r="AN82" i="1"/>
  <c r="AO82" i="1"/>
  <c r="AJ83" i="1"/>
  <c r="AK83" i="1"/>
  <c r="AL83" i="1"/>
  <c r="AM83" i="1"/>
  <c r="AN83" i="1"/>
  <c r="AO83" i="1"/>
  <c r="AJ84" i="1"/>
  <c r="AK84" i="1"/>
  <c r="AL84" i="1"/>
  <c r="AM84" i="1"/>
  <c r="AN84" i="1"/>
  <c r="AO84" i="1"/>
  <c r="AJ85" i="1"/>
  <c r="AK85" i="1"/>
  <c r="AL85" i="1"/>
  <c r="AM85" i="1"/>
  <c r="AN85" i="1"/>
  <c r="AO85" i="1"/>
  <c r="AJ86" i="1"/>
  <c r="AK86" i="1"/>
  <c r="AL86" i="1"/>
  <c r="AM86" i="1"/>
  <c r="AN86" i="1"/>
  <c r="AO86" i="1"/>
  <c r="AJ87" i="1"/>
  <c r="AK87" i="1"/>
  <c r="AL87" i="1"/>
  <c r="AM87" i="1"/>
  <c r="AN87" i="1"/>
  <c r="AO87" i="1"/>
  <c r="AJ88" i="1"/>
  <c r="AK88" i="1"/>
  <c r="AL88" i="1"/>
  <c r="AM88" i="1"/>
  <c r="AN88" i="1"/>
  <c r="AO88" i="1"/>
  <c r="AJ89" i="1"/>
  <c r="AK89" i="1"/>
  <c r="AL89" i="1"/>
  <c r="AM89" i="1"/>
  <c r="AN89" i="1"/>
  <c r="AO89" i="1"/>
  <c r="AJ90" i="1"/>
  <c r="AK90" i="1"/>
  <c r="AL90" i="1"/>
  <c r="AM90" i="1"/>
  <c r="AN90" i="1"/>
  <c r="AO90" i="1"/>
  <c r="AJ91" i="1"/>
  <c r="AK91" i="1"/>
  <c r="AL91" i="1"/>
  <c r="AM91" i="1"/>
  <c r="AN91" i="1"/>
  <c r="AO91" i="1"/>
  <c r="AJ92" i="1"/>
  <c r="AK92" i="1"/>
  <c r="AL92" i="1"/>
  <c r="AM92" i="1"/>
  <c r="AN92" i="1"/>
  <c r="AO92" i="1"/>
  <c r="AJ93" i="1"/>
  <c r="AK93" i="1"/>
  <c r="AL93" i="1"/>
  <c r="AM93" i="1"/>
  <c r="AN93" i="1"/>
  <c r="AO93" i="1"/>
  <c r="AJ94" i="1"/>
  <c r="AK94" i="1"/>
  <c r="AL94" i="1"/>
  <c r="AM94" i="1"/>
  <c r="AN94" i="1"/>
  <c r="AO94" i="1"/>
  <c r="AJ95" i="1"/>
  <c r="AK95" i="1"/>
  <c r="AL95" i="1"/>
  <c r="AM95" i="1"/>
  <c r="AN95" i="1"/>
  <c r="AO95" i="1"/>
  <c r="AJ96" i="1"/>
  <c r="AK96" i="1"/>
  <c r="AL96" i="1"/>
  <c r="AM96" i="1"/>
  <c r="AN96" i="1"/>
  <c r="AO96" i="1"/>
  <c r="AJ97" i="1"/>
  <c r="AK97" i="1"/>
  <c r="AL97" i="1"/>
  <c r="AM97" i="1"/>
  <c r="AN97" i="1"/>
  <c r="AO97" i="1"/>
  <c r="AJ98" i="1"/>
  <c r="AK98" i="1"/>
  <c r="AL98" i="1"/>
  <c r="AM98" i="1"/>
  <c r="AN98" i="1"/>
  <c r="AO98" i="1"/>
  <c r="AJ99" i="1"/>
  <c r="AK99" i="1"/>
  <c r="AL99" i="1"/>
  <c r="AM99" i="1"/>
  <c r="AN99" i="1"/>
  <c r="AO99" i="1"/>
  <c r="AJ100" i="1"/>
  <c r="AK100" i="1"/>
  <c r="AL100" i="1"/>
  <c r="AM100" i="1"/>
  <c r="AN100" i="1"/>
  <c r="AO100" i="1"/>
  <c r="AJ101" i="1"/>
  <c r="AK101" i="1"/>
  <c r="AL101" i="1"/>
  <c r="AM101" i="1"/>
  <c r="AN101" i="1"/>
  <c r="AO101" i="1"/>
  <c r="AJ102" i="1"/>
  <c r="AK102" i="1"/>
  <c r="AL102" i="1"/>
  <c r="AM102" i="1"/>
  <c r="AN102" i="1"/>
  <c r="AO102" i="1"/>
  <c r="AJ103" i="1"/>
  <c r="AK103" i="1"/>
  <c r="AL103" i="1"/>
  <c r="AM103" i="1"/>
  <c r="AN103" i="1"/>
  <c r="AO103" i="1"/>
  <c r="AJ104" i="1"/>
  <c r="AK104" i="1"/>
  <c r="AL104" i="1"/>
  <c r="AM104" i="1"/>
  <c r="AN104" i="1"/>
  <c r="AO104" i="1"/>
  <c r="AJ106" i="1"/>
  <c r="AK106" i="1"/>
  <c r="AL106" i="1"/>
  <c r="AM106" i="1"/>
  <c r="AN106" i="1"/>
  <c r="AO106" i="1"/>
  <c r="X75" i="1"/>
  <c r="Y75" i="1"/>
  <c r="AA75" i="1"/>
  <c r="AB75" i="1"/>
  <c r="X76" i="1"/>
  <c r="Y76" i="1"/>
  <c r="AA76" i="1"/>
  <c r="AB76" i="1"/>
  <c r="X77" i="1"/>
  <c r="Y77" i="1"/>
  <c r="AA77" i="1"/>
  <c r="AB77" i="1"/>
  <c r="X78" i="1"/>
  <c r="Y78" i="1"/>
  <c r="AA78" i="1"/>
  <c r="AB78" i="1"/>
  <c r="X79" i="1"/>
  <c r="Y79" i="1"/>
  <c r="AA79" i="1"/>
  <c r="AB79" i="1"/>
  <c r="X80" i="1"/>
  <c r="Y80" i="1"/>
  <c r="AA80" i="1"/>
  <c r="AB80" i="1"/>
  <c r="X81" i="1"/>
  <c r="Y81" i="1"/>
  <c r="AA81" i="1"/>
  <c r="AB81" i="1"/>
  <c r="X82" i="1"/>
  <c r="Y82" i="1"/>
  <c r="P82" i="1"/>
  <c r="Z82" i="1"/>
  <c r="AA82" i="1"/>
  <c r="AB82" i="1"/>
  <c r="X83" i="1"/>
  <c r="Y83" i="1"/>
  <c r="AA83" i="1"/>
  <c r="AB83" i="1"/>
  <c r="X84" i="1"/>
  <c r="Y84" i="1"/>
  <c r="AA84" i="1"/>
  <c r="AB84" i="1"/>
  <c r="X85" i="1"/>
  <c r="Y85" i="1"/>
  <c r="AA85" i="1"/>
  <c r="AB85" i="1"/>
  <c r="X86" i="1"/>
  <c r="Y86" i="1"/>
  <c r="AA86" i="1"/>
  <c r="AB86" i="1"/>
  <c r="X87" i="1"/>
  <c r="Y87" i="1"/>
  <c r="AA87" i="1"/>
  <c r="AB87" i="1"/>
  <c r="X88" i="1"/>
  <c r="Y88" i="1"/>
  <c r="AA88" i="1"/>
  <c r="AB88" i="1"/>
  <c r="X89" i="1"/>
  <c r="Y89" i="1"/>
  <c r="AA89" i="1"/>
  <c r="AB89" i="1"/>
  <c r="X90" i="1"/>
  <c r="Y90" i="1"/>
  <c r="AA90" i="1"/>
  <c r="AB90" i="1"/>
  <c r="X91" i="1"/>
  <c r="Y91" i="1"/>
  <c r="AA91" i="1"/>
  <c r="AB91" i="1"/>
  <c r="X92" i="1"/>
  <c r="Y92" i="1"/>
  <c r="AA92" i="1"/>
  <c r="AB92" i="1"/>
  <c r="X93" i="1"/>
  <c r="Y93" i="1"/>
  <c r="AA93" i="1"/>
  <c r="AB93" i="1"/>
  <c r="X94" i="1"/>
  <c r="Y94" i="1"/>
  <c r="AA94" i="1"/>
  <c r="AB94" i="1"/>
  <c r="X95" i="1"/>
  <c r="Y95" i="1"/>
  <c r="AA95" i="1"/>
  <c r="AB95" i="1"/>
  <c r="X96" i="1"/>
  <c r="Y96" i="1"/>
  <c r="AA96" i="1"/>
  <c r="AB96" i="1"/>
  <c r="X97" i="1"/>
  <c r="Y97" i="1"/>
  <c r="AA97" i="1"/>
  <c r="AB97" i="1"/>
  <c r="X98" i="1"/>
  <c r="Y98" i="1"/>
  <c r="P98" i="1"/>
  <c r="Z98" i="1"/>
  <c r="AA98" i="1"/>
  <c r="AB98" i="1"/>
  <c r="X99" i="1"/>
  <c r="Y99" i="1"/>
  <c r="AA99" i="1"/>
  <c r="AB99" i="1"/>
  <c r="X100" i="1"/>
  <c r="Y100" i="1"/>
  <c r="AA100" i="1"/>
  <c r="AB100" i="1"/>
  <c r="X101" i="1"/>
  <c r="Y101" i="1"/>
  <c r="AA101" i="1"/>
  <c r="AB101" i="1"/>
  <c r="X102" i="1"/>
  <c r="Y102" i="1"/>
  <c r="AA102" i="1"/>
  <c r="AB102" i="1"/>
  <c r="X103" i="1"/>
  <c r="Y103" i="1"/>
  <c r="P103" i="1"/>
  <c r="Z103" i="1"/>
  <c r="AA103" i="1"/>
  <c r="AB103" i="1"/>
  <c r="X104" i="1"/>
  <c r="Y104" i="1"/>
  <c r="AA104" i="1"/>
  <c r="AB104" i="1"/>
  <c r="X106" i="1"/>
  <c r="Y106" i="1"/>
  <c r="P106" i="1"/>
  <c r="Z106" i="1"/>
  <c r="AA106" i="1"/>
  <c r="AB106" i="1"/>
  <c r="P75" i="1"/>
  <c r="Z75" i="1"/>
  <c r="P76" i="1"/>
  <c r="Z76" i="1"/>
  <c r="P77" i="1"/>
  <c r="Z77" i="1"/>
  <c r="P78" i="1"/>
  <c r="Z78" i="1"/>
  <c r="P79" i="1"/>
  <c r="Z79" i="1"/>
  <c r="P80" i="1"/>
  <c r="Z80" i="1"/>
  <c r="P81" i="1"/>
  <c r="Z81" i="1"/>
  <c r="P83" i="1"/>
  <c r="Z83" i="1"/>
  <c r="P84" i="1"/>
  <c r="Z84" i="1"/>
  <c r="P85" i="1"/>
  <c r="Z85" i="1"/>
  <c r="P86" i="1"/>
  <c r="Z86" i="1"/>
  <c r="P87" i="1"/>
  <c r="Z87" i="1"/>
  <c r="P88" i="1"/>
  <c r="Z88" i="1"/>
  <c r="P89" i="1"/>
  <c r="Z89" i="1"/>
  <c r="P90" i="1"/>
  <c r="Z90" i="1"/>
  <c r="P91" i="1"/>
  <c r="Z91" i="1"/>
  <c r="P92" i="1"/>
  <c r="Z92" i="1"/>
  <c r="P93" i="1"/>
  <c r="Z93" i="1"/>
  <c r="P94" i="1"/>
  <c r="Z94" i="1"/>
  <c r="P95" i="1"/>
  <c r="Z95" i="1"/>
  <c r="P96" i="1"/>
  <c r="Z96" i="1"/>
  <c r="P97" i="1"/>
  <c r="Z97" i="1"/>
  <c r="P99" i="1"/>
  <c r="Z99" i="1"/>
  <c r="P100" i="1"/>
  <c r="Z100" i="1"/>
  <c r="P101" i="1"/>
  <c r="Z101" i="1"/>
  <c r="P102" i="1"/>
  <c r="Z102" i="1"/>
  <c r="P104" i="1"/>
  <c r="Z10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6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6" i="1"/>
  <c r="J106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AG47" i="9"/>
  <c r="AG48" i="9"/>
  <c r="AG49" i="9"/>
  <c r="AG50" i="9"/>
  <c r="AG51" i="9"/>
  <c r="AG52" i="9"/>
  <c r="AG53" i="9"/>
  <c r="AG54" i="9"/>
  <c r="AG55" i="9"/>
  <c r="AQ10" i="6"/>
  <c r="AQ11" i="6"/>
  <c r="AQ12" i="6"/>
  <c r="AQ13" i="6"/>
  <c r="AQ14" i="6"/>
  <c r="AQ15" i="6"/>
  <c r="AQ16" i="6"/>
  <c r="AQ17" i="6"/>
  <c r="AQ18" i="6"/>
  <c r="AQ19" i="6"/>
  <c r="AQ20" i="6"/>
  <c r="AQ21" i="6"/>
  <c r="AQ22" i="6"/>
  <c r="AQ23" i="6"/>
  <c r="AQ24" i="6"/>
  <c r="AQ25" i="6"/>
  <c r="AQ26" i="6"/>
  <c r="AQ27" i="6"/>
  <c r="AQ28" i="6"/>
  <c r="AQ29" i="6"/>
  <c r="AQ30" i="6"/>
  <c r="AQ31" i="6"/>
  <c r="AQ32" i="6"/>
  <c r="AQ33" i="6"/>
  <c r="AQ34" i="6"/>
  <c r="AQ35" i="6"/>
  <c r="AQ36" i="6"/>
  <c r="AQ37" i="6"/>
  <c r="AQ38" i="6"/>
  <c r="AQ39" i="6"/>
  <c r="AQ40" i="6"/>
  <c r="AQ41" i="6"/>
  <c r="AQ42" i="6"/>
  <c r="AQ43" i="6"/>
  <c r="AQ44" i="6"/>
  <c r="AQ45" i="6"/>
  <c r="AQ46" i="6"/>
  <c r="AQ47" i="6"/>
  <c r="AQ48" i="6"/>
  <c r="AQ49" i="6"/>
  <c r="AQ50" i="6"/>
  <c r="AQ51" i="6"/>
  <c r="AQ52" i="6"/>
  <c r="AQ53" i="6"/>
  <c r="AQ54" i="6"/>
  <c r="AQ55" i="6"/>
  <c r="AP10" i="6"/>
  <c r="AP11" i="6"/>
  <c r="AP12" i="6"/>
  <c r="AP13" i="6"/>
  <c r="AP14" i="6"/>
  <c r="AP15" i="6"/>
  <c r="AP16" i="6"/>
  <c r="AP17" i="6"/>
  <c r="AP18" i="6"/>
  <c r="AP19" i="6"/>
  <c r="AP20" i="6"/>
  <c r="AP21" i="6"/>
  <c r="AP22" i="6"/>
  <c r="AP23" i="6"/>
  <c r="AP24" i="6"/>
  <c r="AP25" i="6"/>
  <c r="AP26" i="6"/>
  <c r="AP27" i="6"/>
  <c r="AP28" i="6"/>
  <c r="AP29" i="6"/>
  <c r="AP30" i="6"/>
  <c r="AP31" i="6"/>
  <c r="AP32" i="6"/>
  <c r="AP33" i="6"/>
  <c r="AP34" i="6"/>
  <c r="AP35" i="6"/>
  <c r="AP36" i="6"/>
  <c r="AP37" i="6"/>
  <c r="AP38" i="6"/>
  <c r="AP39" i="6"/>
  <c r="AP40" i="6"/>
  <c r="AP41" i="6"/>
  <c r="AP42" i="6"/>
  <c r="AP43" i="6"/>
  <c r="AP44" i="6"/>
  <c r="AP45" i="6"/>
  <c r="AP46" i="6"/>
  <c r="AP47" i="6"/>
  <c r="AP48" i="6"/>
  <c r="AP49" i="6"/>
  <c r="AP50" i="6"/>
  <c r="AP51" i="6"/>
  <c r="AP52" i="6"/>
  <c r="AP53" i="6"/>
  <c r="AP54" i="6"/>
  <c r="AP55" i="6"/>
  <c r="AG58" i="6"/>
  <c r="AG59" i="6"/>
  <c r="AG60" i="6"/>
  <c r="AG61" i="6"/>
  <c r="AG62" i="6"/>
  <c r="AG63" i="6"/>
  <c r="AG64" i="6"/>
  <c r="AG65" i="6"/>
  <c r="AG66" i="6"/>
  <c r="AG67" i="6"/>
  <c r="AG68" i="6"/>
  <c r="AG69" i="6"/>
  <c r="AG70" i="6"/>
  <c r="AG71" i="6"/>
  <c r="AG72" i="6"/>
  <c r="AG73" i="6"/>
  <c r="AG74" i="6"/>
  <c r="AF58" i="6"/>
  <c r="AF59" i="6"/>
  <c r="AF60" i="6"/>
  <c r="AF61" i="6"/>
  <c r="AF62" i="6"/>
  <c r="AF63" i="6"/>
  <c r="AF64" i="6"/>
  <c r="AF65" i="6"/>
  <c r="AF66" i="6"/>
  <c r="AF67" i="6"/>
  <c r="AF68" i="6"/>
  <c r="AF69" i="6"/>
  <c r="AF70" i="6"/>
  <c r="AF71" i="6"/>
  <c r="AF72" i="6"/>
  <c r="AF73" i="6"/>
  <c r="AF74" i="6"/>
  <c r="AF75" i="6"/>
  <c r="AE58" i="6"/>
  <c r="AE59" i="6"/>
  <c r="AE60" i="6"/>
  <c r="AE61" i="6"/>
  <c r="AE62" i="6"/>
  <c r="AE63" i="6"/>
  <c r="AE64" i="6"/>
  <c r="AE65" i="6"/>
  <c r="AE66" i="6"/>
  <c r="AE67" i="6"/>
  <c r="AE68" i="6"/>
  <c r="AE69" i="6"/>
  <c r="AE70" i="6"/>
  <c r="AE71" i="6"/>
  <c r="AE72" i="6"/>
  <c r="AE73" i="6"/>
  <c r="AE74" i="6"/>
  <c r="AE75" i="6"/>
  <c r="AD58" i="6"/>
  <c r="AD59" i="6"/>
  <c r="AD60" i="6"/>
  <c r="AD61" i="6"/>
  <c r="AD62" i="6"/>
  <c r="AD63" i="6"/>
  <c r="AD64" i="6"/>
  <c r="AD65" i="6"/>
  <c r="AD66" i="6"/>
  <c r="AD67" i="6"/>
  <c r="AD68" i="6"/>
  <c r="AD69" i="6"/>
  <c r="AD70" i="6"/>
  <c r="AD71" i="6"/>
  <c r="AD72" i="6"/>
  <c r="AD73" i="6"/>
  <c r="AD74" i="6"/>
  <c r="AD75" i="6"/>
  <c r="AC58" i="6"/>
  <c r="AC59" i="6"/>
  <c r="AC60" i="6"/>
  <c r="AC61" i="6"/>
  <c r="AC62" i="6"/>
  <c r="AC63" i="6"/>
  <c r="AC64" i="6"/>
  <c r="AC65" i="6"/>
  <c r="AC66" i="6"/>
  <c r="AC67" i="6"/>
  <c r="AC68" i="6"/>
  <c r="AC69" i="6"/>
  <c r="AC70" i="6"/>
  <c r="AC71" i="6"/>
  <c r="AC72" i="6"/>
  <c r="AC73" i="6"/>
  <c r="AC74" i="6"/>
  <c r="AC75" i="6"/>
  <c r="AA75" i="6"/>
  <c r="AB75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A58" i="6"/>
  <c r="AA59" i="6"/>
  <c r="AA60" i="6"/>
  <c r="AA61" i="6"/>
  <c r="AA62" i="6"/>
  <c r="AA63" i="6"/>
  <c r="AA64" i="6"/>
  <c r="AA65" i="6"/>
  <c r="AA66" i="6"/>
  <c r="AA67" i="6"/>
  <c r="AA68" i="6"/>
  <c r="AA69" i="6"/>
  <c r="AA70" i="6"/>
  <c r="AA71" i="6"/>
  <c r="AA72" i="6"/>
  <c r="AA73" i="6"/>
  <c r="AA74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AD5" i="6"/>
  <c r="Q58" i="9"/>
  <c r="Q59" i="9"/>
  <c r="Q60" i="9"/>
  <c r="Q61" i="9"/>
  <c r="Q62" i="9"/>
  <c r="Q63" i="9"/>
  <c r="Q64" i="9"/>
  <c r="Q65" i="9"/>
  <c r="Q66" i="9"/>
  <c r="Q67" i="9"/>
  <c r="Q68" i="9"/>
  <c r="Q69" i="9"/>
  <c r="Q70" i="9"/>
  <c r="Q71" i="9"/>
  <c r="Q72" i="9"/>
  <c r="Q73" i="9"/>
  <c r="Q104" i="9"/>
  <c r="Q74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104" i="9"/>
  <c r="O74" i="9"/>
  <c r="M58" i="9"/>
  <c r="M59" i="9"/>
  <c r="M60" i="9"/>
  <c r="M61" i="9"/>
  <c r="M62" i="9"/>
  <c r="M63" i="9"/>
  <c r="M64" i="9"/>
  <c r="M65" i="9"/>
  <c r="M66" i="9"/>
  <c r="M67" i="9"/>
  <c r="M68" i="9"/>
  <c r="M69" i="9"/>
  <c r="M70" i="9"/>
  <c r="M71" i="9"/>
  <c r="M72" i="9"/>
  <c r="M73" i="9"/>
  <c r="M104" i="9"/>
  <c r="M74" i="9"/>
  <c r="Z75" i="9"/>
  <c r="AA75" i="9"/>
  <c r="AB75" i="9"/>
  <c r="AC75" i="9"/>
  <c r="AC58" i="9"/>
  <c r="AC59" i="9"/>
  <c r="AC60" i="9"/>
  <c r="AC61" i="9"/>
  <c r="AC62" i="9"/>
  <c r="AC63" i="9"/>
  <c r="AC64" i="9"/>
  <c r="AC65" i="9"/>
  <c r="AC66" i="9"/>
  <c r="AC67" i="9"/>
  <c r="AC68" i="9"/>
  <c r="AC69" i="9"/>
  <c r="AC70" i="9"/>
  <c r="AC71" i="9"/>
  <c r="AC72" i="9"/>
  <c r="AC73" i="9"/>
  <c r="AC104" i="9"/>
  <c r="AC74" i="9"/>
  <c r="AB58" i="9"/>
  <c r="AB59" i="9"/>
  <c r="AB60" i="9"/>
  <c r="AB61" i="9"/>
  <c r="AB62" i="9"/>
  <c r="AB63" i="9"/>
  <c r="AB64" i="9"/>
  <c r="AB65" i="9"/>
  <c r="AB66" i="9"/>
  <c r="AB67" i="9"/>
  <c r="AB68" i="9"/>
  <c r="AB69" i="9"/>
  <c r="AB70" i="9"/>
  <c r="AB71" i="9"/>
  <c r="AB72" i="9"/>
  <c r="AB73" i="9"/>
  <c r="AB104" i="9"/>
  <c r="AB74" i="9"/>
  <c r="AA58" i="9"/>
  <c r="AA59" i="9"/>
  <c r="AA60" i="9"/>
  <c r="AA61" i="9"/>
  <c r="AA62" i="9"/>
  <c r="AA63" i="9"/>
  <c r="AA64" i="9"/>
  <c r="AA65" i="9"/>
  <c r="AA66" i="9"/>
  <c r="AA67" i="9"/>
  <c r="AA68" i="9"/>
  <c r="AA69" i="9"/>
  <c r="AA70" i="9"/>
  <c r="AA71" i="9"/>
  <c r="AA72" i="9"/>
  <c r="AA73" i="9"/>
  <c r="AA104" i="9"/>
  <c r="AA74" i="9"/>
  <c r="Z58" i="9"/>
  <c r="Z59" i="9"/>
  <c r="Z60" i="9"/>
  <c r="Z61" i="9"/>
  <c r="Z62" i="9"/>
  <c r="Z63" i="9"/>
  <c r="Z64" i="9"/>
  <c r="Z65" i="9"/>
  <c r="Z66" i="9"/>
  <c r="Z67" i="9"/>
  <c r="Z68" i="9"/>
  <c r="Z69" i="9"/>
  <c r="Z70" i="9"/>
  <c r="Z71" i="9"/>
  <c r="Z72" i="9"/>
  <c r="Z73" i="9"/>
  <c r="Z104" i="9"/>
  <c r="Z74" i="9"/>
  <c r="BJ6" i="6"/>
  <c r="BJ7" i="6"/>
  <c r="BJ8" i="6"/>
  <c r="BJ9" i="6"/>
  <c r="BJ60" i="6"/>
  <c r="BJ61" i="6"/>
  <c r="BJ62" i="6"/>
  <c r="BJ63" i="6"/>
  <c r="BJ65" i="6"/>
  <c r="BI60" i="6"/>
  <c r="BI61" i="6"/>
  <c r="BI62" i="6"/>
  <c r="BI63" i="6"/>
  <c r="BI65" i="6"/>
  <c r="BI6" i="6"/>
  <c r="BI7" i="6"/>
  <c r="BI9" i="6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P21" i="9"/>
  <c r="M22" i="9"/>
  <c r="M23" i="9"/>
  <c r="M24" i="9"/>
  <c r="M25" i="9"/>
  <c r="M26" i="9"/>
  <c r="M27" i="9"/>
  <c r="M28" i="9"/>
  <c r="M29" i="9"/>
  <c r="M30" i="9"/>
  <c r="M31" i="9"/>
  <c r="M32" i="9"/>
  <c r="M33" i="9"/>
  <c r="M34" i="9"/>
  <c r="M35" i="9"/>
  <c r="M36" i="9"/>
  <c r="M37" i="9"/>
  <c r="M38" i="9"/>
  <c r="M39" i="9"/>
  <c r="M40" i="9"/>
  <c r="M41" i="9"/>
  <c r="M42" i="9"/>
  <c r="M43" i="9"/>
  <c r="M44" i="9"/>
  <c r="M45" i="9"/>
  <c r="M46" i="9"/>
  <c r="M47" i="9"/>
  <c r="M48" i="9"/>
  <c r="M49" i="9"/>
  <c r="M50" i="9"/>
  <c r="M51" i="9"/>
  <c r="M52" i="9"/>
  <c r="M53" i="9"/>
  <c r="M54" i="9"/>
  <c r="M55" i="9"/>
  <c r="M56" i="9"/>
  <c r="Z5" i="6"/>
  <c r="Z6" i="6"/>
  <c r="Z7" i="6"/>
  <c r="Z8" i="6"/>
  <c r="Z9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Q5" i="9"/>
  <c r="Q6" i="9"/>
  <c r="Q7" i="9"/>
  <c r="Q8" i="9"/>
  <c r="Q9" i="9"/>
  <c r="Q10" i="9"/>
  <c r="Q11" i="9"/>
  <c r="Q12" i="9"/>
  <c r="Q13" i="9"/>
  <c r="Q14" i="9"/>
  <c r="Q15" i="9"/>
  <c r="Q16" i="9"/>
  <c r="Q17" i="9"/>
  <c r="Q18" i="9"/>
  <c r="Q19" i="9"/>
  <c r="Q20" i="9"/>
  <c r="Q21" i="9"/>
  <c r="Q22" i="9"/>
  <c r="Q23" i="9"/>
  <c r="Q24" i="9"/>
  <c r="Q25" i="9"/>
  <c r="Q26" i="9"/>
  <c r="Q27" i="9"/>
  <c r="Q28" i="9"/>
  <c r="Q29" i="9"/>
  <c r="Q30" i="9"/>
  <c r="Q31" i="9"/>
  <c r="Q32" i="9"/>
  <c r="Q33" i="9"/>
  <c r="Q34" i="9"/>
  <c r="Q35" i="9"/>
  <c r="Q36" i="9"/>
  <c r="Q37" i="9"/>
  <c r="Q38" i="9"/>
  <c r="Q39" i="9"/>
  <c r="Q40" i="9"/>
  <c r="Q41" i="9"/>
  <c r="Q42" i="9"/>
  <c r="Q43" i="9"/>
  <c r="Q44" i="9"/>
  <c r="Q45" i="9"/>
  <c r="Q46" i="9"/>
  <c r="Q47" i="9"/>
  <c r="Q48" i="9"/>
  <c r="Q49" i="9"/>
  <c r="Q50" i="9"/>
  <c r="Q51" i="9"/>
  <c r="Q52" i="9"/>
  <c r="Q53" i="9"/>
  <c r="Q54" i="9"/>
  <c r="Q55" i="9"/>
  <c r="Q56" i="9"/>
  <c r="Z6" i="9"/>
  <c r="AA6" i="9"/>
  <c r="Z7" i="9"/>
  <c r="AA7" i="9"/>
  <c r="Z8" i="9"/>
  <c r="AA8" i="9"/>
  <c r="Z9" i="9"/>
  <c r="AA9" i="9"/>
  <c r="Z10" i="9"/>
  <c r="AA10" i="9"/>
  <c r="Z11" i="9"/>
  <c r="AA11" i="9"/>
  <c r="Z12" i="9"/>
  <c r="AA12" i="9"/>
  <c r="Z13" i="9"/>
  <c r="AA13" i="9"/>
  <c r="Z14" i="9"/>
  <c r="AA14" i="9"/>
  <c r="Z15" i="9"/>
  <c r="AA15" i="9"/>
  <c r="Z16" i="9"/>
  <c r="AA16" i="9"/>
  <c r="Z17" i="9"/>
  <c r="AA17" i="9"/>
  <c r="Z18" i="9"/>
  <c r="AA18" i="9"/>
  <c r="Z19" i="9"/>
  <c r="AA19" i="9"/>
  <c r="Z20" i="9"/>
  <c r="AA20" i="9"/>
  <c r="Z21" i="9"/>
  <c r="AA21" i="9"/>
  <c r="Z22" i="9"/>
  <c r="AA22" i="9"/>
  <c r="Z23" i="9"/>
  <c r="AA23" i="9"/>
  <c r="Z24" i="9"/>
  <c r="AA24" i="9"/>
  <c r="Z25" i="9"/>
  <c r="AA25" i="9"/>
  <c r="Z26" i="9"/>
  <c r="AA26" i="9"/>
  <c r="Z27" i="9"/>
  <c r="AA27" i="9"/>
  <c r="Z28" i="9"/>
  <c r="AA28" i="9"/>
  <c r="Z29" i="9"/>
  <c r="AA29" i="9"/>
  <c r="Z30" i="9"/>
  <c r="AA30" i="9"/>
  <c r="Z31" i="9"/>
  <c r="AA31" i="9"/>
  <c r="Z32" i="9"/>
  <c r="AA32" i="9"/>
  <c r="Z33" i="9"/>
  <c r="AA33" i="9"/>
  <c r="Z34" i="9"/>
  <c r="AA34" i="9"/>
  <c r="Z35" i="9"/>
  <c r="AA35" i="9"/>
  <c r="Z36" i="9"/>
  <c r="AA36" i="9"/>
  <c r="Z37" i="9"/>
  <c r="AA37" i="9"/>
  <c r="Z38" i="9"/>
  <c r="AA38" i="9"/>
  <c r="Z39" i="9"/>
  <c r="AA39" i="9"/>
  <c r="Z40" i="9"/>
  <c r="AA40" i="9"/>
  <c r="Z41" i="9"/>
  <c r="AA41" i="9"/>
  <c r="Z42" i="9"/>
  <c r="AA42" i="9"/>
  <c r="Z43" i="9"/>
  <c r="AA43" i="9"/>
  <c r="Z44" i="9"/>
  <c r="AA44" i="9"/>
  <c r="Z45" i="9"/>
  <c r="AA45" i="9"/>
  <c r="Z46" i="9"/>
  <c r="AA46" i="9"/>
  <c r="Z47" i="9"/>
  <c r="AA47" i="9"/>
  <c r="Z48" i="9"/>
  <c r="AA48" i="9"/>
  <c r="Z49" i="9"/>
  <c r="AA49" i="9"/>
  <c r="Z50" i="9"/>
  <c r="AA50" i="9"/>
  <c r="Z51" i="9"/>
  <c r="AA51" i="9"/>
  <c r="Z52" i="9"/>
  <c r="AA52" i="9"/>
  <c r="Z53" i="9"/>
  <c r="AA53" i="9"/>
  <c r="Z54" i="9"/>
  <c r="AA54" i="9"/>
  <c r="Z55" i="9"/>
  <c r="AA55" i="9"/>
  <c r="Z56" i="9"/>
  <c r="AA56" i="9"/>
  <c r="AW74" i="1"/>
  <c r="AV74" i="1"/>
  <c r="AU74" i="1"/>
  <c r="AT74" i="1"/>
  <c r="AO74" i="1"/>
  <c r="AN74" i="1"/>
  <c r="AM74" i="1"/>
  <c r="AL74" i="1"/>
  <c r="AK74" i="1"/>
  <c r="AJ74" i="1"/>
  <c r="AB74" i="1"/>
  <c r="AA74" i="1"/>
  <c r="P74" i="1"/>
  <c r="Z74" i="1"/>
  <c r="Y74" i="1"/>
  <c r="X74" i="1"/>
  <c r="L74" i="1"/>
  <c r="K74" i="1"/>
  <c r="J74" i="1"/>
  <c r="AW73" i="1"/>
  <c r="AV73" i="1"/>
  <c r="AU73" i="1"/>
  <c r="AT73" i="1"/>
  <c r="AO73" i="1"/>
  <c r="AN73" i="1"/>
  <c r="AM73" i="1"/>
  <c r="AL73" i="1"/>
  <c r="AK73" i="1"/>
  <c r="AJ73" i="1"/>
  <c r="AB73" i="1"/>
  <c r="AA73" i="1"/>
  <c r="P73" i="1"/>
  <c r="Z73" i="1"/>
  <c r="Y73" i="1"/>
  <c r="X73" i="1"/>
  <c r="L73" i="1"/>
  <c r="K73" i="1"/>
  <c r="J73" i="1"/>
  <c r="AW72" i="1"/>
  <c r="AV72" i="1"/>
  <c r="AU72" i="1"/>
  <c r="AT72" i="1"/>
  <c r="AO72" i="1"/>
  <c r="AN72" i="1"/>
  <c r="AM72" i="1"/>
  <c r="AL72" i="1"/>
  <c r="AK72" i="1"/>
  <c r="AJ72" i="1"/>
  <c r="AB72" i="1"/>
  <c r="AA72" i="1"/>
  <c r="P72" i="1"/>
  <c r="Z72" i="1"/>
  <c r="Y72" i="1"/>
  <c r="X72" i="1"/>
  <c r="L72" i="1"/>
  <c r="K72" i="1"/>
  <c r="J72" i="1"/>
  <c r="AW71" i="1"/>
  <c r="AV71" i="1"/>
  <c r="AU71" i="1"/>
  <c r="AT71" i="1"/>
  <c r="AO71" i="1"/>
  <c r="AN71" i="1"/>
  <c r="AM71" i="1"/>
  <c r="AL71" i="1"/>
  <c r="AK71" i="1"/>
  <c r="AJ71" i="1"/>
  <c r="AB71" i="1"/>
  <c r="AA71" i="1"/>
  <c r="P71" i="1"/>
  <c r="Z71" i="1"/>
  <c r="Y71" i="1"/>
  <c r="X71" i="1"/>
  <c r="L71" i="1"/>
  <c r="K71" i="1"/>
  <c r="J71" i="1"/>
  <c r="AW70" i="1"/>
  <c r="AV70" i="1"/>
  <c r="AU70" i="1"/>
  <c r="AT70" i="1"/>
  <c r="AO70" i="1"/>
  <c r="AN70" i="1"/>
  <c r="AM70" i="1"/>
  <c r="AL70" i="1"/>
  <c r="AK70" i="1"/>
  <c r="AJ70" i="1"/>
  <c r="AB70" i="1"/>
  <c r="AA70" i="1"/>
  <c r="P70" i="1"/>
  <c r="Z70" i="1"/>
  <c r="Y70" i="1"/>
  <c r="X70" i="1"/>
  <c r="L70" i="1"/>
  <c r="K70" i="1"/>
  <c r="J70" i="1"/>
  <c r="AW69" i="1"/>
  <c r="AV69" i="1"/>
  <c r="AU69" i="1"/>
  <c r="AT69" i="1"/>
  <c r="AO69" i="1"/>
  <c r="AN69" i="1"/>
  <c r="AM69" i="1"/>
  <c r="AL69" i="1"/>
  <c r="AK69" i="1"/>
  <c r="AJ69" i="1"/>
  <c r="AB69" i="1"/>
  <c r="AA69" i="1"/>
  <c r="P69" i="1"/>
  <c r="Z69" i="1"/>
  <c r="X69" i="1"/>
  <c r="L69" i="1"/>
  <c r="K69" i="1"/>
  <c r="J69" i="1"/>
  <c r="AW68" i="1"/>
  <c r="AV68" i="1"/>
  <c r="AU68" i="1"/>
  <c r="AT68" i="1"/>
  <c r="AO68" i="1"/>
  <c r="AN68" i="1"/>
  <c r="AM68" i="1"/>
  <c r="AL68" i="1"/>
  <c r="AK68" i="1"/>
  <c r="AJ68" i="1"/>
  <c r="AB68" i="1"/>
  <c r="AA68" i="1"/>
  <c r="P68" i="1"/>
  <c r="Z68" i="1"/>
  <c r="Y68" i="1"/>
  <c r="X68" i="1"/>
  <c r="L68" i="1"/>
  <c r="K68" i="1"/>
  <c r="J68" i="1"/>
  <c r="AW67" i="1"/>
  <c r="AV67" i="1"/>
  <c r="AU67" i="1"/>
  <c r="AT67" i="1"/>
  <c r="AO67" i="1"/>
  <c r="AN67" i="1"/>
  <c r="AM67" i="1"/>
  <c r="AL67" i="1"/>
  <c r="AK67" i="1"/>
  <c r="AJ67" i="1"/>
  <c r="AB67" i="1"/>
  <c r="AA67" i="1"/>
  <c r="P67" i="1"/>
  <c r="Z67" i="1"/>
  <c r="Y67" i="1"/>
  <c r="X67" i="1"/>
  <c r="L67" i="1"/>
  <c r="K67" i="1"/>
  <c r="J67" i="1"/>
  <c r="AW66" i="1"/>
  <c r="AV66" i="1"/>
  <c r="AU66" i="1"/>
  <c r="AT66" i="1"/>
  <c r="AO66" i="1"/>
  <c r="AN66" i="1"/>
  <c r="AM66" i="1"/>
  <c r="AL66" i="1"/>
  <c r="AK66" i="1"/>
  <c r="AJ66" i="1"/>
  <c r="AB66" i="1"/>
  <c r="AA66" i="1"/>
  <c r="P66" i="1"/>
  <c r="Z66" i="1"/>
  <c r="Y66" i="1"/>
  <c r="X66" i="1"/>
  <c r="L66" i="1"/>
  <c r="K66" i="1"/>
  <c r="J66" i="1"/>
  <c r="AW65" i="1"/>
  <c r="AV65" i="1"/>
  <c r="AU65" i="1"/>
  <c r="AT65" i="1"/>
  <c r="AO65" i="1"/>
  <c r="AN65" i="1"/>
  <c r="AM65" i="1"/>
  <c r="AL65" i="1"/>
  <c r="AK65" i="1"/>
  <c r="AJ65" i="1"/>
  <c r="AB65" i="1"/>
  <c r="AA65" i="1"/>
  <c r="P65" i="1"/>
  <c r="Z65" i="1"/>
  <c r="Y65" i="1"/>
  <c r="X65" i="1"/>
  <c r="L65" i="1"/>
  <c r="K65" i="1"/>
  <c r="J65" i="1"/>
  <c r="AW64" i="1"/>
  <c r="AV64" i="1"/>
  <c r="AU64" i="1"/>
  <c r="AT64" i="1"/>
  <c r="AO64" i="1"/>
  <c r="AN64" i="1"/>
  <c r="AM64" i="1"/>
  <c r="AL64" i="1"/>
  <c r="AK64" i="1"/>
  <c r="AJ64" i="1"/>
  <c r="AB64" i="1"/>
  <c r="AA64" i="1"/>
  <c r="P64" i="1"/>
  <c r="Z64" i="1"/>
  <c r="Y64" i="1"/>
  <c r="X64" i="1"/>
  <c r="L64" i="1"/>
  <c r="K64" i="1"/>
  <c r="J64" i="1"/>
  <c r="AW63" i="1"/>
  <c r="AV63" i="1"/>
  <c r="AU63" i="1"/>
  <c r="AT63" i="1"/>
  <c r="AO63" i="1"/>
  <c r="AN63" i="1"/>
  <c r="AM63" i="1"/>
  <c r="AL63" i="1"/>
  <c r="AK63" i="1"/>
  <c r="AJ63" i="1"/>
  <c r="AB63" i="1"/>
  <c r="AA63" i="1"/>
  <c r="P63" i="1"/>
  <c r="Z63" i="1"/>
  <c r="X63" i="1"/>
  <c r="L63" i="1"/>
  <c r="K63" i="1"/>
  <c r="J63" i="1"/>
  <c r="AW62" i="1"/>
  <c r="AV62" i="1"/>
  <c r="AU62" i="1"/>
  <c r="AT62" i="1"/>
  <c r="AO62" i="1"/>
  <c r="AN62" i="1"/>
  <c r="AM62" i="1"/>
  <c r="AL62" i="1"/>
  <c r="AK62" i="1"/>
  <c r="AJ62" i="1"/>
  <c r="AB62" i="1"/>
  <c r="AA62" i="1"/>
  <c r="P62" i="1"/>
  <c r="Z62" i="1"/>
  <c r="Y62" i="1"/>
  <c r="X62" i="1"/>
  <c r="L62" i="1"/>
  <c r="K62" i="1"/>
  <c r="J62" i="1"/>
  <c r="AW61" i="1"/>
  <c r="AV61" i="1"/>
  <c r="AU61" i="1"/>
  <c r="AT61" i="1"/>
  <c r="AO61" i="1"/>
  <c r="AN61" i="1"/>
  <c r="AM61" i="1"/>
  <c r="AL61" i="1"/>
  <c r="AK61" i="1"/>
  <c r="AJ61" i="1"/>
  <c r="AB61" i="1"/>
  <c r="AA61" i="1"/>
  <c r="P61" i="1"/>
  <c r="Z61" i="1"/>
  <c r="Y61" i="1"/>
  <c r="X61" i="1"/>
  <c r="L61" i="1"/>
  <c r="K61" i="1"/>
  <c r="J61" i="1"/>
  <c r="AW60" i="1"/>
  <c r="AV60" i="1"/>
  <c r="AU60" i="1"/>
  <c r="AT60" i="1"/>
  <c r="AO60" i="1"/>
  <c r="AN60" i="1"/>
  <c r="AM60" i="1"/>
  <c r="AL60" i="1"/>
  <c r="AK60" i="1"/>
  <c r="AJ60" i="1"/>
  <c r="AB60" i="1"/>
  <c r="AA60" i="1"/>
  <c r="P60" i="1"/>
  <c r="Z60" i="1"/>
  <c r="Y60" i="1"/>
  <c r="X60" i="1"/>
  <c r="L60" i="1"/>
  <c r="K60" i="1"/>
  <c r="J60" i="1"/>
  <c r="AW59" i="1"/>
  <c r="AV59" i="1"/>
  <c r="AU59" i="1"/>
  <c r="AT59" i="1"/>
  <c r="AO59" i="1"/>
  <c r="AN59" i="1"/>
  <c r="AM59" i="1"/>
  <c r="AL59" i="1"/>
  <c r="AK59" i="1"/>
  <c r="AJ59" i="1"/>
  <c r="AB59" i="1"/>
  <c r="AA59" i="1"/>
  <c r="P59" i="1"/>
  <c r="Z59" i="1"/>
  <c r="Y59" i="1"/>
  <c r="X59" i="1"/>
  <c r="L59" i="1"/>
  <c r="K59" i="1"/>
  <c r="J59" i="1"/>
  <c r="AW58" i="1"/>
  <c r="AV58" i="1"/>
  <c r="AU58" i="1"/>
  <c r="AT58" i="1"/>
  <c r="AO58" i="1"/>
  <c r="AN58" i="1"/>
  <c r="AM58" i="1"/>
  <c r="AL58" i="1"/>
  <c r="AK58" i="1"/>
  <c r="AJ58" i="1"/>
  <c r="AB58" i="1"/>
  <c r="AA58" i="1"/>
  <c r="P58" i="1"/>
  <c r="Z58" i="1"/>
  <c r="Y58" i="1"/>
  <c r="X58" i="1"/>
  <c r="L58" i="1"/>
  <c r="K58" i="1"/>
  <c r="J58" i="1"/>
  <c r="AW57" i="1"/>
  <c r="AV57" i="1"/>
  <c r="AU57" i="1"/>
  <c r="AT57" i="1"/>
  <c r="AO57" i="1"/>
  <c r="AN57" i="1"/>
  <c r="AM57" i="1"/>
  <c r="AL57" i="1"/>
  <c r="AK57" i="1"/>
  <c r="AJ57" i="1"/>
  <c r="AB57" i="1"/>
  <c r="AA57" i="1"/>
  <c r="P57" i="1"/>
  <c r="Z57" i="1"/>
  <c r="Y57" i="1"/>
  <c r="X57" i="1"/>
  <c r="L57" i="1"/>
  <c r="K57" i="1"/>
  <c r="J57" i="1"/>
  <c r="AW5" i="1"/>
  <c r="AW6" i="1"/>
  <c r="AW7" i="1"/>
  <c r="AW8" i="1"/>
  <c r="AW9" i="1"/>
  <c r="AW10" i="1"/>
  <c r="AW11" i="1"/>
  <c r="AW12" i="1"/>
  <c r="AW13" i="1"/>
  <c r="AW14" i="1"/>
  <c r="AW15" i="1"/>
  <c r="AW16" i="1"/>
  <c r="AW17" i="1"/>
  <c r="AW18" i="1"/>
  <c r="AW19" i="1"/>
  <c r="AW20" i="1"/>
  <c r="AW21" i="1"/>
  <c r="AW22" i="1"/>
  <c r="AW23" i="1"/>
  <c r="AW24" i="1"/>
  <c r="AW25" i="1"/>
  <c r="AW26" i="1"/>
  <c r="AW27" i="1"/>
  <c r="AW28" i="1"/>
  <c r="AW29" i="1"/>
  <c r="AW30" i="1"/>
  <c r="AW31" i="1"/>
  <c r="AW32" i="1"/>
  <c r="AW33" i="1"/>
  <c r="AW34" i="1"/>
  <c r="AW35" i="1"/>
  <c r="AW36" i="1"/>
  <c r="AW37" i="1"/>
  <c r="AW38" i="1"/>
  <c r="AW39" i="1"/>
  <c r="AW40" i="1"/>
  <c r="AW41" i="1"/>
  <c r="AW42" i="1"/>
  <c r="AW43" i="1"/>
  <c r="AW44" i="1"/>
  <c r="AW45" i="1"/>
  <c r="AW46" i="1"/>
  <c r="AW47" i="1"/>
  <c r="AW48" i="1"/>
  <c r="AW49" i="1"/>
  <c r="AW50" i="1"/>
  <c r="AW51" i="1"/>
  <c r="AW52" i="1"/>
  <c r="AW53" i="1"/>
  <c r="AW54" i="1"/>
  <c r="AW55" i="1"/>
  <c r="AW4" i="1"/>
  <c r="AV5" i="1"/>
  <c r="AV6" i="1"/>
  <c r="AV7" i="1"/>
  <c r="AV8" i="1"/>
  <c r="AV9" i="1"/>
  <c r="AV10" i="1"/>
  <c r="AV11" i="1"/>
  <c r="AV12" i="1"/>
  <c r="AV13" i="1"/>
  <c r="AV14" i="1"/>
  <c r="AV15" i="1"/>
  <c r="AV16" i="1"/>
  <c r="AV17" i="1"/>
  <c r="AV18" i="1"/>
  <c r="AV19" i="1"/>
  <c r="AV20" i="1"/>
  <c r="AV21" i="1"/>
  <c r="AV22" i="1"/>
  <c r="AV23" i="1"/>
  <c r="AV24" i="1"/>
  <c r="AV25" i="1"/>
  <c r="AV26" i="1"/>
  <c r="AV27" i="1"/>
  <c r="AV28" i="1"/>
  <c r="AV29" i="1"/>
  <c r="AV30" i="1"/>
  <c r="AV31" i="1"/>
  <c r="AV32" i="1"/>
  <c r="AV33" i="1"/>
  <c r="AV34" i="1"/>
  <c r="AV35" i="1"/>
  <c r="AV36" i="1"/>
  <c r="AV37" i="1"/>
  <c r="AV38" i="1"/>
  <c r="AV39" i="1"/>
  <c r="AV40" i="1"/>
  <c r="AV41" i="1"/>
  <c r="AV42" i="1"/>
  <c r="AV43" i="1"/>
  <c r="AV44" i="1"/>
  <c r="AV45" i="1"/>
  <c r="AV46" i="1"/>
  <c r="AV47" i="1"/>
  <c r="AV48" i="1"/>
  <c r="AV49" i="1"/>
  <c r="AV50" i="1"/>
  <c r="AV51" i="1"/>
  <c r="AV52" i="1"/>
  <c r="AV53" i="1"/>
  <c r="AV54" i="1"/>
  <c r="AV55" i="1"/>
  <c r="AV4" i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4" i="1"/>
  <c r="AC5" i="6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4" i="1"/>
  <c r="J4" i="1"/>
  <c r="AC56" i="9"/>
  <c r="AB56" i="9"/>
  <c r="AC55" i="9"/>
  <c r="AB55" i="9"/>
  <c r="AC54" i="9"/>
  <c r="AB54" i="9"/>
  <c r="AC53" i="9"/>
  <c r="AB53" i="9"/>
  <c r="AC52" i="9"/>
  <c r="AB52" i="9"/>
  <c r="AC51" i="9"/>
  <c r="AB51" i="9"/>
  <c r="AC50" i="9"/>
  <c r="AB50" i="9"/>
  <c r="AC49" i="9"/>
  <c r="AB49" i="9"/>
  <c r="AC48" i="9"/>
  <c r="AB48" i="9"/>
  <c r="AC47" i="9"/>
  <c r="AB47" i="9"/>
  <c r="AC46" i="9"/>
  <c r="AB46" i="9"/>
  <c r="AC45" i="9"/>
  <c r="AB45" i="9"/>
  <c r="AC44" i="9"/>
  <c r="AB44" i="9"/>
  <c r="AC43" i="9"/>
  <c r="AB43" i="9"/>
  <c r="AC42" i="9"/>
  <c r="AB42" i="9"/>
  <c r="AC41" i="9"/>
  <c r="AB41" i="9"/>
  <c r="AC40" i="9"/>
  <c r="AB40" i="9"/>
  <c r="AC39" i="9"/>
  <c r="AB39" i="9"/>
  <c r="AC38" i="9"/>
  <c r="AB38" i="9"/>
  <c r="AC37" i="9"/>
  <c r="AB37" i="9"/>
  <c r="AC36" i="9"/>
  <c r="AB36" i="9"/>
  <c r="AC35" i="9"/>
  <c r="AB35" i="9"/>
  <c r="AC34" i="9"/>
  <c r="AB34" i="9"/>
  <c r="AC33" i="9"/>
  <c r="AB33" i="9"/>
  <c r="AC32" i="9"/>
  <c r="AB32" i="9"/>
  <c r="AC31" i="9"/>
  <c r="AB31" i="9"/>
  <c r="AC30" i="9"/>
  <c r="AB30" i="9"/>
  <c r="AC29" i="9"/>
  <c r="AB29" i="9"/>
  <c r="AC28" i="9"/>
  <c r="AB28" i="9"/>
  <c r="AC27" i="9"/>
  <c r="AB27" i="9"/>
  <c r="AC26" i="9"/>
  <c r="AB26" i="9"/>
  <c r="AC25" i="9"/>
  <c r="AB25" i="9"/>
  <c r="AC24" i="9"/>
  <c r="AB24" i="9"/>
  <c r="AC23" i="9"/>
  <c r="AB23" i="9"/>
  <c r="AC22" i="9"/>
  <c r="AB22" i="9"/>
  <c r="AC21" i="9"/>
  <c r="AB21" i="9"/>
  <c r="AC20" i="9"/>
  <c r="AB20" i="9"/>
  <c r="AC19" i="9"/>
  <c r="AB19" i="9"/>
  <c r="AC18" i="9"/>
  <c r="AB18" i="9"/>
  <c r="AC17" i="9"/>
  <c r="AB17" i="9"/>
  <c r="AC16" i="9"/>
  <c r="AB16" i="9"/>
  <c r="AC15" i="9"/>
  <c r="AB15" i="9"/>
  <c r="AC14" i="9"/>
  <c r="AB14" i="9"/>
  <c r="AC13" i="9"/>
  <c r="AB13" i="9"/>
  <c r="AC12" i="9"/>
  <c r="AB12" i="9"/>
  <c r="AC11" i="9"/>
  <c r="AB11" i="9"/>
  <c r="AC10" i="9"/>
  <c r="AB10" i="9"/>
  <c r="AC9" i="9"/>
  <c r="AB9" i="9"/>
  <c r="AC8" i="9"/>
  <c r="AB8" i="9"/>
  <c r="AC7" i="9"/>
  <c r="AB7" i="9"/>
  <c r="AC6" i="9"/>
  <c r="AB6" i="9"/>
  <c r="AD6" i="6"/>
  <c r="AA6" i="6"/>
  <c r="AE6" i="6"/>
  <c r="AB6" i="6"/>
  <c r="AF6" i="6"/>
  <c r="AC6" i="6"/>
  <c r="AG6" i="6"/>
  <c r="AD7" i="6"/>
  <c r="AA7" i="6"/>
  <c r="AE7" i="6"/>
  <c r="AB7" i="6"/>
  <c r="AF7" i="6"/>
  <c r="AC7" i="6"/>
  <c r="AG7" i="6"/>
  <c r="AD8" i="6"/>
  <c r="AA8" i="6"/>
  <c r="AE8" i="6"/>
  <c r="AB8" i="6"/>
  <c r="AF8" i="6"/>
  <c r="AC8" i="6"/>
  <c r="AG8" i="6"/>
  <c r="AD9" i="6"/>
  <c r="AA9" i="6"/>
  <c r="AE9" i="6"/>
  <c r="AB9" i="6"/>
  <c r="AF9" i="6"/>
  <c r="AC9" i="6"/>
  <c r="AG9" i="6"/>
  <c r="AD10" i="6"/>
  <c r="AA10" i="6"/>
  <c r="AE10" i="6"/>
  <c r="AB10" i="6"/>
  <c r="AF10" i="6"/>
  <c r="AC10" i="6"/>
  <c r="AG10" i="6"/>
  <c r="AD11" i="6"/>
  <c r="AA11" i="6"/>
  <c r="AE11" i="6"/>
  <c r="AB11" i="6"/>
  <c r="AF11" i="6"/>
  <c r="AC11" i="6"/>
  <c r="AG11" i="6"/>
  <c r="AD12" i="6"/>
  <c r="AA12" i="6"/>
  <c r="AE12" i="6"/>
  <c r="AB12" i="6"/>
  <c r="AF12" i="6"/>
  <c r="AC12" i="6"/>
  <c r="AG12" i="6"/>
  <c r="AD13" i="6"/>
  <c r="AA13" i="6"/>
  <c r="AE13" i="6"/>
  <c r="AB13" i="6"/>
  <c r="AF13" i="6"/>
  <c r="AC13" i="6"/>
  <c r="AG13" i="6"/>
  <c r="AD14" i="6"/>
  <c r="AA14" i="6"/>
  <c r="AE14" i="6"/>
  <c r="AB14" i="6"/>
  <c r="AF14" i="6"/>
  <c r="AC14" i="6"/>
  <c r="AG14" i="6"/>
  <c r="AD15" i="6"/>
  <c r="AA15" i="6"/>
  <c r="AE15" i="6"/>
  <c r="AB15" i="6"/>
  <c r="AF15" i="6"/>
  <c r="AC15" i="6"/>
  <c r="AG15" i="6"/>
  <c r="AD16" i="6"/>
  <c r="AA16" i="6"/>
  <c r="AE16" i="6"/>
  <c r="AB16" i="6"/>
  <c r="AF16" i="6"/>
  <c r="AC16" i="6"/>
  <c r="AG16" i="6"/>
  <c r="AD17" i="6"/>
  <c r="AA17" i="6"/>
  <c r="AE17" i="6"/>
  <c r="AB17" i="6"/>
  <c r="AF17" i="6"/>
  <c r="AC17" i="6"/>
  <c r="AG17" i="6"/>
  <c r="AD18" i="6"/>
  <c r="AA18" i="6"/>
  <c r="AE18" i="6"/>
  <c r="AB18" i="6"/>
  <c r="AF18" i="6"/>
  <c r="AC18" i="6"/>
  <c r="AG18" i="6"/>
  <c r="AD19" i="6"/>
  <c r="AA19" i="6"/>
  <c r="AE19" i="6"/>
  <c r="AB19" i="6"/>
  <c r="AF19" i="6"/>
  <c r="AC19" i="6"/>
  <c r="AG19" i="6"/>
  <c r="AD20" i="6"/>
  <c r="AA20" i="6"/>
  <c r="AE20" i="6"/>
  <c r="AB20" i="6"/>
  <c r="AF20" i="6"/>
  <c r="AC20" i="6"/>
  <c r="AG20" i="6"/>
  <c r="AD21" i="6"/>
  <c r="AA21" i="6"/>
  <c r="AE21" i="6"/>
  <c r="AB21" i="6"/>
  <c r="AF21" i="6"/>
  <c r="AC21" i="6"/>
  <c r="AG21" i="6"/>
  <c r="AD22" i="6"/>
  <c r="AA22" i="6"/>
  <c r="AE22" i="6"/>
  <c r="AB22" i="6"/>
  <c r="AF22" i="6"/>
  <c r="AC22" i="6"/>
  <c r="AG22" i="6"/>
  <c r="AD23" i="6"/>
  <c r="AA23" i="6"/>
  <c r="AE23" i="6"/>
  <c r="AB23" i="6"/>
  <c r="AF23" i="6"/>
  <c r="AC23" i="6"/>
  <c r="AG23" i="6"/>
  <c r="AD24" i="6"/>
  <c r="AA24" i="6"/>
  <c r="AE24" i="6"/>
  <c r="AB24" i="6"/>
  <c r="AF24" i="6"/>
  <c r="AC24" i="6"/>
  <c r="AG24" i="6"/>
  <c r="AD25" i="6"/>
  <c r="AA25" i="6"/>
  <c r="AE25" i="6"/>
  <c r="AB25" i="6"/>
  <c r="AF25" i="6"/>
  <c r="AC25" i="6"/>
  <c r="AG25" i="6"/>
  <c r="AD26" i="6"/>
  <c r="AA26" i="6"/>
  <c r="AE26" i="6"/>
  <c r="AB26" i="6"/>
  <c r="AF26" i="6"/>
  <c r="AC26" i="6"/>
  <c r="AG26" i="6"/>
  <c r="AD27" i="6"/>
  <c r="AA27" i="6"/>
  <c r="AE27" i="6"/>
  <c r="AB27" i="6"/>
  <c r="AF27" i="6"/>
  <c r="AC27" i="6"/>
  <c r="AG27" i="6"/>
  <c r="AD28" i="6"/>
  <c r="AA28" i="6"/>
  <c r="AE28" i="6"/>
  <c r="AB28" i="6"/>
  <c r="AF28" i="6"/>
  <c r="AC28" i="6"/>
  <c r="AG28" i="6"/>
  <c r="AD29" i="6"/>
  <c r="AA29" i="6"/>
  <c r="AE29" i="6"/>
  <c r="AB29" i="6"/>
  <c r="AF29" i="6"/>
  <c r="AC29" i="6"/>
  <c r="AG29" i="6"/>
  <c r="AD30" i="6"/>
  <c r="AA30" i="6"/>
  <c r="AE30" i="6"/>
  <c r="AB30" i="6"/>
  <c r="AF30" i="6"/>
  <c r="AC30" i="6"/>
  <c r="AG30" i="6"/>
  <c r="AD31" i="6"/>
  <c r="AA31" i="6"/>
  <c r="AE31" i="6"/>
  <c r="AB31" i="6"/>
  <c r="AF31" i="6"/>
  <c r="AC31" i="6"/>
  <c r="AG31" i="6"/>
  <c r="AD32" i="6"/>
  <c r="AA32" i="6"/>
  <c r="AE32" i="6"/>
  <c r="AB32" i="6"/>
  <c r="AF32" i="6"/>
  <c r="AC32" i="6"/>
  <c r="AG32" i="6"/>
  <c r="AD33" i="6"/>
  <c r="AA33" i="6"/>
  <c r="AE33" i="6"/>
  <c r="AB33" i="6"/>
  <c r="AF33" i="6"/>
  <c r="AC33" i="6"/>
  <c r="AG33" i="6"/>
  <c r="AD34" i="6"/>
  <c r="AA34" i="6"/>
  <c r="AE34" i="6"/>
  <c r="AB34" i="6"/>
  <c r="AF34" i="6"/>
  <c r="AC34" i="6"/>
  <c r="AG34" i="6"/>
  <c r="AD35" i="6"/>
  <c r="AA35" i="6"/>
  <c r="AE35" i="6"/>
  <c r="AB35" i="6"/>
  <c r="AF35" i="6"/>
  <c r="AC35" i="6"/>
  <c r="AG35" i="6"/>
  <c r="AD36" i="6"/>
  <c r="AA36" i="6"/>
  <c r="AE36" i="6"/>
  <c r="AB36" i="6"/>
  <c r="AF36" i="6"/>
  <c r="AC36" i="6"/>
  <c r="AG36" i="6"/>
  <c r="AD37" i="6"/>
  <c r="AA37" i="6"/>
  <c r="AE37" i="6"/>
  <c r="AB37" i="6"/>
  <c r="AF37" i="6"/>
  <c r="AC37" i="6"/>
  <c r="AG37" i="6"/>
  <c r="AD38" i="6"/>
  <c r="AA38" i="6"/>
  <c r="AE38" i="6"/>
  <c r="AB38" i="6"/>
  <c r="AF38" i="6"/>
  <c r="AC38" i="6"/>
  <c r="AG38" i="6"/>
  <c r="AD39" i="6"/>
  <c r="AA39" i="6"/>
  <c r="AE39" i="6"/>
  <c r="AB39" i="6"/>
  <c r="AF39" i="6"/>
  <c r="AC39" i="6"/>
  <c r="AG39" i="6"/>
  <c r="AD40" i="6"/>
  <c r="AA40" i="6"/>
  <c r="AE40" i="6"/>
  <c r="AB40" i="6"/>
  <c r="AF40" i="6"/>
  <c r="AC40" i="6"/>
  <c r="AG40" i="6"/>
  <c r="AD41" i="6"/>
  <c r="AA41" i="6"/>
  <c r="AE41" i="6"/>
  <c r="AB41" i="6"/>
  <c r="AF41" i="6"/>
  <c r="AC41" i="6"/>
  <c r="AG41" i="6"/>
  <c r="AD42" i="6"/>
  <c r="AA42" i="6"/>
  <c r="AE42" i="6"/>
  <c r="AB42" i="6"/>
  <c r="AF42" i="6"/>
  <c r="AC42" i="6"/>
  <c r="AG42" i="6"/>
  <c r="AD43" i="6"/>
  <c r="AA43" i="6"/>
  <c r="AE43" i="6"/>
  <c r="AB43" i="6"/>
  <c r="AF43" i="6"/>
  <c r="AC43" i="6"/>
  <c r="AG43" i="6"/>
  <c r="AD44" i="6"/>
  <c r="AA44" i="6"/>
  <c r="AE44" i="6"/>
  <c r="AB44" i="6"/>
  <c r="AF44" i="6"/>
  <c r="AC44" i="6"/>
  <c r="AG44" i="6"/>
  <c r="AD45" i="6"/>
  <c r="AA45" i="6"/>
  <c r="AE45" i="6"/>
  <c r="AB45" i="6"/>
  <c r="AF45" i="6"/>
  <c r="AC45" i="6"/>
  <c r="AG45" i="6"/>
  <c r="AD46" i="6"/>
  <c r="AA46" i="6"/>
  <c r="AE46" i="6"/>
  <c r="AB46" i="6"/>
  <c r="AF46" i="6"/>
  <c r="AC46" i="6"/>
  <c r="AG46" i="6"/>
  <c r="AD47" i="6"/>
  <c r="AA47" i="6"/>
  <c r="AE47" i="6"/>
  <c r="AB47" i="6"/>
  <c r="AF47" i="6"/>
  <c r="AC47" i="6"/>
  <c r="AG47" i="6"/>
  <c r="AD48" i="6"/>
  <c r="AA48" i="6"/>
  <c r="AE48" i="6"/>
  <c r="AB48" i="6"/>
  <c r="AF48" i="6"/>
  <c r="AC48" i="6"/>
  <c r="AG48" i="6"/>
  <c r="AD49" i="6"/>
  <c r="AA49" i="6"/>
  <c r="AE49" i="6"/>
  <c r="AB49" i="6"/>
  <c r="AF49" i="6"/>
  <c r="AC49" i="6"/>
  <c r="AG49" i="6"/>
  <c r="AD50" i="6"/>
  <c r="AA50" i="6"/>
  <c r="AE50" i="6"/>
  <c r="AB50" i="6"/>
  <c r="AF50" i="6"/>
  <c r="AC50" i="6"/>
  <c r="AG50" i="6"/>
  <c r="AD51" i="6"/>
  <c r="AA51" i="6"/>
  <c r="AE51" i="6"/>
  <c r="AB51" i="6"/>
  <c r="AF51" i="6"/>
  <c r="AC51" i="6"/>
  <c r="AG51" i="6"/>
  <c r="AD52" i="6"/>
  <c r="AA52" i="6"/>
  <c r="AE52" i="6"/>
  <c r="AB52" i="6"/>
  <c r="AF52" i="6"/>
  <c r="AC52" i="6"/>
  <c r="AG52" i="6"/>
  <c r="AD53" i="6"/>
  <c r="AA53" i="6"/>
  <c r="AE53" i="6"/>
  <c r="AB53" i="6"/>
  <c r="AF53" i="6"/>
  <c r="AC53" i="6"/>
  <c r="AG53" i="6"/>
  <c r="AD54" i="6"/>
  <c r="AA54" i="6"/>
  <c r="AE54" i="6"/>
  <c r="AB54" i="6"/>
  <c r="AF54" i="6"/>
  <c r="AC54" i="6"/>
  <c r="AG54" i="6"/>
  <c r="AD55" i="6"/>
  <c r="AA55" i="6"/>
  <c r="AE55" i="6"/>
  <c r="AB55" i="6"/>
  <c r="AF55" i="6"/>
  <c r="AC55" i="6"/>
  <c r="AG55" i="6"/>
  <c r="AD56" i="6"/>
  <c r="AA56" i="6"/>
  <c r="AE56" i="6"/>
  <c r="AB56" i="6"/>
  <c r="AF56" i="6"/>
  <c r="AC56" i="6"/>
  <c r="AG56" i="6"/>
  <c r="AG5" i="6"/>
  <c r="AF5" i="6"/>
  <c r="AB5" i="6"/>
  <c r="AE5" i="6"/>
  <c r="AA5" i="6"/>
  <c r="AP6" i="6"/>
  <c r="AQ6" i="6"/>
  <c r="AP7" i="6"/>
  <c r="AQ7" i="6"/>
  <c r="AP8" i="6"/>
  <c r="AQ8" i="6"/>
  <c r="AP9" i="6"/>
  <c r="AQ9" i="6"/>
  <c r="AQ5" i="6"/>
  <c r="AP5" i="6"/>
  <c r="AJ5" i="1"/>
  <c r="AK5" i="1"/>
  <c r="AL5" i="1"/>
  <c r="AM5" i="1"/>
  <c r="AN5" i="1"/>
  <c r="AO5" i="1"/>
  <c r="AJ6" i="1"/>
  <c r="AK6" i="1"/>
  <c r="AL6" i="1"/>
  <c r="AM6" i="1"/>
  <c r="AN6" i="1"/>
  <c r="AO6" i="1"/>
  <c r="AJ7" i="1"/>
  <c r="AK7" i="1"/>
  <c r="AL7" i="1"/>
  <c r="AM7" i="1"/>
  <c r="AN7" i="1"/>
  <c r="AO7" i="1"/>
  <c r="AJ8" i="1"/>
  <c r="AK8" i="1"/>
  <c r="AL8" i="1"/>
  <c r="AM8" i="1"/>
  <c r="AN8" i="1"/>
  <c r="AO8" i="1"/>
  <c r="AJ9" i="1"/>
  <c r="AK9" i="1"/>
  <c r="AL9" i="1"/>
  <c r="AM9" i="1"/>
  <c r="AN9" i="1"/>
  <c r="AO9" i="1"/>
  <c r="AJ10" i="1"/>
  <c r="AK10" i="1"/>
  <c r="AL10" i="1"/>
  <c r="AM10" i="1"/>
  <c r="AN10" i="1"/>
  <c r="AO10" i="1"/>
  <c r="AJ11" i="1"/>
  <c r="AK11" i="1"/>
  <c r="AL11" i="1"/>
  <c r="AM11" i="1"/>
  <c r="AN11" i="1"/>
  <c r="AO11" i="1"/>
  <c r="AJ12" i="1"/>
  <c r="AK12" i="1"/>
  <c r="AL12" i="1"/>
  <c r="AM12" i="1"/>
  <c r="AN12" i="1"/>
  <c r="AO12" i="1"/>
  <c r="AJ13" i="1"/>
  <c r="AK13" i="1"/>
  <c r="AL13" i="1"/>
  <c r="AM13" i="1"/>
  <c r="AN13" i="1"/>
  <c r="AO13" i="1"/>
  <c r="AJ14" i="1"/>
  <c r="AK14" i="1"/>
  <c r="AL14" i="1"/>
  <c r="AM14" i="1"/>
  <c r="AN14" i="1"/>
  <c r="AO14" i="1"/>
  <c r="AJ15" i="1"/>
  <c r="AK15" i="1"/>
  <c r="AL15" i="1"/>
  <c r="AM15" i="1"/>
  <c r="AN15" i="1"/>
  <c r="AO15" i="1"/>
  <c r="AJ16" i="1"/>
  <c r="AK16" i="1"/>
  <c r="AL16" i="1"/>
  <c r="AM16" i="1"/>
  <c r="AN16" i="1"/>
  <c r="AO16" i="1"/>
  <c r="AJ17" i="1"/>
  <c r="AK17" i="1"/>
  <c r="AL17" i="1"/>
  <c r="AM17" i="1"/>
  <c r="AN17" i="1"/>
  <c r="AO17" i="1"/>
  <c r="AJ18" i="1"/>
  <c r="AK18" i="1"/>
  <c r="AL18" i="1"/>
  <c r="AM18" i="1"/>
  <c r="AN18" i="1"/>
  <c r="AO18" i="1"/>
  <c r="AJ19" i="1"/>
  <c r="AK19" i="1"/>
  <c r="AL19" i="1"/>
  <c r="AM19" i="1"/>
  <c r="AN19" i="1"/>
  <c r="AO19" i="1"/>
  <c r="AJ20" i="1"/>
  <c r="AK20" i="1"/>
  <c r="AL20" i="1"/>
  <c r="AM20" i="1"/>
  <c r="AN20" i="1"/>
  <c r="AO20" i="1"/>
  <c r="AJ21" i="1"/>
  <c r="AK21" i="1"/>
  <c r="AL21" i="1"/>
  <c r="AM21" i="1"/>
  <c r="AN21" i="1"/>
  <c r="AO21" i="1"/>
  <c r="AJ22" i="1"/>
  <c r="AK22" i="1"/>
  <c r="AL22" i="1"/>
  <c r="AM22" i="1"/>
  <c r="AN22" i="1"/>
  <c r="AO22" i="1"/>
  <c r="AJ23" i="1"/>
  <c r="AK23" i="1"/>
  <c r="AL23" i="1"/>
  <c r="AM23" i="1"/>
  <c r="AN23" i="1"/>
  <c r="AO23" i="1"/>
  <c r="AJ24" i="1"/>
  <c r="AK24" i="1"/>
  <c r="AL24" i="1"/>
  <c r="AM24" i="1"/>
  <c r="AN24" i="1"/>
  <c r="AO24" i="1"/>
  <c r="AJ25" i="1"/>
  <c r="AK25" i="1"/>
  <c r="AL25" i="1"/>
  <c r="AM25" i="1"/>
  <c r="AN25" i="1"/>
  <c r="AO25" i="1"/>
  <c r="AJ26" i="1"/>
  <c r="AK26" i="1"/>
  <c r="AL26" i="1"/>
  <c r="AM26" i="1"/>
  <c r="AN26" i="1"/>
  <c r="AO26" i="1"/>
  <c r="AJ27" i="1"/>
  <c r="AK27" i="1"/>
  <c r="AL27" i="1"/>
  <c r="AM27" i="1"/>
  <c r="AN27" i="1"/>
  <c r="AO27" i="1"/>
  <c r="AJ28" i="1"/>
  <c r="AK28" i="1"/>
  <c r="AL28" i="1"/>
  <c r="AM28" i="1"/>
  <c r="AN28" i="1"/>
  <c r="AO28" i="1"/>
  <c r="AJ29" i="1"/>
  <c r="AK29" i="1"/>
  <c r="AL29" i="1"/>
  <c r="AM29" i="1"/>
  <c r="AN29" i="1"/>
  <c r="AO29" i="1"/>
  <c r="AJ30" i="1"/>
  <c r="AK30" i="1"/>
  <c r="AL30" i="1"/>
  <c r="AM30" i="1"/>
  <c r="AN30" i="1"/>
  <c r="AO30" i="1"/>
  <c r="AJ31" i="1"/>
  <c r="AK31" i="1"/>
  <c r="AL31" i="1"/>
  <c r="AM31" i="1"/>
  <c r="AN31" i="1"/>
  <c r="AO31" i="1"/>
  <c r="AJ32" i="1"/>
  <c r="AK32" i="1"/>
  <c r="AL32" i="1"/>
  <c r="AM32" i="1"/>
  <c r="AN32" i="1"/>
  <c r="AO32" i="1"/>
  <c r="AJ33" i="1"/>
  <c r="AK33" i="1"/>
  <c r="AL33" i="1"/>
  <c r="AM33" i="1"/>
  <c r="AN33" i="1"/>
  <c r="AO33" i="1"/>
  <c r="AJ34" i="1"/>
  <c r="AK34" i="1"/>
  <c r="AL34" i="1"/>
  <c r="AM34" i="1"/>
  <c r="AN34" i="1"/>
  <c r="AO34" i="1"/>
  <c r="AJ35" i="1"/>
  <c r="AK35" i="1"/>
  <c r="AL35" i="1"/>
  <c r="AM35" i="1"/>
  <c r="AN35" i="1"/>
  <c r="AO35" i="1"/>
  <c r="AJ36" i="1"/>
  <c r="AK36" i="1"/>
  <c r="AL36" i="1"/>
  <c r="AM36" i="1"/>
  <c r="AN36" i="1"/>
  <c r="AO36" i="1"/>
  <c r="AJ37" i="1"/>
  <c r="AK37" i="1"/>
  <c r="AL37" i="1"/>
  <c r="AM37" i="1"/>
  <c r="AN37" i="1"/>
  <c r="AO37" i="1"/>
  <c r="AJ38" i="1"/>
  <c r="AK38" i="1"/>
  <c r="AL38" i="1"/>
  <c r="AM38" i="1"/>
  <c r="AN38" i="1"/>
  <c r="AO38" i="1"/>
  <c r="AJ39" i="1"/>
  <c r="AK39" i="1"/>
  <c r="AL39" i="1"/>
  <c r="AM39" i="1"/>
  <c r="AN39" i="1"/>
  <c r="AO39" i="1"/>
  <c r="AJ40" i="1"/>
  <c r="AK40" i="1"/>
  <c r="AL40" i="1"/>
  <c r="AM40" i="1"/>
  <c r="AN40" i="1"/>
  <c r="AO40" i="1"/>
  <c r="AJ41" i="1"/>
  <c r="AK41" i="1"/>
  <c r="AL41" i="1"/>
  <c r="AM41" i="1"/>
  <c r="AN41" i="1"/>
  <c r="AO41" i="1"/>
  <c r="AJ42" i="1"/>
  <c r="AK42" i="1"/>
  <c r="AL42" i="1"/>
  <c r="AM42" i="1"/>
  <c r="AN42" i="1"/>
  <c r="AO42" i="1"/>
  <c r="AJ43" i="1"/>
  <c r="AK43" i="1"/>
  <c r="AL43" i="1"/>
  <c r="AM43" i="1"/>
  <c r="AN43" i="1"/>
  <c r="AO43" i="1"/>
  <c r="AJ44" i="1"/>
  <c r="AK44" i="1"/>
  <c r="AL44" i="1"/>
  <c r="AM44" i="1"/>
  <c r="AN44" i="1"/>
  <c r="AO44" i="1"/>
  <c r="AJ45" i="1"/>
  <c r="AK45" i="1"/>
  <c r="AL45" i="1"/>
  <c r="AM45" i="1"/>
  <c r="AN45" i="1"/>
  <c r="AO45" i="1"/>
  <c r="AJ46" i="1"/>
  <c r="AK46" i="1"/>
  <c r="AL46" i="1"/>
  <c r="AM46" i="1"/>
  <c r="AN46" i="1"/>
  <c r="AO46" i="1"/>
  <c r="AJ47" i="1"/>
  <c r="AK47" i="1"/>
  <c r="AL47" i="1"/>
  <c r="AM47" i="1"/>
  <c r="AN47" i="1"/>
  <c r="AO47" i="1"/>
  <c r="AJ48" i="1"/>
  <c r="AK48" i="1"/>
  <c r="AL48" i="1"/>
  <c r="AM48" i="1"/>
  <c r="AN48" i="1"/>
  <c r="AO48" i="1"/>
  <c r="AJ49" i="1"/>
  <c r="AK49" i="1"/>
  <c r="AL49" i="1"/>
  <c r="AM49" i="1"/>
  <c r="AN49" i="1"/>
  <c r="AO49" i="1"/>
  <c r="AJ50" i="1"/>
  <c r="AK50" i="1"/>
  <c r="AL50" i="1"/>
  <c r="AM50" i="1"/>
  <c r="AN50" i="1"/>
  <c r="AO50" i="1"/>
  <c r="AJ51" i="1"/>
  <c r="AK51" i="1"/>
  <c r="AL51" i="1"/>
  <c r="AM51" i="1"/>
  <c r="AN51" i="1"/>
  <c r="AO51" i="1"/>
  <c r="AJ52" i="1"/>
  <c r="AK52" i="1"/>
  <c r="AL52" i="1"/>
  <c r="AM52" i="1"/>
  <c r="AN52" i="1"/>
  <c r="AO52" i="1"/>
  <c r="AJ53" i="1"/>
  <c r="AK53" i="1"/>
  <c r="AL53" i="1"/>
  <c r="AM53" i="1"/>
  <c r="AN53" i="1"/>
  <c r="AO53" i="1"/>
  <c r="AJ54" i="1"/>
  <c r="AK54" i="1"/>
  <c r="AL54" i="1"/>
  <c r="AM54" i="1"/>
  <c r="AN54" i="1"/>
  <c r="AO54" i="1"/>
  <c r="AJ55" i="1"/>
  <c r="AK55" i="1"/>
  <c r="AL55" i="1"/>
  <c r="AM55" i="1"/>
  <c r="AN55" i="1"/>
  <c r="AO55" i="1"/>
  <c r="AO4" i="1"/>
  <c r="AN4" i="1"/>
  <c r="AM4" i="1"/>
  <c r="AL4" i="1"/>
  <c r="AK4" i="1"/>
  <c r="AJ4" i="1"/>
  <c r="P24" i="1"/>
  <c r="Z24" i="1"/>
  <c r="P4" i="1"/>
  <c r="Z4" i="1"/>
  <c r="P6" i="1"/>
  <c r="Z6" i="1"/>
  <c r="P7" i="1"/>
  <c r="Z7" i="1"/>
  <c r="P8" i="1"/>
  <c r="Z8" i="1"/>
  <c r="P9" i="1"/>
  <c r="Z9" i="1"/>
  <c r="P10" i="1"/>
  <c r="Z10" i="1"/>
  <c r="P11" i="1"/>
  <c r="Z11" i="1"/>
  <c r="P12" i="1"/>
  <c r="Z12" i="1"/>
  <c r="P13" i="1"/>
  <c r="Z13" i="1"/>
  <c r="P14" i="1"/>
  <c r="Z14" i="1"/>
  <c r="P15" i="1"/>
  <c r="Z15" i="1"/>
  <c r="P16" i="1"/>
  <c r="Z16" i="1"/>
  <c r="P17" i="1"/>
  <c r="Z17" i="1"/>
  <c r="P18" i="1"/>
  <c r="Z18" i="1"/>
  <c r="P19" i="1"/>
  <c r="Z19" i="1"/>
  <c r="P20" i="1"/>
  <c r="Z20" i="1"/>
  <c r="P21" i="1"/>
  <c r="Z21" i="1"/>
  <c r="P22" i="1"/>
  <c r="Z22" i="1"/>
  <c r="P23" i="1"/>
  <c r="Z23" i="1"/>
  <c r="P25" i="1"/>
  <c r="Z25" i="1"/>
  <c r="P26" i="1"/>
  <c r="Z26" i="1"/>
  <c r="P27" i="1"/>
  <c r="Z27" i="1"/>
  <c r="P28" i="1"/>
  <c r="Z28" i="1"/>
  <c r="P29" i="1"/>
  <c r="Z29" i="1"/>
  <c r="P30" i="1"/>
  <c r="Z30" i="1"/>
  <c r="P31" i="1"/>
  <c r="Z31" i="1"/>
  <c r="P32" i="1"/>
  <c r="Z32" i="1"/>
  <c r="P33" i="1"/>
  <c r="Z33" i="1"/>
  <c r="P34" i="1"/>
  <c r="Z34" i="1"/>
  <c r="P35" i="1"/>
  <c r="Z35" i="1"/>
  <c r="P36" i="1"/>
  <c r="Z36" i="1"/>
  <c r="P37" i="1"/>
  <c r="Z37" i="1"/>
  <c r="P38" i="1"/>
  <c r="Z38" i="1"/>
  <c r="P39" i="1"/>
  <c r="Z39" i="1"/>
  <c r="P40" i="1"/>
  <c r="Z40" i="1"/>
  <c r="P41" i="1"/>
  <c r="Z41" i="1"/>
  <c r="P42" i="1"/>
  <c r="Z42" i="1"/>
  <c r="P43" i="1"/>
  <c r="Z43" i="1"/>
  <c r="P44" i="1"/>
  <c r="Z44" i="1"/>
  <c r="P45" i="1"/>
  <c r="Z45" i="1"/>
  <c r="P46" i="1"/>
  <c r="Z46" i="1"/>
  <c r="P47" i="1"/>
  <c r="Z47" i="1"/>
  <c r="P48" i="1"/>
  <c r="Z48" i="1"/>
  <c r="P49" i="1"/>
  <c r="Z49" i="1"/>
  <c r="P50" i="1"/>
  <c r="Z50" i="1"/>
  <c r="P51" i="1"/>
  <c r="Z51" i="1"/>
  <c r="P52" i="1"/>
  <c r="Z52" i="1"/>
  <c r="P53" i="1"/>
  <c r="Z53" i="1"/>
  <c r="P54" i="1"/>
  <c r="Z54" i="1"/>
  <c r="P55" i="1"/>
  <c r="Z55" i="1"/>
  <c r="P5" i="1"/>
  <c r="Z5" i="1"/>
  <c r="X5" i="1"/>
  <c r="Y5" i="1"/>
  <c r="AA5" i="1"/>
  <c r="AB5" i="1"/>
  <c r="X6" i="1"/>
  <c r="Y6" i="1"/>
  <c r="AA6" i="1"/>
  <c r="AB6" i="1"/>
  <c r="X7" i="1"/>
  <c r="Y7" i="1"/>
  <c r="AA7" i="1"/>
  <c r="AB7" i="1"/>
  <c r="X8" i="1"/>
  <c r="Y8" i="1"/>
  <c r="AA8" i="1"/>
  <c r="AB8" i="1"/>
  <c r="X9" i="1"/>
  <c r="Y9" i="1"/>
  <c r="AA9" i="1"/>
  <c r="AB9" i="1"/>
  <c r="X10" i="1"/>
  <c r="Y10" i="1"/>
  <c r="AA10" i="1"/>
  <c r="AB10" i="1"/>
  <c r="X11" i="1"/>
  <c r="Y11" i="1"/>
  <c r="AA11" i="1"/>
  <c r="AB11" i="1"/>
  <c r="X12" i="1"/>
  <c r="Y12" i="1"/>
  <c r="AA12" i="1"/>
  <c r="AB12" i="1"/>
  <c r="X13" i="1"/>
  <c r="Y13" i="1"/>
  <c r="AA13" i="1"/>
  <c r="AB13" i="1"/>
  <c r="X14" i="1"/>
  <c r="Y14" i="1"/>
  <c r="AA14" i="1"/>
  <c r="AB14" i="1"/>
  <c r="X15" i="1"/>
  <c r="Y15" i="1"/>
  <c r="AA15" i="1"/>
  <c r="AB15" i="1"/>
  <c r="X16" i="1"/>
  <c r="Y16" i="1"/>
  <c r="AA16" i="1"/>
  <c r="AB16" i="1"/>
  <c r="X17" i="1"/>
  <c r="Y17" i="1"/>
  <c r="AA17" i="1"/>
  <c r="AB17" i="1"/>
  <c r="X18" i="1"/>
  <c r="Y18" i="1"/>
  <c r="AA18" i="1"/>
  <c r="AB18" i="1"/>
  <c r="X19" i="1"/>
  <c r="Y19" i="1"/>
  <c r="AA19" i="1"/>
  <c r="AB19" i="1"/>
  <c r="X20" i="1"/>
  <c r="Y20" i="1"/>
  <c r="AA20" i="1"/>
  <c r="AB20" i="1"/>
  <c r="X21" i="1"/>
  <c r="Y21" i="1"/>
  <c r="AA21" i="1"/>
  <c r="AB21" i="1"/>
  <c r="X22" i="1"/>
  <c r="Y22" i="1"/>
  <c r="AA22" i="1"/>
  <c r="AB22" i="1"/>
  <c r="X23" i="1"/>
  <c r="Y23" i="1"/>
  <c r="AA23" i="1"/>
  <c r="AB23" i="1"/>
  <c r="X24" i="1"/>
  <c r="Y24" i="1"/>
  <c r="AA24" i="1"/>
  <c r="AB24" i="1"/>
  <c r="X25" i="1"/>
  <c r="Y25" i="1"/>
  <c r="AA25" i="1"/>
  <c r="AB25" i="1"/>
  <c r="X26" i="1"/>
  <c r="Y26" i="1"/>
  <c r="AA26" i="1"/>
  <c r="AB26" i="1"/>
  <c r="X27" i="1"/>
  <c r="Y27" i="1"/>
  <c r="AA27" i="1"/>
  <c r="AB27" i="1"/>
  <c r="X28" i="1"/>
  <c r="Y28" i="1"/>
  <c r="AA28" i="1"/>
  <c r="AB28" i="1"/>
  <c r="X29" i="1"/>
  <c r="Y29" i="1"/>
  <c r="AA29" i="1"/>
  <c r="AB29" i="1"/>
  <c r="X30" i="1"/>
  <c r="Y30" i="1"/>
  <c r="AA30" i="1"/>
  <c r="AB30" i="1"/>
  <c r="X31" i="1"/>
  <c r="Y31" i="1"/>
  <c r="AA31" i="1"/>
  <c r="AB31" i="1"/>
  <c r="X32" i="1"/>
  <c r="Y32" i="1"/>
  <c r="AA32" i="1"/>
  <c r="AB32" i="1"/>
  <c r="X33" i="1"/>
  <c r="Y33" i="1"/>
  <c r="AA33" i="1"/>
  <c r="AB33" i="1"/>
  <c r="X34" i="1"/>
  <c r="Y34" i="1"/>
  <c r="AA34" i="1"/>
  <c r="AB34" i="1"/>
  <c r="X35" i="1"/>
  <c r="Y35" i="1"/>
  <c r="AA35" i="1"/>
  <c r="AB35" i="1"/>
  <c r="X36" i="1"/>
  <c r="Y36" i="1"/>
  <c r="AA36" i="1"/>
  <c r="AB36" i="1"/>
  <c r="X37" i="1"/>
  <c r="Y37" i="1"/>
  <c r="AA37" i="1"/>
  <c r="AB37" i="1"/>
  <c r="X38" i="1"/>
  <c r="Y38" i="1"/>
  <c r="AA38" i="1"/>
  <c r="AB38" i="1"/>
  <c r="X39" i="1"/>
  <c r="Y39" i="1"/>
  <c r="AA39" i="1"/>
  <c r="AB39" i="1"/>
  <c r="X40" i="1"/>
  <c r="Y40" i="1"/>
  <c r="AA40" i="1"/>
  <c r="AB40" i="1"/>
  <c r="X41" i="1"/>
  <c r="Y41" i="1"/>
  <c r="AA41" i="1"/>
  <c r="AB41" i="1"/>
  <c r="X42" i="1"/>
  <c r="Y42" i="1"/>
  <c r="AA42" i="1"/>
  <c r="AB42" i="1"/>
  <c r="X43" i="1"/>
  <c r="Y43" i="1"/>
  <c r="AA43" i="1"/>
  <c r="AB43" i="1"/>
  <c r="X44" i="1"/>
  <c r="Y44" i="1"/>
  <c r="AA44" i="1"/>
  <c r="AB44" i="1"/>
  <c r="X45" i="1"/>
  <c r="Y45" i="1"/>
  <c r="AA45" i="1"/>
  <c r="AB45" i="1"/>
  <c r="X46" i="1"/>
  <c r="Y46" i="1"/>
  <c r="AA46" i="1"/>
  <c r="AB46" i="1"/>
  <c r="X47" i="1"/>
  <c r="Y47" i="1"/>
  <c r="AA47" i="1"/>
  <c r="AB47" i="1"/>
  <c r="X48" i="1"/>
  <c r="Y48" i="1"/>
  <c r="AA48" i="1"/>
  <c r="AB48" i="1"/>
  <c r="X49" i="1"/>
  <c r="Y49" i="1"/>
  <c r="AA49" i="1"/>
  <c r="AB49" i="1"/>
  <c r="X50" i="1"/>
  <c r="Y50" i="1"/>
  <c r="AA50" i="1"/>
  <c r="AB50" i="1"/>
  <c r="X51" i="1"/>
  <c r="Y51" i="1"/>
  <c r="AA51" i="1"/>
  <c r="AB51" i="1"/>
  <c r="X52" i="1"/>
  <c r="Y52" i="1"/>
  <c r="AA52" i="1"/>
  <c r="AB52" i="1"/>
  <c r="X53" i="1"/>
  <c r="Y53" i="1"/>
  <c r="AA53" i="1"/>
  <c r="AB53" i="1"/>
  <c r="X54" i="1"/>
  <c r="Y54" i="1"/>
  <c r="AA54" i="1"/>
  <c r="AB54" i="1"/>
  <c r="X55" i="1"/>
  <c r="Y55" i="1"/>
  <c r="AA55" i="1"/>
  <c r="AB55" i="1"/>
  <c r="AB4" i="1"/>
  <c r="AA4" i="1"/>
  <c r="Y4" i="1"/>
  <c r="X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BJ5" i="6"/>
  <c r="R21" i="9"/>
  <c r="Y37" i="10"/>
  <c r="O51" i="10"/>
  <c r="P52" i="10"/>
  <c r="P54" i="10"/>
  <c r="P23" i="10"/>
  <c r="N4" i="10"/>
  <c r="N22" i="9"/>
  <c r="N51" i="9"/>
  <c r="R13" i="9"/>
  <c r="BF43" i="9"/>
  <c r="BF36" i="9"/>
  <c r="R23" i="9"/>
  <c r="R46" i="9"/>
  <c r="P14" i="9"/>
  <c r="BF14" i="9"/>
  <c r="R44" i="9"/>
  <c r="BF31" i="9"/>
  <c r="P51" i="9"/>
  <c r="P22" i="9"/>
  <c r="BD51" i="9"/>
  <c r="N8" i="9"/>
  <c r="BD27" i="9"/>
  <c r="BF51" i="9"/>
  <c r="BF24" i="9"/>
  <c r="BB46" i="9"/>
  <c r="P27" i="9"/>
  <c r="R51" i="9"/>
  <c r="N46" i="9"/>
  <c r="R43" i="9"/>
  <c r="R36" i="9"/>
  <c r="BF19" i="9"/>
  <c r="BF54" i="9"/>
  <c r="BF27" i="9"/>
  <c r="BB14" i="9"/>
  <c r="BD7" i="9"/>
  <c r="P7" i="9"/>
  <c r="N47" i="9"/>
  <c r="N27" i="9"/>
  <c r="BF9" i="9"/>
  <c r="P45" i="9"/>
  <c r="N45" i="9"/>
  <c r="N65" i="9"/>
  <c r="BB27" i="9"/>
  <c r="BD41" i="9"/>
  <c r="R45" i="9"/>
  <c r="P41" i="9"/>
  <c r="R14" i="9"/>
  <c r="P18" i="9"/>
  <c r="BD31" i="9"/>
  <c r="BF18" i="9"/>
  <c r="R76" i="9"/>
  <c r="BB38" i="9"/>
  <c r="P26" i="9"/>
  <c r="R54" i="9"/>
  <c r="R31" i="9"/>
  <c r="P46" i="9"/>
  <c r="BB31" i="9"/>
  <c r="BF46" i="9"/>
  <c r="BF23" i="9"/>
  <c r="R48" i="9"/>
  <c r="P38" i="9"/>
  <c r="R38" i="9"/>
  <c r="P55" i="9"/>
  <c r="N31" i="9"/>
  <c r="BF44" i="9"/>
  <c r="BF38" i="9"/>
  <c r="BF32" i="9"/>
  <c r="N69" i="9"/>
  <c r="R58" i="9"/>
  <c r="R98" i="9"/>
  <c r="N98" i="9"/>
  <c r="P98" i="9"/>
  <c r="R88" i="9"/>
  <c r="BB107" i="9"/>
  <c r="BD88" i="9"/>
  <c r="P47" i="9"/>
  <c r="N13" i="9"/>
  <c r="N7" i="9"/>
  <c r="N41" i="9"/>
  <c r="BB26" i="9"/>
  <c r="BD34" i="9"/>
  <c r="P34" i="9"/>
  <c r="R41" i="9"/>
  <c r="P33" i="9"/>
  <c r="BB56" i="9"/>
  <c r="BD33" i="9"/>
  <c r="BF5" i="9"/>
  <c r="BF39" i="9"/>
  <c r="BF34" i="9"/>
  <c r="BB47" i="9"/>
  <c r="N42" i="9"/>
  <c r="N56" i="9"/>
  <c r="N9" i="9"/>
  <c r="P36" i="9"/>
  <c r="R9" i="9"/>
  <c r="BB13" i="9"/>
  <c r="BD56" i="9"/>
  <c r="BD26" i="9"/>
  <c r="R26" i="9"/>
  <c r="P42" i="9"/>
  <c r="N26" i="9"/>
  <c r="N36" i="9"/>
  <c r="P35" i="9"/>
  <c r="BD18" i="9"/>
  <c r="BF13" i="9"/>
  <c r="BF7" i="9"/>
  <c r="BF47" i="9"/>
  <c r="P9" i="9"/>
  <c r="P16" i="9"/>
  <c r="R22" i="9"/>
  <c r="R5" i="9"/>
  <c r="N48" i="9"/>
  <c r="R42" i="9"/>
  <c r="R10" i="9"/>
  <c r="N5" i="9"/>
  <c r="BB23" i="9"/>
  <c r="BD42" i="9"/>
  <c r="BF17" i="9"/>
  <c r="BF6" i="9"/>
  <c r="BF55" i="9"/>
  <c r="BF30" i="9"/>
  <c r="BD55" i="9"/>
  <c r="R16" i="9"/>
  <c r="N44" i="9"/>
  <c r="P17" i="9"/>
  <c r="BD6" i="9"/>
  <c r="BD10" i="9"/>
  <c r="R6" i="9"/>
  <c r="N39" i="9"/>
  <c r="BB88" i="9"/>
  <c r="BB55" i="9"/>
  <c r="BD94" i="9"/>
  <c r="BD9" i="9"/>
  <c r="BF52" i="9"/>
  <c r="BF42" i="9"/>
  <c r="BF22" i="9"/>
  <c r="BB16" i="9"/>
  <c r="BD17" i="9"/>
  <c r="N55" i="9"/>
  <c r="BB5" i="9"/>
  <c r="BB39" i="9"/>
  <c r="BD5" i="9"/>
  <c r="BD16" i="9"/>
  <c r="N53" i="9"/>
  <c r="R53" i="9"/>
  <c r="N16" i="9"/>
  <c r="P6" i="9"/>
  <c r="BB90" i="9"/>
  <c r="BB50" i="9"/>
  <c r="BB6" i="9"/>
  <c r="BD44" i="9"/>
  <c r="N23" i="9"/>
  <c r="BB48" i="9"/>
  <c r="BD43" i="9"/>
  <c r="BB67" i="9"/>
  <c r="R93" i="9"/>
  <c r="BD73" i="9"/>
  <c r="BF97" i="9"/>
  <c r="BD76" i="9"/>
  <c r="N67" i="9"/>
  <c r="P76" i="9"/>
  <c r="BF76" i="9"/>
  <c r="N88" i="9"/>
  <c r="BB75" i="9"/>
  <c r="BF73" i="9"/>
  <c r="N71" i="9"/>
  <c r="N76" i="9"/>
  <c r="N94" i="9"/>
  <c r="R107" i="9"/>
  <c r="N100" i="9"/>
  <c r="BD102" i="9"/>
  <c r="BF95" i="9"/>
  <c r="N15" i="9"/>
  <c r="R24" i="9"/>
  <c r="N34" i="9"/>
  <c r="N97" i="9"/>
  <c r="BB94" i="9"/>
  <c r="P19" i="9"/>
  <c r="N35" i="9"/>
  <c r="BB35" i="9"/>
  <c r="BF94" i="9"/>
  <c r="P30" i="9"/>
  <c r="BB10" i="9"/>
  <c r="P10" i="9"/>
  <c r="N18" i="9"/>
  <c r="R8" i="9"/>
  <c r="BF82" i="9"/>
  <c r="P69" i="9"/>
  <c r="P23" i="9"/>
  <c r="N50" i="9"/>
  <c r="P39" i="9"/>
  <c r="P54" i="9"/>
  <c r="P29" i="9"/>
  <c r="P97" i="9"/>
  <c r="BB54" i="9"/>
  <c r="BD71" i="9"/>
  <c r="BD50" i="9"/>
  <c r="R70" i="9"/>
  <c r="N33" i="9"/>
  <c r="P53" i="9"/>
  <c r="N10" i="9"/>
  <c r="N43" i="9"/>
  <c r="R19" i="9"/>
  <c r="R50" i="9"/>
  <c r="N54" i="9"/>
  <c r="N37" i="9"/>
  <c r="R33" i="9"/>
  <c r="P24" i="9"/>
  <c r="R7" i="9"/>
  <c r="N101" i="9"/>
  <c r="P107" i="9"/>
  <c r="R97" i="9"/>
  <c r="BB101" i="9"/>
  <c r="BB30" i="9"/>
  <c r="BB18" i="9"/>
  <c r="BD38" i="9"/>
  <c r="BD24" i="9"/>
  <c r="BD14" i="9"/>
  <c r="P94" i="9"/>
  <c r="R39" i="9"/>
  <c r="R101" i="9"/>
  <c r="BB24" i="9"/>
  <c r="R72" i="9"/>
  <c r="N29" i="9"/>
  <c r="R30" i="9"/>
  <c r="P79" i="9"/>
  <c r="BB34" i="9"/>
  <c r="BD30" i="9"/>
  <c r="N49" i="9"/>
  <c r="R35" i="9"/>
  <c r="BB33" i="9"/>
  <c r="R64" i="9"/>
  <c r="P43" i="9"/>
  <c r="P50" i="9"/>
  <c r="BB8" i="9"/>
  <c r="BD15" i="9"/>
  <c r="P73" i="9"/>
  <c r="P8" i="9"/>
  <c r="R17" i="9"/>
  <c r="R29" i="9"/>
  <c r="P13" i="9"/>
  <c r="N17" i="9"/>
  <c r="R47" i="9"/>
  <c r="P44" i="9"/>
  <c r="P15" i="9"/>
  <c r="N87" i="9"/>
  <c r="N107" i="9"/>
  <c r="BB58" i="9"/>
  <c r="BB41" i="9"/>
  <c r="BD35" i="9"/>
  <c r="R103" i="9"/>
  <c r="BD81" i="9"/>
  <c r="N105" i="9"/>
  <c r="R83" i="9"/>
  <c r="BB73" i="9"/>
  <c r="BD103" i="9"/>
  <c r="BD86" i="9"/>
  <c r="P67" i="9"/>
  <c r="R81" i="9"/>
  <c r="BD98" i="9"/>
  <c r="BF98" i="9"/>
  <c r="R75" i="9"/>
  <c r="R65" i="9"/>
  <c r="P81" i="9"/>
  <c r="N83" i="9"/>
  <c r="N81" i="9"/>
  <c r="P103" i="9"/>
  <c r="BB81" i="9"/>
  <c r="BB87" i="9"/>
  <c r="P63" i="9"/>
  <c r="P75" i="9"/>
  <c r="P68" i="9"/>
  <c r="N63" i="9"/>
  <c r="N84" i="9"/>
  <c r="BB68" i="9"/>
  <c r="BD68" i="9"/>
  <c r="R90" i="9"/>
  <c r="BB103" i="9"/>
  <c r="N58" i="9"/>
  <c r="N75" i="9"/>
  <c r="R67" i="9"/>
  <c r="N103" i="9"/>
  <c r="N77" i="9"/>
  <c r="P87" i="9"/>
  <c r="BD58" i="9"/>
  <c r="BF88" i="9"/>
  <c r="P83" i="9"/>
  <c r="R87" i="9"/>
  <c r="N95" i="9"/>
  <c r="BF58" i="9"/>
  <c r="R68" i="9"/>
  <c r="P62" i="9"/>
  <c r="R77" i="9"/>
  <c r="P77" i="9"/>
  <c r="BB79" i="9"/>
  <c r="BB77" i="9"/>
  <c r="BD75" i="9"/>
  <c r="BD95" i="9"/>
  <c r="BF87" i="9"/>
  <c r="P16" i="10"/>
  <c r="N10" i="10"/>
  <c r="Y45" i="10"/>
  <c r="N8" i="10"/>
  <c r="Y53" i="10"/>
  <c r="Y17" i="10"/>
  <c r="P29" i="10"/>
  <c r="P43" i="10"/>
  <c r="Y40" i="10"/>
  <c r="O22" i="10"/>
  <c r="P46" i="10"/>
  <c r="O14" i="10"/>
  <c r="P53" i="10"/>
  <c r="Y54" i="10"/>
  <c r="Y46" i="10"/>
  <c r="Y38" i="10"/>
  <c r="Y30" i="10"/>
  <c r="Y10" i="10"/>
  <c r="O46" i="10"/>
  <c r="O33" i="10"/>
  <c r="BF56" i="9"/>
  <c r="R56" i="9"/>
  <c r="P92" i="9"/>
  <c r="BD78" i="9"/>
  <c r="BF80" i="9"/>
  <c r="BF63" i="9"/>
  <c r="N68" i="9"/>
  <c r="R73" i="9"/>
  <c r="N70" i="9"/>
  <c r="P70" i="9"/>
  <c r="N90" i="9"/>
  <c r="R96" i="9"/>
  <c r="P102" i="9"/>
  <c r="R78" i="9"/>
  <c r="P80" i="9"/>
  <c r="BB80" i="9"/>
  <c r="BB66" i="9"/>
  <c r="BD80" i="9"/>
  <c r="BD107" i="9"/>
  <c r="BD70" i="9"/>
  <c r="BD92" i="9"/>
  <c r="BF77" i="9"/>
  <c r="BF70" i="9"/>
  <c r="BF65" i="9"/>
  <c r="BF92" i="9"/>
  <c r="N61" i="9"/>
  <c r="P61" i="9"/>
  <c r="N80" i="9"/>
  <c r="BB92" i="9"/>
  <c r="BD104" i="9"/>
  <c r="P65" i="9"/>
  <c r="N78" i="9"/>
  <c r="BB63" i="9"/>
  <c r="R63" i="9"/>
  <c r="R104" i="9"/>
  <c r="R69" i="9"/>
  <c r="N93" i="9"/>
  <c r="R95" i="9"/>
  <c r="R102" i="9"/>
  <c r="P95" i="9"/>
  <c r="R92" i="9"/>
  <c r="BB65" i="9"/>
  <c r="BB102" i="9"/>
  <c r="BD69" i="9"/>
  <c r="BF90" i="9"/>
  <c r="BF69" i="9"/>
  <c r="BD61" i="9"/>
  <c r="N104" i="9"/>
  <c r="P90" i="9"/>
  <c r="BB71" i="9"/>
  <c r="BF61" i="9"/>
  <c r="BF99" i="9"/>
  <c r="N66" i="9"/>
  <c r="R61" i="9"/>
  <c r="N102" i="9"/>
  <c r="P101" i="9"/>
  <c r="BB93" i="9"/>
  <c r="BD97" i="9"/>
  <c r="BD67" i="9"/>
  <c r="P91" i="9"/>
  <c r="R82" i="9"/>
  <c r="BD91" i="9"/>
  <c r="BD85" i="9"/>
  <c r="BB11" i="9"/>
  <c r="BD11" i="9"/>
  <c r="BF11" i="9"/>
  <c r="R11" i="9"/>
  <c r="BF74" i="9"/>
  <c r="R74" i="9"/>
  <c r="P74" i="9"/>
  <c r="BD74" i="9"/>
  <c r="BF25" i="9"/>
  <c r="BB25" i="9"/>
  <c r="P25" i="9"/>
  <c r="P59" i="9"/>
  <c r="P11" i="9"/>
  <c r="N82" i="9"/>
  <c r="P17" i="10"/>
  <c r="BB74" i="9"/>
  <c r="BD32" i="9"/>
  <c r="BF20" i="9"/>
  <c r="BB20" i="9"/>
  <c r="R20" i="9"/>
  <c r="BB86" i="9"/>
  <c r="N86" i="9"/>
  <c r="R86" i="9"/>
  <c r="BF86" i="9"/>
  <c r="BD64" i="9"/>
  <c r="BF64" i="9"/>
  <c r="BB64" i="9"/>
  <c r="BF49" i="9"/>
  <c r="BD49" i="9"/>
  <c r="BB49" i="9"/>
  <c r="R25" i="9"/>
  <c r="P64" i="9"/>
  <c r="R85" i="9"/>
  <c r="P45" i="10"/>
  <c r="BB15" i="9"/>
  <c r="R15" i="9"/>
  <c r="BB89" i="9"/>
  <c r="BF89" i="9"/>
  <c r="N89" i="9"/>
  <c r="R89" i="9"/>
  <c r="P89" i="9"/>
  <c r="BD79" i="9"/>
  <c r="BF79" i="9"/>
  <c r="N79" i="9"/>
  <c r="BF48" i="9"/>
  <c r="P48" i="9"/>
  <c r="BF29" i="9"/>
  <c r="BD29" i="9"/>
  <c r="R28" i="9"/>
  <c r="BB52" i="9"/>
  <c r="N52" i="9"/>
  <c r="R52" i="9"/>
  <c r="BB84" i="9"/>
  <c r="BD84" i="9"/>
  <c r="R84" i="9"/>
  <c r="N11" i="9"/>
  <c r="P32" i="9"/>
  <c r="P20" i="9"/>
  <c r="R59" i="9"/>
  <c r="P82" i="9"/>
  <c r="P84" i="9"/>
  <c r="Y16" i="10"/>
  <c r="Y8" i="10"/>
  <c r="O37" i="10"/>
  <c r="BB82" i="9"/>
  <c r="BD59" i="9"/>
  <c r="BB72" i="9"/>
  <c r="BF72" i="9"/>
  <c r="BD72" i="9"/>
  <c r="P72" i="9"/>
  <c r="R100" i="9"/>
  <c r="BB100" i="9"/>
  <c r="BD100" i="9"/>
  <c r="BF91" i="9"/>
  <c r="BB91" i="9"/>
  <c r="R91" i="9"/>
  <c r="BB28" i="9"/>
  <c r="BF28" i="9"/>
  <c r="P100" i="9"/>
  <c r="BB59" i="9"/>
  <c r="BD28" i="9"/>
  <c r="N85" i="9"/>
  <c r="BF85" i="9"/>
  <c r="P85" i="9"/>
  <c r="BD66" i="9"/>
  <c r="R66" i="9"/>
  <c r="P66" i="9"/>
  <c r="BF37" i="9"/>
  <c r="BD37" i="9"/>
  <c r="BB37" i="9"/>
  <c r="BB99" i="9"/>
  <c r="R99" i="9"/>
  <c r="BD99" i="9"/>
  <c r="N99" i="9"/>
  <c r="N28" i="9"/>
  <c r="P52" i="9"/>
  <c r="R49" i="9"/>
  <c r="N32" i="9"/>
  <c r="R32" i="9"/>
  <c r="N59" i="9"/>
  <c r="P37" i="9"/>
  <c r="N20" i="9"/>
  <c r="P51" i="10"/>
  <c r="P8" i="10"/>
  <c r="O8" i="10"/>
  <c r="P37" i="10"/>
  <c r="BD25" i="9"/>
  <c r="BF12" i="9"/>
  <c r="BB12" i="9"/>
  <c r="BD12" i="9"/>
  <c r="R12" i="9"/>
  <c r="P12" i="9"/>
  <c r="BB105" i="9"/>
  <c r="BD105" i="9"/>
  <c r="BF105" i="9"/>
  <c r="P105" i="9"/>
  <c r="BF96" i="9"/>
  <c r="P96" i="9"/>
  <c r="N96" i="9"/>
  <c r="BD96" i="9"/>
  <c r="BF71" i="9"/>
  <c r="R71" i="9"/>
  <c r="BF62" i="9"/>
  <c r="BB62" i="9"/>
  <c r="BD62" i="9"/>
  <c r="R62" i="9"/>
  <c r="BD60" i="9"/>
  <c r="BF60" i="9"/>
  <c r="R60" i="9"/>
  <c r="P60" i="9"/>
  <c r="N60" i="9"/>
  <c r="BD40" i="9"/>
  <c r="R40" i="9"/>
  <c r="BF40" i="9"/>
  <c r="BB40" i="9"/>
  <c r="N40" i="9"/>
  <c r="BD36" i="9"/>
  <c r="BD8" i="9"/>
  <c r="BB19" i="9"/>
  <c r="BD19" i="9"/>
  <c r="BF104" i="9"/>
  <c r="BB104" i="9"/>
  <c r="BD93" i="9"/>
  <c r="P93" i="9"/>
  <c r="BF78" i="9"/>
  <c r="BB78" i="9"/>
  <c r="O26" i="10"/>
  <c r="BB83" i="9"/>
  <c r="BD83" i="9"/>
  <c r="BF45" i="9"/>
  <c r="BD45" i="9"/>
  <c r="CE70" i="6"/>
  <c r="BF53" i="9"/>
  <c r="BD53" i="9"/>
  <c r="BF21" i="9"/>
  <c r="BD21" i="9"/>
  <c r="BD101" i="9"/>
  <c r="O49" i="10"/>
  <c r="P49" i="10"/>
  <c r="Y5" i="10"/>
  <c r="O47" i="10"/>
  <c r="N5" i="10"/>
  <c r="Y34" i="10"/>
  <c r="O24" i="10"/>
  <c r="O9" i="10"/>
  <c r="O35" i="10"/>
  <c r="Y33" i="10"/>
  <c r="O45" i="10"/>
  <c r="O27" i="10"/>
  <c r="N37" i="10"/>
  <c r="N9" i="10"/>
  <c r="P56" i="10"/>
  <c r="P47" i="10"/>
  <c r="N19" i="10"/>
  <c r="O30" i="10"/>
  <c r="O38" i="10"/>
  <c r="P6" i="10"/>
  <c r="O34" i="10"/>
  <c r="N25" i="10"/>
  <c r="O4" i="10"/>
  <c r="N42" i="10"/>
  <c r="N35" i="10"/>
  <c r="N28" i="10"/>
  <c r="N21" i="10"/>
  <c r="N15" i="10"/>
  <c r="N17" i="10"/>
  <c r="O10" i="10"/>
  <c r="O29" i="10"/>
  <c r="N33" i="10"/>
  <c r="O23" i="10"/>
  <c r="O13" i="10"/>
  <c r="N48" i="10"/>
  <c r="N41" i="10"/>
  <c r="N34" i="10"/>
  <c r="N27" i="10"/>
  <c r="O20" i="10"/>
  <c r="Y35" i="10"/>
  <c r="N11" i="10"/>
  <c r="P11" i="10"/>
  <c r="N38" i="10"/>
  <c r="P48" i="10"/>
  <c r="Y32" i="10"/>
  <c r="O36" i="10"/>
  <c r="N16" i="10"/>
  <c r="O32" i="10"/>
  <c r="Y44" i="10"/>
  <c r="Y22" i="10"/>
  <c r="O50" i="10"/>
  <c r="O42" i="10"/>
  <c r="N12" i="10"/>
  <c r="O52" i="10"/>
  <c r="O11" i="10"/>
  <c r="N24" i="10"/>
  <c r="N50" i="10"/>
  <c r="O25" i="10"/>
  <c r="P5" i="10"/>
  <c r="O44" i="10"/>
  <c r="O43" i="10"/>
  <c r="N36" i="10"/>
  <c r="N6" i="10"/>
  <c r="P39" i="10"/>
  <c r="P13" i="10"/>
  <c r="O7" i="10"/>
  <c r="O31" i="10"/>
  <c r="N14" i="10"/>
  <c r="N29" i="10"/>
  <c r="P32" i="10"/>
  <c r="O15" i="10"/>
  <c r="N13" i="10"/>
  <c r="N47" i="10"/>
  <c r="P7" i="10"/>
  <c r="P21" i="10"/>
  <c r="O56" i="10"/>
  <c r="O40" i="10"/>
</calcChain>
</file>

<file path=xl/comments1.xml><?xml version="1.0" encoding="utf-8"?>
<comments xmlns="http://schemas.openxmlformats.org/spreadsheetml/2006/main">
  <authors>
    <author>Beck, Jacqueline Elizabeth Kish</author>
  </authors>
  <commentList>
    <comment ref="AH4" authorId="0">
      <text>
        <r>
          <rPr>
            <b/>
            <sz val="9"/>
            <color indexed="81"/>
            <rFont val="Tahoma"/>
            <family val="2"/>
          </rPr>
          <t>Beck, Jacqueline Elizabeth Kish:</t>
        </r>
        <r>
          <rPr>
            <sz val="9"/>
            <color indexed="81"/>
            <rFont val="Tahoma"/>
            <family val="2"/>
          </rPr>
          <t xml:space="preserve">
No new data available  2.3.17</t>
        </r>
      </text>
    </comment>
    <comment ref="AJ4" authorId="0">
      <text>
        <r>
          <rPr>
            <b/>
            <sz val="9"/>
            <color indexed="81"/>
            <rFont val="Tahoma"/>
            <family val="2"/>
          </rPr>
          <t>Beck, Jacqueline Elizabeth Kish:</t>
        </r>
        <r>
          <rPr>
            <sz val="9"/>
            <color indexed="81"/>
            <rFont val="Tahoma"/>
            <family val="2"/>
          </rPr>
          <t xml:space="preserve">
No new data available  2.3.17</t>
        </r>
      </text>
    </comment>
  </commentList>
</comments>
</file>

<file path=xl/sharedStrings.xml><?xml version="1.0" encoding="utf-8"?>
<sst xmlns="http://schemas.openxmlformats.org/spreadsheetml/2006/main" count="3856" uniqueCount="538">
  <si>
    <t>Age</t>
  </si>
  <si>
    <t>State</t>
  </si>
  <si>
    <t>State Abbreviation</t>
  </si>
  <si>
    <t>City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</si>
  <si>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</si>
  <si>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</si>
  <si>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</si>
  <si>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</si>
  <si>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</si>
  <si>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</si>
  <si>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</si>
  <si>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</si>
  <si>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</si>
  <si>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</si>
  <si>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</si>
  <si>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</si>
  <si>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</si>
  <si>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</si>
  <si>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</si>
  <si>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</si>
  <si>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</si>
  <si>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</si>
  <si>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</si>
  <si>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</si>
  <si>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</si>
  <si>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</si>
  <si>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</si>
  <si>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</si>
  <si>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</si>
  <si>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</si>
  <si>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</si>
  <si>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</si>
  <si>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</si>
  <si>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</si>
  <si>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</si>
  <si>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</si>
  <si>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</si>
  <si>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</si>
  <si>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</si>
  <si>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</si>
  <si>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</si>
  <si>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</si>
  <si>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</si>
  <si>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</si>
  <si>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</si>
  <si>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</si>
  <si>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</si>
  <si>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</si>
  <si>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</si>
  <si>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</si>
  <si>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</si>
  <si>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</si>
  <si>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</si>
  <si>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</si>
  <si>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</si>
  <si>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</si>
  <si>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</si>
  <si>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</si>
  <si>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</si>
  <si>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</si>
  <si>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</si>
  <si>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</si>
  <si>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</si>
  <si>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</si>
  <si>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</si>
  <si>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</si>
  <si>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</si>
  <si>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</si>
  <si>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</si>
  <si>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</si>
  <si>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</si>
  <si>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</si>
  <si>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</si>
  <si>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</si>
  <si>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</si>
  <si>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</si>
  <si>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</si>
  <si>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</si>
  <si>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</si>
  <si>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</si>
  <si>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</si>
  <si>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</si>
  <si>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</si>
  <si>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</si>
  <si>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</si>
  <si>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</si>
  <si>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</si>
  <si>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</si>
  <si>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</si>
  <si>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</si>
  <si>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</si>
  <si>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</si>
  <si>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</si>
  <si>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</si>
  <si>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</si>
  <si>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</si>
  <si>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</si>
  <si>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</si>
  <si>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</si>
  <si>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</si>
  <si>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</si>
  <si>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</si>
  <si>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</si>
  <si>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</si>
  <si>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</si>
  <si>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</si>
  <si>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</si>
  <si>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</si>
  <si>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Albuquerque</t>
  </si>
  <si>
    <t>Anchorage</t>
  </si>
  <si>
    <t>Asheville</t>
  </si>
  <si>
    <t>Austin</t>
  </si>
  <si>
    <t>Baltimore</t>
  </si>
  <si>
    <t>Baton Rouge</t>
  </si>
  <si>
    <t>Birmingham</t>
  </si>
  <si>
    <t>Boise</t>
  </si>
  <si>
    <t>Chicago</t>
  </si>
  <si>
    <t>Columbia</t>
  </si>
  <si>
    <t>Columbus</t>
  </si>
  <si>
    <t>Denver</t>
  </si>
  <si>
    <t>Detroit</t>
  </si>
  <si>
    <t>Fresno</t>
  </si>
  <si>
    <t>Gastonia</t>
  </si>
  <si>
    <t>Greensboro</t>
  </si>
  <si>
    <t>Urban Honolulu CDP</t>
  </si>
  <si>
    <t>Houston</t>
  </si>
  <si>
    <t>Lansing</t>
  </si>
  <si>
    <t>Las Vegas</t>
  </si>
  <si>
    <t>Little Rock</t>
  </si>
  <si>
    <t>Memphis</t>
  </si>
  <si>
    <t>Minneapolis</t>
  </si>
  <si>
    <t>Missoula</t>
  </si>
  <si>
    <t>Montgomery</t>
  </si>
  <si>
    <t>Nashville</t>
  </si>
  <si>
    <t>New Orleans</t>
  </si>
  <si>
    <t>Oakland</t>
  </si>
  <si>
    <t>Phoenix</t>
  </si>
  <si>
    <t>Pittsburgh</t>
  </si>
  <si>
    <t>Portland</t>
  </si>
  <si>
    <t>Raleigh</t>
  </si>
  <si>
    <t>Richmond</t>
  </si>
  <si>
    <t>Riverside</t>
  </si>
  <si>
    <t>Sacramento</t>
  </si>
  <si>
    <t>Salt Lake City</t>
  </si>
  <si>
    <t>San Francisco</t>
  </si>
  <si>
    <t>Santa Barbara</t>
  </si>
  <si>
    <t>Seattle</t>
  </si>
  <si>
    <t>Spokane</t>
  </si>
  <si>
    <t>St. Petersburg</t>
  </si>
  <si>
    <t>Tacoma</t>
  </si>
  <si>
    <t>Tampa</t>
  </si>
  <si>
    <t>Tucson</t>
  </si>
  <si>
    <t>Tulsa</t>
  </si>
  <si>
    <t>United States</t>
  </si>
  <si>
    <t>US</t>
  </si>
  <si>
    <t>Raw Data</t>
  </si>
  <si>
    <t>PWD 18 - 64 years</t>
  </si>
  <si>
    <t>PWD 65+ years</t>
  </si>
  <si>
    <t>Total Population</t>
  </si>
  <si>
    <t>PWD</t>
  </si>
  <si>
    <t>Percentages</t>
  </si>
  <si>
    <t>Percent of Total Population with a Disability</t>
  </si>
  <si>
    <t>Race</t>
  </si>
  <si>
    <t>PWD Caucasian</t>
  </si>
  <si>
    <t>PWD Hispanic</t>
  </si>
  <si>
    <t>PWD White, Non-Hispanic</t>
  </si>
  <si>
    <t>PWD American Indian and Alaska Native alone</t>
  </si>
  <si>
    <t>PWD Asian alone</t>
  </si>
  <si>
    <t>PWD Native Hawaiian and Other Pacific Islander alone</t>
  </si>
  <si>
    <t>PWD Some other race alone</t>
  </si>
  <si>
    <t>PWD Two or more races</t>
  </si>
  <si>
    <t>PWD Black or African American</t>
  </si>
  <si>
    <t>PWD Of another Race (sum of five columns to Right)</t>
  </si>
  <si>
    <t>Type of Disability</t>
  </si>
  <si>
    <t>Hearing</t>
  </si>
  <si>
    <t>Vision</t>
  </si>
  <si>
    <t>Cognitive</t>
  </si>
  <si>
    <t>Ambulatory</t>
  </si>
  <si>
    <t>Self Care</t>
  </si>
  <si>
    <t>Independent Living</t>
  </si>
  <si>
    <t>Percent of Total Population, Hearing Disability</t>
  </si>
  <si>
    <t>Percent of Total Population, Vision Disability</t>
  </si>
  <si>
    <t>Percent of Total Population, Cognitive Disability</t>
  </si>
  <si>
    <t>Percent of Total Population, Ambulatory Disability</t>
  </si>
  <si>
    <t>Percent of Total Population Self Care Disability</t>
  </si>
  <si>
    <t>Percent of Total Population, Independent Living Disability</t>
  </si>
  <si>
    <t>TotPop 18 - 64</t>
  </si>
  <si>
    <t>PWD 18 - 64</t>
  </si>
  <si>
    <t>PWD 18 - 64 with health insurance</t>
  </si>
  <si>
    <t>PWD 18 - 64 with private health insruance</t>
  </si>
  <si>
    <t>PWD 18 - 64 with public health insurance</t>
  </si>
  <si>
    <t>PWD 18 - 64 without health insurance</t>
  </si>
  <si>
    <t>PWOD 18 - 64</t>
  </si>
  <si>
    <t>PWOD 18 - 64 with health insurance</t>
  </si>
  <si>
    <t>PWOD 18 - 64 with private health insurance</t>
  </si>
  <si>
    <t>PWOD 18 - 64 with public health insurance</t>
  </si>
  <si>
    <t>PWOD 18 - 64 without health insurance</t>
  </si>
  <si>
    <t>TotPop 65+</t>
  </si>
  <si>
    <t>PWD 65+</t>
  </si>
  <si>
    <t>PWD 65+ with health insurance</t>
  </si>
  <si>
    <t>PWD 65+ with private health insurance</t>
  </si>
  <si>
    <t>PWD 65+ with public health insurance</t>
  </si>
  <si>
    <t>PWD 65+ without health insurance</t>
  </si>
  <si>
    <t>PWOD 65+</t>
  </si>
  <si>
    <t>PWOD 65+ with health insurance</t>
  </si>
  <si>
    <t>PWOD 65+ with private health insurance</t>
  </si>
  <si>
    <t>PWOD 65+ with public health insurance</t>
  </si>
  <si>
    <t>PWOD 65+ without health insurance</t>
  </si>
  <si>
    <t>Percent PWD 18-64 No Health Insurance</t>
  </si>
  <si>
    <t>Percent PWD 18-64 Private Health Insurance</t>
  </si>
  <si>
    <t>Percent PWOD 18-64 No Health Insurance</t>
  </si>
  <si>
    <t>Percent PWOD 18-64 Private Health Insurance</t>
  </si>
  <si>
    <t>Percent PWD 65+ No Health Insurance</t>
  </si>
  <si>
    <t>Percent PWD 65+ Private Health Insurance</t>
  </si>
  <si>
    <t>Percent PWOD 65+ No Health Insurance</t>
  </si>
  <si>
    <t>Perent PWOD 65+ Private Health Insurance</t>
  </si>
  <si>
    <t>Health Insurance</t>
  </si>
  <si>
    <t>Medicare/Medicaid</t>
  </si>
  <si>
    <t>Percent people Enrolled in Medicare Part A and/or B, PWD</t>
  </si>
  <si>
    <t>Percent people Enrolled in Medicare Part A and/or B, PWOD</t>
  </si>
  <si>
    <t>Percent People enrolled in Medicaid, PWD</t>
  </si>
  <si>
    <t>Percent People Enrolled in Medicaid, PWOD</t>
  </si>
  <si>
    <t>Community Based Subsidized Housing</t>
  </si>
  <si>
    <t>Raw Data (as pulled from source) - Subsidized Housing</t>
  </si>
  <si>
    <t>Percent Residents in Public Housing that are Disabled</t>
  </si>
  <si>
    <t>Percent Residents with Housing Choice Vouchers who are disabled</t>
  </si>
  <si>
    <t>Percent Households in Public Housing that have a Disabled Resident</t>
  </si>
  <si>
    <t>Percent of Households with a Tenant Based Voucher that have a Disabled Resident</t>
  </si>
  <si>
    <t>Access to Community Resources</t>
  </si>
  <si>
    <t>Raw Data (as pulled from source) - Access to Resources</t>
  </si>
  <si>
    <t>Walk Score</t>
  </si>
  <si>
    <t>Transit Score</t>
  </si>
  <si>
    <t>Transit Usage</t>
  </si>
  <si>
    <t>Raw Data (as pulled from source) - Commuting</t>
  </si>
  <si>
    <t>Percent PWD that Commute to work by Public Transit</t>
  </si>
  <si>
    <t>Percent PWOD that Commute to Work by Public Transit</t>
  </si>
  <si>
    <t>Percent PWD that commute to Work by Car</t>
  </si>
  <si>
    <t>Percent PWOD that Commute to Work by Car</t>
  </si>
  <si>
    <t>Crime</t>
  </si>
  <si>
    <t>Number of Property Crimes</t>
  </si>
  <si>
    <t>Number of Violent Crimes</t>
  </si>
  <si>
    <t>Number of Property Crimes Per 10,000 people</t>
  </si>
  <si>
    <t>Number of Violent Crimes per 10,000 people</t>
  </si>
  <si>
    <t>Educational Attainment</t>
  </si>
  <si>
    <t>Raw Data (as pulled from source) - Education</t>
  </si>
  <si>
    <t>Percent PWD less than high school</t>
  </si>
  <si>
    <t>Percent PWOD less than high school</t>
  </si>
  <si>
    <t>Percent PWD HS or GED</t>
  </si>
  <si>
    <t>Percent PWOD HS or GED</t>
  </si>
  <si>
    <t>Percent PWD College or Assoc Degree</t>
  </si>
  <si>
    <t>Percent PWOD College or Assoc Degree</t>
  </si>
  <si>
    <t>Percent PWD Bachelors Degree or Higher</t>
  </si>
  <si>
    <t>Percent PWOD Bachelors Degree or Higher</t>
  </si>
  <si>
    <t>Milwaukee</t>
  </si>
  <si>
    <t>Indianapolis</t>
  </si>
  <si>
    <t>N</t>
  </si>
  <si>
    <t>Rates per 10,000</t>
  </si>
  <si>
    <t>Employment Status</t>
  </si>
  <si>
    <t>Poverty Status</t>
  </si>
  <si>
    <t>Affordability</t>
  </si>
  <si>
    <t>SSDI Recipients</t>
  </si>
  <si>
    <t>Full and Part Time Workers</t>
  </si>
  <si>
    <t>Employment to Population Ratio</t>
  </si>
  <si>
    <t>Income</t>
  </si>
  <si>
    <t>Individual Income</t>
  </si>
  <si>
    <t>Household Income</t>
  </si>
  <si>
    <t>People Without Disabilities Age 18-64</t>
  </si>
  <si>
    <t>PWD:  Employed</t>
  </si>
  <si>
    <t>PWOD:  Employed</t>
  </si>
  <si>
    <t>PWD:  Unemployed</t>
  </si>
  <si>
    <t>PWOD:  Unemployed</t>
  </si>
  <si>
    <t>PWD:  Not in the Labor Force</t>
  </si>
  <si>
    <t>PWOD:  Not in the Labor Force</t>
  </si>
  <si>
    <t>Percent PWD Employed</t>
  </si>
  <si>
    <t>Percent PWOD Employed</t>
  </si>
  <si>
    <t>Percent PWD Unemployed</t>
  </si>
  <si>
    <t>Percent PWOD Unemployed</t>
  </si>
  <si>
    <t>Percent PWD Not in the Labor Force</t>
  </si>
  <si>
    <t>Percent PWOD Not in the Labor Force</t>
  </si>
  <si>
    <t>PWD below poverty level</t>
  </si>
  <si>
    <t>PWDat are above poverty level</t>
  </si>
  <si>
    <t>PWOD below poverty level</t>
  </si>
  <si>
    <t>PWOD at are above poverty level</t>
  </si>
  <si>
    <t>Percent PWD Below Poverty Level</t>
  </si>
  <si>
    <t>Percent PWD Above Poverty Level</t>
  </si>
  <si>
    <t>Percent PWOD Below Poverty Level</t>
  </si>
  <si>
    <t>Percent PWOD Above Poverty Level</t>
  </si>
  <si>
    <t>Number SSI Recipients*</t>
  </si>
  <si>
    <t>SSI Monthly Payment (US Dollars)</t>
  </si>
  <si>
    <t>SSI as % Median Income (Percentage)</t>
  </si>
  <si>
    <t>% SSI for 1-Bedroom (Percentage)</t>
  </si>
  <si>
    <t>% SSI for Efficiency Apt. (Percentage)</t>
  </si>
  <si>
    <t>PWD Full Time</t>
  </si>
  <si>
    <t>PWD Did not Work</t>
  </si>
  <si>
    <t>PWOD Full Time</t>
  </si>
  <si>
    <t>PWOD Part Time</t>
  </si>
  <si>
    <t>PWOD Did not Work</t>
  </si>
  <si>
    <t>PWD 18 - 64 years (Percent)</t>
  </si>
  <si>
    <t>PWOD 16 - 64 years (Percent)</t>
  </si>
  <si>
    <t>PWD:  Median Individual Income 16 yrs and older with earnings (US Dollars)</t>
  </si>
  <si>
    <t>PWOD:  Median Individual Income 16 yrs and older with earnings (US Dollars)</t>
  </si>
  <si>
    <t>PWD:  Median Household Income (include any working age people age 21 - 64) (US Dollars)</t>
  </si>
  <si>
    <t>PWOD:  Median Household Income (include any working age people age 21 - 64) (US Dollars)</t>
  </si>
  <si>
    <t>TotalPopulation18-64</t>
  </si>
  <si>
    <t>TotalPopulation65+</t>
  </si>
  <si>
    <t>Percent People 18-64 with a disability</t>
  </si>
  <si>
    <t>Percent People 65+ with a disability</t>
  </si>
  <si>
    <t>Percent of PWD who are Caucasian</t>
  </si>
  <si>
    <t>Percent of PWD who are Black/African American</t>
  </si>
  <si>
    <t>Percent of PWD who are Of Another Race</t>
  </si>
  <si>
    <t>Percent of  PWD who are Hispanic</t>
  </si>
  <si>
    <t>Percent of PWD who are white, non-hispanic</t>
  </si>
  <si>
    <t>Gender</t>
  </si>
  <si>
    <t>Total Male Population</t>
  </si>
  <si>
    <t>Male Population with a Disability</t>
  </si>
  <si>
    <t xml:space="preserve">Total Female Population </t>
  </si>
  <si>
    <t>Female Population with a Disability</t>
  </si>
  <si>
    <t>Percent of Male Population with a Disability</t>
  </si>
  <si>
    <t>Percent of Female Population with a Disability</t>
  </si>
  <si>
    <t>Percent PWD Male</t>
  </si>
  <si>
    <t>Percent PWD Female</t>
  </si>
  <si>
    <t>Percent of PWD within 5mi of CIL</t>
  </si>
  <si>
    <t>calculated through GIS</t>
  </si>
  <si>
    <t>2013 ACS 5-year</t>
  </si>
  <si>
    <t>Walkscore.com</t>
  </si>
  <si>
    <t>% PWD Institution</t>
  </si>
  <si>
    <t>% PWD Home</t>
  </si>
  <si>
    <t xml:space="preserve">IN </t>
  </si>
  <si>
    <t xml:space="preserve">OH </t>
  </si>
  <si>
    <t xml:space="preserve">% Residents Who Have Asked to be Returned to the Community </t>
  </si>
  <si>
    <t>Ratio of HCBS Expenditures to Total LTSS</t>
  </si>
  <si>
    <t>Ratio HCBS Participants to Total LTSS</t>
  </si>
  <si>
    <t>Where People with Disabilities Live in the Community</t>
  </si>
  <si>
    <t>Nursing Home Residents</t>
  </si>
  <si>
    <t>Programs and Spending for Community Living</t>
  </si>
  <si>
    <t>Abbrev</t>
  </si>
  <si>
    <t xml:space="preserve">Virginia </t>
  </si>
  <si>
    <t xml:space="preserve">Washington </t>
  </si>
  <si>
    <t xml:space="preserve">West Virginia </t>
  </si>
  <si>
    <t xml:space="preserve">Cost of Living </t>
  </si>
  <si>
    <t>Cost of Living Index (COLI)</t>
  </si>
  <si>
    <t>Food desert</t>
  </si>
  <si>
    <t xml:space="preserve">USDA 2010 </t>
  </si>
  <si>
    <t>Percentage calculated</t>
  </si>
  <si>
    <t xml:space="preserve">People With Disabilities 18-64 </t>
  </si>
  <si>
    <t xml:space="preserve">PWD percentage of people working from home </t>
  </si>
  <si>
    <t>PWOD percentage of people working from home</t>
  </si>
  <si>
    <t>Working from Home</t>
  </si>
  <si>
    <t>Percentage Reported</t>
  </si>
  <si>
    <t>% PWD Other Group Quarters</t>
  </si>
  <si>
    <t>Raw Data - Civilian noninstitutionalized population, 18 - 64 years</t>
  </si>
  <si>
    <t>Population:  Worked Full Time</t>
  </si>
  <si>
    <t>Population: Worked Full Time with a Disability</t>
  </si>
  <si>
    <t>Population: Worked Full Time without a Disability</t>
  </si>
  <si>
    <t>Population:  Worked Less than Full Time</t>
  </si>
  <si>
    <t>Population:  Worked Less than Full Time with a Disability</t>
  </si>
  <si>
    <t>Population: Worked Less than Full Time without a Disability</t>
  </si>
  <si>
    <t>Population:  Did Not Work</t>
  </si>
  <si>
    <t>Population with Disability: Did Not Work</t>
  </si>
  <si>
    <t>Population without Disability: Did Not Work</t>
  </si>
  <si>
    <t>PWD Part Time</t>
  </si>
  <si>
    <t>Transportation Information</t>
  </si>
  <si>
    <t>Rail Proximity</t>
  </si>
  <si>
    <t>Bus Proximity</t>
  </si>
  <si>
    <t>All Transit</t>
  </si>
  <si>
    <t>PWD Percent</t>
  </si>
  <si>
    <t>Total Population Percent</t>
  </si>
  <si>
    <t>Total PWD Percent</t>
  </si>
  <si>
    <t>Accessible Vehicles</t>
  </si>
  <si>
    <t>Total Fleet</t>
  </si>
  <si>
    <t>Active Fleet</t>
  </si>
  <si>
    <t>ADA-Accessible</t>
  </si>
  <si>
    <t>Percent ADA-Accessible (Active Fleet)</t>
  </si>
  <si>
    <t>Accessible Stations</t>
  </si>
  <si>
    <t>DOT?</t>
  </si>
  <si>
    <t>Percent of Total Population Receiving SSI</t>
  </si>
  <si>
    <t>Total Stations</t>
  </si>
  <si>
    <t>Percent Accessible</t>
  </si>
  <si>
    <t>2014 CMS</t>
  </si>
  <si>
    <t>Total # PWD in Certified Nursing Facilities 2014</t>
  </si>
  <si>
    <t>State Population ACS 1 year 2014</t>
  </si>
  <si>
    <t>Total # PWD in Certified Nursing Facilities 2011</t>
  </si>
  <si>
    <t>State Population ACS 1 year 2011</t>
  </si>
  <si>
    <t>Percentage of State Residents in a Nursing Home CMS 2014</t>
  </si>
  <si>
    <t>Percentage of State Residents in a Nursing home 2014 Calculated</t>
  </si>
  <si>
    <t>Percentage of State Residents in a Nursing Home CMS 2011</t>
  </si>
  <si>
    <t>Percentage of State Residents in a Nursing home 2011 Calculated</t>
  </si>
  <si>
    <t>% change of PWD in Certified Nursing Facilities from 2014-2011</t>
  </si>
  <si>
    <t>Bakersfield</t>
  </si>
  <si>
    <t>Bloomington</t>
  </si>
  <si>
    <t>Boise City</t>
  </si>
  <si>
    <t>Boston city</t>
  </si>
  <si>
    <t>Bridgeport</t>
  </si>
  <si>
    <t>Carson City</t>
  </si>
  <si>
    <t>Charleston</t>
  </si>
  <si>
    <t>Cheyenne city</t>
  </si>
  <si>
    <t>Chico</t>
  </si>
  <si>
    <t>Cincinnati</t>
  </si>
  <si>
    <t>Cleveland</t>
  </si>
  <si>
    <t>Colorado Springs</t>
  </si>
  <si>
    <t>Concord city</t>
  </si>
  <si>
    <t>Dallas</t>
  </si>
  <si>
    <t>Dayton</t>
  </si>
  <si>
    <t>Downey</t>
  </si>
  <si>
    <t>Duluth</t>
  </si>
  <si>
    <t>Evansville</t>
  </si>
  <si>
    <t>Fall River</t>
  </si>
  <si>
    <t>Fargo</t>
  </si>
  <si>
    <t>Flagstaff</t>
  </si>
  <si>
    <t>Flint</t>
  </si>
  <si>
    <t>Fort Wayne</t>
  </si>
  <si>
    <t>Fort Worth</t>
  </si>
  <si>
    <t xml:space="preserve">Frederick </t>
  </si>
  <si>
    <t>Gary</t>
  </si>
  <si>
    <t>Grand Rapids</t>
  </si>
  <si>
    <t>Green Bay</t>
  </si>
  <si>
    <t>Hammond</t>
  </si>
  <si>
    <t>Hartford</t>
  </si>
  <si>
    <t>Hayward</t>
  </si>
  <si>
    <t>Urban Honolulu</t>
  </si>
  <si>
    <t>Kalamazoo</t>
  </si>
  <si>
    <t>La Crosse</t>
  </si>
  <si>
    <t>Lafayette</t>
  </si>
  <si>
    <t>Lake Havasu City</t>
  </si>
  <si>
    <t>Lancaster</t>
  </si>
  <si>
    <t>Long Beach</t>
  </si>
  <si>
    <t>Los Angeles</t>
  </si>
  <si>
    <t>Madison</t>
  </si>
  <si>
    <t>Modesto</t>
  </si>
  <si>
    <t>Muncie</t>
  </si>
  <si>
    <t>Napa</t>
  </si>
  <si>
    <t>Nashville-Davidson</t>
  </si>
  <si>
    <t>New Bedford</t>
  </si>
  <si>
    <t>New Haven</t>
  </si>
  <si>
    <t>Norfolk</t>
  </si>
  <si>
    <t>Oklahoma City</t>
  </si>
  <si>
    <t>Palmdale</t>
  </si>
  <si>
    <t>Peoria</t>
  </si>
  <si>
    <t>Philadelphia</t>
  </si>
  <si>
    <t>Providence</t>
  </si>
  <si>
    <t>Redding</t>
  </si>
  <si>
    <t>Reno</t>
  </si>
  <si>
    <t>Roanoke</t>
  </si>
  <si>
    <t>Rockford</t>
  </si>
  <si>
    <t>Salinas</t>
  </si>
  <si>
    <t>San Antonio</t>
  </si>
  <si>
    <t>San Bernardino</t>
  </si>
  <si>
    <t>San Diego</t>
  </si>
  <si>
    <t>San Jose</t>
  </si>
  <si>
    <t>Santa Cruz</t>
  </si>
  <si>
    <t>Santa Fe</t>
  </si>
  <si>
    <t>Santa Rosa</t>
  </si>
  <si>
    <t>Sioux Falls</t>
  </si>
  <si>
    <t>South Bend</t>
  </si>
  <si>
    <t>Springfield</t>
  </si>
  <si>
    <t>St. Paul</t>
  </si>
  <si>
    <t>Stamford</t>
  </si>
  <si>
    <t>Stockton</t>
  </si>
  <si>
    <t>Syracuse</t>
  </si>
  <si>
    <t>Taunton</t>
  </si>
  <si>
    <t>Tempe</t>
  </si>
  <si>
    <t>Terre Haute</t>
  </si>
  <si>
    <t>Vallejo</t>
  </si>
  <si>
    <t>Worcester</t>
  </si>
  <si>
    <t>Yuma</t>
  </si>
  <si>
    <t>USA</t>
  </si>
  <si>
    <t>State Population ACS 5 year 2014</t>
  </si>
  <si>
    <t>U.S.</t>
  </si>
  <si>
    <t>Number of People in NH per 10,000 people 2011</t>
  </si>
  <si>
    <t>Institutionalization rate per 10,000 people 2014</t>
  </si>
  <si>
    <t>Change in Instituationalization rate per 10,000 people 2014-2011</t>
  </si>
  <si>
    <t>Total Group Quarters</t>
  </si>
  <si>
    <t>Institutionalized Group Quarters</t>
  </si>
  <si>
    <t>Non-Institutionalized Group Quarters</t>
  </si>
  <si>
    <t>% of Total Population with a Disability</t>
  </si>
  <si>
    <t>% of PWD in Institutionalized Group Quarters</t>
  </si>
  <si>
    <t>% of PWD in Non-Institutional Group Quarters</t>
  </si>
  <si>
    <t>Total Population PWD</t>
  </si>
  <si>
    <t>PWD in Institutionalized Group Quarters</t>
  </si>
  <si>
    <t>PWD in Non-Institutional Group Quarters</t>
  </si>
  <si>
    <t xml:space="preserve">ACS 2015 5 year </t>
  </si>
  <si>
    <t>Pensylvania</t>
  </si>
  <si>
    <t>Wisconson</t>
  </si>
  <si>
    <t>HCBS Waiver Waitlist per 10,000 people</t>
  </si>
  <si>
    <t>MFP Transitions since Inception Per 10,000 people</t>
  </si>
  <si>
    <t>Number of SSI Beneficiaries 18-64</t>
  </si>
  <si>
    <t>% Pop 18-64 receiving SSDI</t>
  </si>
  <si>
    <t>2012 - 2016 ACS</t>
  </si>
  <si>
    <t>Facility Occupancy Rates 2014</t>
  </si>
  <si>
    <t>2011 UCSF Annual Survey - removed because no update</t>
  </si>
  <si>
    <t>2015 CMS (FY2014)</t>
  </si>
  <si>
    <t>2015 CMS (FY 2014)</t>
  </si>
  <si>
    <t xml:space="preserve">2017 (FY 2015) Medicaid </t>
  </si>
  <si>
    <t>n/a</t>
  </si>
  <si>
    <t># Persons on Medicaid 1915(c) HCBS Waiver Wait Lists 2015</t>
  </si>
  <si>
    <t>2015 Mathematica and 2015 ACS 5 year</t>
  </si>
  <si>
    <t>N/A</t>
  </si>
  <si>
    <t>2015 State Population 5 year ACS</t>
  </si>
  <si>
    <t># MFP Transitions Since Inception (trhough 2015)</t>
  </si>
  <si>
    <t>2016 State Population 5 year ACS</t>
  </si>
  <si>
    <t xml:space="preserve">2016 MFP Mathematica and 2016 ACS 5 year </t>
  </si>
  <si>
    <t>PWD Enrolled in Medicare Part A and/or B, 2015</t>
  </si>
  <si>
    <t>PWOD Enrollees in Medicare Part A and/or B, 2015</t>
  </si>
  <si>
    <t>Total Population of PWOD, 2015 5 yr AC</t>
  </si>
  <si>
    <t>Total Population of PWD, 2015 5 yr ACS</t>
  </si>
  <si>
    <t>PWD Enrolled in Medicaid, 2014 KFF</t>
  </si>
  <si>
    <t>PWOD (total - disability) KFF 2014</t>
  </si>
  <si>
    <t>Total Population of PWD, 2014 5 yr ACS</t>
  </si>
  <si>
    <t>Total Population of PWOD, 2014 5 yr AC</t>
  </si>
  <si>
    <t>HUD, Picture of Subsidized Households Report, 2017                         HUD Resident Characteristics Report (RCR), October 2016  - Jan 2018</t>
  </si>
  <si>
    <t>2016 ACS 5 year</t>
  </si>
  <si>
    <t>Medicare: CMS, Medicare Statistical Supplement 2017 (FY 2015)  Medicaid from kff.org (FY2014) estimates ACS: 2014 5 and 2015 5 year</t>
  </si>
  <si>
    <t>FBI Uniform Crime Reports, 2016</t>
  </si>
  <si>
    <t>2016 ACS 5 Year ACS</t>
  </si>
  <si>
    <t>2016 ACS 5 Year</t>
  </si>
  <si>
    <t>2016 5-Year ACS</t>
  </si>
  <si>
    <t>Rent Burdened 2016</t>
  </si>
  <si>
    <t>Cost Burdened 2016</t>
  </si>
  <si>
    <t>2016 ACS 1 Year</t>
  </si>
  <si>
    <t xml:space="preserve"> www.disabilitystatistics.org (2016ACS)</t>
  </si>
  <si>
    <t>Social Security Administration, 2016 Annual Statistical Report on SSDI</t>
  </si>
  <si>
    <t>Total Population 18-64</t>
  </si>
  <si>
    <t>Out of Reach 2017</t>
  </si>
  <si>
    <t>2 bedroom rental unit housing wage (US Dollars) from nlihc.org FY 2017</t>
  </si>
  <si>
    <t xml:space="preserve">2014 Medicaid </t>
  </si>
  <si>
    <t>Technical Assistance Collaborative, Priced Out, 2017 (FY2016)</t>
  </si>
  <si>
    <t>2016 Total Population</t>
  </si>
  <si>
    <t>C2ER, Arlington, VA, ACCRA Cost of Living Index, Annual Average 2017 (city/state)</t>
  </si>
  <si>
    <r>
      <rPr>
        <b/>
        <sz val="9"/>
        <color theme="1"/>
        <rFont val="Calibri "/>
      </rPr>
      <t xml:space="preserve">Raw Data </t>
    </r>
    <r>
      <rPr>
        <sz val="9"/>
        <color theme="1"/>
        <rFont val="Calibri "/>
      </rPr>
      <t>- Population,  Age 18-64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</si>
  <si>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>- Employment Status, Age 18 - 64 yrs</t>
    </r>
  </si>
  <si>
    <r>
      <rPr>
        <b/>
        <sz val="9"/>
        <color theme="1"/>
        <rFont val="Calibri "/>
      </rPr>
      <t xml:space="preserve">Percentages- </t>
    </r>
    <r>
      <rPr>
        <sz val="9"/>
        <color theme="1"/>
        <rFont val="Calibri "/>
      </rPr>
      <t>Employment Status, Age 18 - 64 yrs</t>
    </r>
  </si>
  <si>
    <r>
      <rPr>
        <b/>
        <sz val="9"/>
        <color theme="1"/>
        <rFont val="Calibri "/>
      </rPr>
      <t>Raw Data-</t>
    </r>
    <r>
      <rPr>
        <sz val="9"/>
        <color theme="1"/>
        <rFont val="Calibri "/>
      </rPr>
      <t>Poverty Status, 18 - 64 yrs</t>
    </r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</si>
  <si>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Poverty Status, 18-64 yrs</t>
    </r>
  </si>
  <si>
    <r>
      <rPr>
        <b/>
        <sz val="9"/>
        <color theme="1"/>
        <rFont val="Calibri "/>
      </rPr>
      <t>Raw Data</t>
    </r>
    <r>
      <rPr>
        <sz val="9"/>
        <color theme="1"/>
        <rFont val="Calibri "/>
      </rPr>
      <t xml:space="preserve"> (as pulled from source) - Affordability</t>
    </r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</si>
  <si>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SSDI Recipients</t>
    </r>
  </si>
  <si>
    <r>
      <rPr>
        <b/>
        <sz val="9"/>
        <color theme="1"/>
        <rFont val="Calibri "/>
      </rPr>
      <t xml:space="preserve">Percentage - </t>
    </r>
    <r>
      <rPr>
        <sz val="9"/>
        <color theme="1"/>
        <rFont val="Calibri "/>
      </rPr>
      <t>SSDI Recipients</t>
    </r>
  </si>
  <si>
    <r>
      <rPr>
        <b/>
        <sz val="9"/>
        <color theme="1"/>
        <rFont val="Calibri "/>
      </rPr>
      <t xml:space="preserve">Percentages - </t>
    </r>
    <r>
      <rPr>
        <sz val="9"/>
        <color theme="1"/>
        <rFont val="Calibri "/>
      </rPr>
      <t>Civilian noninstitutionalized population, 18-64</t>
    </r>
  </si>
  <si>
    <r>
      <rPr>
        <b/>
        <sz val="9"/>
        <color theme="1"/>
        <rFont val="Calibri "/>
      </rPr>
      <t xml:space="preserve">Raw Data - </t>
    </r>
    <r>
      <rPr>
        <sz val="9"/>
        <color theme="1"/>
        <rFont val="Calibri "/>
      </rPr>
      <t>Employment to Population Ratio (Percentages Provided from source)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</si>
</sst>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00"/>
    <numFmt numFmtId="165" formatCode="0.0"/>
    <numFmt numFmtId="166" formatCode="0_);\(0\)"/>
    <numFmt numFmtId="167" formatCode="0.0000"/>
  </numFmts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9"/>
      <color theme="1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i/>
      <sz val="8"/>
      <color theme="1"/>
      <name val="Arial"/>
      <family val="2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0"/>
      <color indexed="10"/>
      <name val="MS Sans Serif"/>
      <family val="2"/>
    </font>
    <font>
      <sz val="9"/>
      <color rgb="FF000000"/>
      <name val="Calibri "/>
    </font>
    <font>
      <sz val="9"/>
      <color theme="1"/>
      <name val="Calibri "/>
    </font>
    <font>
      <b/>
      <sz val="9"/>
      <color theme="1"/>
      <name val="Calibri "/>
    </font>
    <font>
      <sz val="9"/>
      <name val="Calibri 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4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/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 style="thin">
        <color auto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auto="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ck">
        <color auto="1"/>
      </top>
      <bottom/>
      <diagonal/>
    </border>
    <border>
      <left/>
      <right style="thin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/>
      <diagonal/>
    </border>
    <border>
      <left style="thin">
        <color auto="1"/>
      </left>
      <right style="thin">
        <color auto="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rgb="FF231F20"/>
      </top>
      <bottom/>
      <diagonal/>
    </border>
  </borders>
  <cellStyleXfs count="134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4" fillId="0" borderId="0" applyNumberFormat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3" fontId="12" fillId="0" borderId="0">
      <alignment horizontal="right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4" fillId="6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7" fillId="0" borderId="0"/>
    <xf numFmtId="49" fontId="18" fillId="0" borderId="2">
      <alignment horizontal="right" wrapText="1"/>
    </xf>
    <xf numFmtId="49" fontId="18" fillId="0" borderId="2">
      <alignment horizontal="left" vertical="center" wrapText="1"/>
    </xf>
    <xf numFmtId="49" fontId="17" fillId="0" borderId="5">
      <alignment horizontal="left" wrapText="1"/>
    </xf>
    <xf numFmtId="49" fontId="17" fillId="0" borderId="3">
      <alignment horizontal="center" wrapText="1"/>
    </xf>
    <xf numFmtId="49" fontId="17" fillId="0" borderId="3">
      <alignment horizontal="right" wrapText="1"/>
    </xf>
    <xf numFmtId="49" fontId="19" fillId="0" borderId="0">
      <alignment horizontal="center" vertical="center" wrapText="1"/>
    </xf>
    <xf numFmtId="49" fontId="17" fillId="0" borderId="0">
      <alignment horizontal="left" wrapText="1"/>
    </xf>
    <xf numFmtId="3" fontId="17" fillId="0" borderId="0">
      <alignment horizontal="right"/>
    </xf>
    <xf numFmtId="0" fontId="17" fillId="0" borderId="0">
      <alignment horizontal="left" vertical="top" wrapText="1"/>
    </xf>
    <xf numFmtId="49" fontId="17" fillId="0" borderId="2">
      <alignment horizontal="left" vertical="top" wrapText="1"/>
    </xf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2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3">
    <xf numFmtId="0" fontId="0" fillId="0" borderId="0" xfId="0"/>
    <xf numFmtId="0" fontId="0" fillId="0" borderId="0" xfId="0" applyFill="1" applyBorder="1"/>
    <xf numFmtId="1" fontId="0" fillId="0" borderId="0" xfId="0" applyNumberFormat="1" applyFill="1" applyBorder="1"/>
    <xf numFmtId="165" fontId="0" fillId="0" borderId="0" xfId="0" applyNumberFormat="1"/>
    <xf numFmtId="0" fontId="0" fillId="0" borderId="0" xfId="0" applyFill="1" applyBorder="1" applyAlignment="1">
      <alignment horizontal="right"/>
    </xf>
    <xf numFmtId="0" fontId="0" fillId="0" borderId="10" xfId="0" applyFill="1" applyBorder="1" applyAlignment="1">
      <alignment horizontal="right"/>
    </xf>
    <xf numFmtId="165" fontId="0" fillId="0" borderId="0" xfId="2" applyNumberFormat="1" applyFont="1" applyFill="1" applyBorder="1"/>
    <xf numFmtId="0" fontId="0" fillId="0" borderId="13" xfId="0" applyBorder="1"/>
    <xf numFmtId="0" fontId="0" fillId="0" borderId="8" xfId="0" applyFill="1" applyBorder="1" applyAlignment="1">
      <alignment horizontal="right"/>
    </xf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0" xfId="0" applyFont="1" applyBorder="1" applyAlignment="1">
      <alignment horizontal="right" wrapText="1"/>
    </xf>
    <xf numFmtId="0" fontId="0" fillId="0" borderId="8" xfId="0" applyBorder="1" applyAlignment="1">
      <alignment horizontal="right" wrapText="1"/>
    </xf>
    <xf numFmtId="0" fontId="0" fillId="0" borderId="23" xfId="0" applyBorder="1" applyAlignment="1">
      <alignment horizontal="right" wrapText="1"/>
    </xf>
    <xf numFmtId="0" fontId="0" fillId="0" borderId="24" xfId="0" applyBorder="1" applyAlignment="1">
      <alignment horizontal="right" wrapText="1"/>
    </xf>
    <xf numFmtId="0" fontId="0" fillId="3" borderId="24" xfId="0" applyFill="1" applyBorder="1" applyAlignment="1">
      <alignment horizontal="right" wrapText="1"/>
    </xf>
    <xf numFmtId="0" fontId="0" fillId="3" borderId="25" xfId="0" applyFill="1" applyBorder="1" applyAlignment="1">
      <alignment horizontal="right" wrapText="1"/>
    </xf>
    <xf numFmtId="0" fontId="0" fillId="0" borderId="0" xfId="0" applyFill="1" applyAlignment="1">
      <alignment horizontal="center"/>
    </xf>
    <xf numFmtId="0" fontId="0" fillId="0" borderId="0" xfId="0" applyFill="1"/>
    <xf numFmtId="165" fontId="0" fillId="0" borderId="0" xfId="0" applyNumberFormat="1" applyFill="1" applyBorder="1"/>
    <xf numFmtId="0" fontId="0" fillId="0" borderId="2" xfId="0" applyFill="1" applyBorder="1" applyAlignment="1">
      <alignment horizontal="left" vertical="top"/>
    </xf>
    <xf numFmtId="0" fontId="0" fillId="0" borderId="2" xfId="0" applyFill="1" applyBorder="1"/>
    <xf numFmtId="165" fontId="0" fillId="0" borderId="2" xfId="0" applyNumberFormat="1" applyFill="1" applyBorder="1"/>
    <xf numFmtId="0" fontId="0" fillId="0" borderId="2" xfId="0" applyFill="1" applyBorder="1" applyAlignment="1">
      <alignment horizontal="right"/>
    </xf>
    <xf numFmtId="1" fontId="5" fillId="0" borderId="0" xfId="0" applyNumberFormat="1" applyFont="1" applyFill="1" applyBorder="1" applyAlignment="1">
      <alignment horizontal="right"/>
    </xf>
    <xf numFmtId="1" fontId="0" fillId="0" borderId="0" xfId="0" applyNumberFormat="1" applyFon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/>
    </xf>
    <xf numFmtId="0" fontId="0" fillId="0" borderId="0" xfId="0" applyFill="1" applyAlignment="1">
      <alignment horizontal="right"/>
    </xf>
    <xf numFmtId="0" fontId="0" fillId="0" borderId="13" xfId="0" applyFill="1" applyBorder="1"/>
    <xf numFmtId="0" fontId="0" fillId="0" borderId="30" xfId="0" applyBorder="1" applyAlignment="1">
      <alignment horizontal="right" wrapText="1"/>
    </xf>
    <xf numFmtId="0" fontId="0" fillId="0" borderId="16" xfId="0" applyBorder="1" applyAlignment="1">
      <alignment horizontal="right" wrapText="1"/>
    </xf>
    <xf numFmtId="0" fontId="0" fillId="3" borderId="16" xfId="0" applyFill="1" applyBorder="1" applyAlignment="1">
      <alignment horizontal="right" wrapText="1"/>
    </xf>
    <xf numFmtId="0" fontId="0" fillId="3" borderId="31" xfId="0" applyFill="1" applyBorder="1" applyAlignment="1">
      <alignment horizontal="right" wrapText="1"/>
    </xf>
    <xf numFmtId="3" fontId="0" fillId="0" borderId="0" xfId="0" applyNumberFormat="1"/>
    <xf numFmtId="167" fontId="0" fillId="0" borderId="0" xfId="0" applyNumberFormat="1" applyBorder="1" applyAlignment="1">
      <alignment horizontal="right" wrapText="1"/>
    </xf>
    <xf numFmtId="167" fontId="0" fillId="3" borderId="31" xfId="0" applyNumberFormat="1" applyFill="1" applyBorder="1" applyAlignment="1">
      <alignment horizontal="right" wrapText="1"/>
    </xf>
    <xf numFmtId="1" fontId="0" fillId="0" borderId="0" xfId="0" applyNumberFormat="1" applyFill="1"/>
    <xf numFmtId="165" fontId="0" fillId="0" borderId="10" xfId="0" applyNumberFormat="1" applyFill="1" applyBorder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/>
    <xf numFmtId="164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164" fontId="0" fillId="0" borderId="0" xfId="2" applyNumberFormat="1" applyFont="1" applyFill="1"/>
    <xf numFmtId="2" fontId="0" fillId="0" borderId="2" xfId="0" applyNumberFormat="1" applyFill="1" applyBorder="1"/>
    <xf numFmtId="164" fontId="0" fillId="0" borderId="2" xfId="2" applyNumberFormat="1" applyFont="1" applyFill="1" applyBorder="1"/>
    <xf numFmtId="164" fontId="0" fillId="0" borderId="2" xfId="0" applyNumberFormat="1" applyFill="1" applyBorder="1" applyAlignment="1">
      <alignment horizontal="right"/>
    </xf>
    <xf numFmtId="2" fontId="0" fillId="0" borderId="2" xfId="0" applyNumberFormat="1" applyFill="1" applyBorder="1" applyAlignment="1">
      <alignment horizontal="right"/>
    </xf>
    <xf numFmtId="0" fontId="0" fillId="0" borderId="0" xfId="0" applyFill="1" applyBorder="1" applyAlignment="1">
      <alignment horizontal="left" vertical="top"/>
    </xf>
    <xf numFmtId="164" fontId="0" fillId="0" borderId="0" xfId="0" applyNumberFormat="1" applyFont="1" applyFill="1" applyBorder="1" applyAlignment="1">
      <alignment horizontal="right"/>
    </xf>
    <xf numFmtId="164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/>
    <xf numFmtId="165" fontId="0" fillId="0" borderId="0" xfId="0" applyNumberFormat="1" applyFill="1"/>
    <xf numFmtId="0" fontId="0" fillId="0" borderId="10" xfId="0" applyFill="1" applyBorder="1"/>
    <xf numFmtId="0" fontId="0" fillId="0" borderId="1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left" wrapText="1"/>
    </xf>
    <xf numFmtId="0" fontId="0" fillId="0" borderId="7" xfId="0" applyFill="1" applyBorder="1" applyAlignment="1">
      <alignment horizontal="left" vertical="top" wrapText="1"/>
    </xf>
    <xf numFmtId="165" fontId="3" fillId="0" borderId="0" xfId="0" applyNumberFormat="1" applyFont="1" applyFill="1" applyBorder="1"/>
    <xf numFmtId="2" fontId="0" fillId="0" borderId="0" xfId="0" applyNumberFormat="1" applyBorder="1" applyAlignment="1">
      <alignment horizontal="right" wrapText="1"/>
    </xf>
    <xf numFmtId="2" fontId="0" fillId="0" borderId="0" xfId="0" applyNumberFormat="1" applyFont="1" applyBorder="1" applyAlignment="1">
      <alignment horizontal="right" wrapText="1"/>
    </xf>
    <xf numFmtId="2" fontId="0" fillId="0" borderId="0" xfId="0" applyNumberFormat="1" applyAlignment="1">
      <alignment horizontal="right" wrapText="1"/>
    </xf>
    <xf numFmtId="0" fontId="0" fillId="3" borderId="0" xfId="0" applyFill="1" applyBorder="1" applyAlignment="1">
      <alignment horizontal="right" wrapText="1"/>
    </xf>
    <xf numFmtId="0" fontId="0" fillId="0" borderId="10" xfId="0" applyFont="1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/>
    </xf>
    <xf numFmtId="0" fontId="0" fillId="2" borderId="0" xfId="0" applyFill="1" applyBorder="1"/>
    <xf numFmtId="1" fontId="0" fillId="2" borderId="0" xfId="0" applyNumberFormat="1" applyFill="1" applyBorder="1"/>
    <xf numFmtId="0" fontId="0" fillId="3" borderId="0" xfId="0" applyFill="1" applyBorder="1"/>
    <xf numFmtId="0" fontId="0" fillId="3" borderId="0" xfId="0" applyFill="1"/>
    <xf numFmtId="0" fontId="5" fillId="3" borderId="29" xfId="13" applyFont="1" applyFill="1" applyBorder="1" applyAlignment="1">
      <alignment horizontal="center" vertical="top" wrapText="1"/>
    </xf>
    <xf numFmtId="2" fontId="5" fillId="3" borderId="29" xfId="13" applyNumberFormat="1" applyFont="1" applyFill="1" applyBorder="1" applyAlignment="1">
      <alignment horizontal="center" vertical="top" wrapText="1"/>
    </xf>
    <xf numFmtId="0" fontId="5" fillId="7" borderId="29" xfId="13" applyFont="1" applyFill="1" applyBorder="1" applyAlignment="1">
      <alignment horizontal="center" vertical="top" wrapText="1"/>
    </xf>
    <xf numFmtId="164" fontId="0" fillId="0" borderId="0" xfId="2" applyNumberFormat="1" applyFont="1" applyFill="1" applyBorder="1"/>
    <xf numFmtId="2" fontId="0" fillId="3" borderId="0" xfId="0" applyNumberFormat="1" applyFill="1" applyBorder="1" applyAlignment="1">
      <alignment horizontal="right"/>
    </xf>
    <xf numFmtId="0" fontId="0" fillId="8" borderId="0" xfId="0" applyFill="1"/>
    <xf numFmtId="0" fontId="0" fillId="3" borderId="1" xfId="0" applyFill="1" applyBorder="1" applyAlignment="1">
      <alignment horizontal="left"/>
    </xf>
    <xf numFmtId="1" fontId="0" fillId="3" borderId="0" xfId="0" applyNumberFormat="1" applyFill="1"/>
    <xf numFmtId="0" fontId="0" fillId="3" borderId="0" xfId="0" applyFill="1" applyBorder="1" applyAlignment="1">
      <alignment horizontal="left" vertical="top"/>
    </xf>
    <xf numFmtId="0" fontId="0" fillId="3" borderId="8" xfId="0" applyFill="1" applyBorder="1" applyAlignment="1">
      <alignment horizontal="right" wrapText="1"/>
    </xf>
    <xf numFmtId="167" fontId="0" fillId="3" borderId="0" xfId="0" applyNumberFormat="1" applyFill="1" applyBorder="1" applyAlignment="1">
      <alignment horizontal="right" wrapText="1"/>
    </xf>
    <xf numFmtId="2" fontId="0" fillId="3" borderId="0" xfId="0" applyNumberFormat="1" applyFill="1" applyBorder="1" applyAlignment="1">
      <alignment horizontal="right" wrapText="1"/>
    </xf>
    <xf numFmtId="0" fontId="20" fillId="0" borderId="0" xfId="129" applyFont="1" applyFill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17" fillId="0" borderId="0" xfId="100" applyNumberFormat="1">
      <alignment horizontal="right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0" fillId="0" borderId="9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9" fontId="0" fillId="0" borderId="1" xfId="2" applyNumberFormat="1" applyFont="1" applyFill="1" applyBorder="1" applyAlignment="1">
      <alignment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12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9" fontId="0" fillId="0" borderId="1" xfId="2" applyFont="1" applyFill="1" applyBorder="1" applyAlignment="1">
      <alignment horizontal="left" vertical="top" wrapText="1"/>
    </xf>
    <xf numFmtId="165" fontId="0" fillId="0" borderId="11" xfId="0" applyNumberFormat="1" applyFill="1" applyBorder="1"/>
    <xf numFmtId="1" fontId="5" fillId="0" borderId="0" xfId="1" applyNumberFormat="1" applyFont="1" applyFill="1"/>
    <xf numFmtId="166" fontId="5" fillId="0" borderId="0" xfId="1" quotePrefix="1" applyNumberFormat="1" applyFont="1" applyFill="1" applyAlignment="1">
      <alignment horizontal="right"/>
    </xf>
    <xf numFmtId="0" fontId="0" fillId="0" borderId="0" xfId="0" applyFont="1" applyFill="1" applyAlignment="1">
      <alignment horizontal="right"/>
    </xf>
    <xf numFmtId="0" fontId="0" fillId="0" borderId="13" xfId="0" applyFill="1" applyBorder="1" applyAlignment="1">
      <alignment horizontal="right"/>
    </xf>
    <xf numFmtId="1" fontId="5" fillId="0" borderId="0" xfId="0" applyNumberFormat="1" applyFont="1" applyFill="1" applyBorder="1" applyAlignment="1" applyProtection="1">
      <alignment horizontal="right"/>
    </xf>
    <xf numFmtId="9" fontId="0" fillId="0" borderId="0" xfId="0" applyNumberFormat="1" applyFill="1" applyAlignment="1">
      <alignment horizontal="right"/>
    </xf>
    <xf numFmtId="1" fontId="0" fillId="0" borderId="0" xfId="0" applyNumberFormat="1" applyFill="1" applyAlignment="1">
      <alignment horizontal="right"/>
    </xf>
    <xf numFmtId="0" fontId="0" fillId="0" borderId="0" xfId="1" applyNumberFormat="1" applyFont="1" applyFill="1" applyAlignment="1">
      <alignment horizontal="right"/>
    </xf>
    <xf numFmtId="1" fontId="5" fillId="0" borderId="0" xfId="1" applyNumberFormat="1" applyFont="1" applyFill="1" applyBorder="1"/>
    <xf numFmtId="0" fontId="0" fillId="0" borderId="0" xfId="0" applyFill="1" applyBorder="1" applyAlignment="1">
      <alignment horizontal="right" vertical="top"/>
    </xf>
    <xf numFmtId="9" fontId="0" fillId="0" borderId="0" xfId="0" applyNumberFormat="1" applyFill="1" applyBorder="1" applyAlignment="1">
      <alignment horizontal="right"/>
    </xf>
    <xf numFmtId="1" fontId="0" fillId="0" borderId="0" xfId="0" applyNumberFormat="1" applyFill="1" applyBorder="1" applyAlignment="1">
      <alignment horizontal="right" vertical="top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right" vertical="top"/>
    </xf>
    <xf numFmtId="2" fontId="0" fillId="0" borderId="0" xfId="2" applyNumberFormat="1" applyFont="1" applyFill="1"/>
    <xf numFmtId="2" fontId="0" fillId="0" borderId="10" xfId="2" applyNumberFormat="1" applyFont="1" applyFill="1" applyBorder="1"/>
    <xf numFmtId="0" fontId="0" fillId="0" borderId="0" xfId="0" applyNumberFormat="1" applyFont="1" applyFill="1" applyBorder="1" applyAlignment="1">
      <alignment horizontal="right" vertical="top"/>
    </xf>
    <xf numFmtId="1" fontId="3" fillId="0" borderId="0" xfId="0" applyNumberFormat="1" applyFont="1" applyFill="1" applyAlignment="1">
      <alignment horizontal="right"/>
    </xf>
    <xf numFmtId="0" fontId="0" fillId="0" borderId="32" xfId="0" applyNumberFormat="1" applyFont="1" applyFill="1" applyBorder="1" applyAlignment="1">
      <alignment horizontal="right"/>
    </xf>
    <xf numFmtId="1" fontId="0" fillId="0" borderId="32" xfId="2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horizontal="right"/>
    </xf>
    <xf numFmtId="0" fontId="0" fillId="0" borderId="0" xfId="0" applyNumberFormat="1" applyFont="1" applyFill="1" applyBorder="1" applyAlignment="1">
      <alignment vertical="top"/>
    </xf>
    <xf numFmtId="1" fontId="5" fillId="0" borderId="0" xfId="0" applyNumberFormat="1" applyFont="1" applyFill="1" applyBorder="1"/>
    <xf numFmtId="0" fontId="5" fillId="0" borderId="32" xfId="0" applyNumberFormat="1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top"/>
    </xf>
    <xf numFmtId="0" fontId="0" fillId="0" borderId="0" xfId="0" applyNumberFormat="1" applyFont="1" applyFill="1" applyAlignment="1">
      <alignment horizontal="right"/>
    </xf>
    <xf numFmtId="2" fontId="0" fillId="0" borderId="0" xfId="2" applyNumberFormat="1" applyFont="1" applyFill="1" applyBorder="1"/>
    <xf numFmtId="1" fontId="0" fillId="0" borderId="0" xfId="2" applyNumberFormat="1" applyFont="1" applyFill="1" applyBorder="1" applyAlignment="1">
      <alignment horizontal="right"/>
    </xf>
    <xf numFmtId="3" fontId="0" fillId="0" borderId="0" xfId="0" applyNumberFormat="1" applyFill="1" applyBorder="1"/>
    <xf numFmtId="0" fontId="1" fillId="0" borderId="8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10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center" wrapText="1"/>
    </xf>
    <xf numFmtId="0" fontId="0" fillId="0" borderId="29" xfId="0" applyFont="1" applyFill="1" applyBorder="1" applyAlignment="1">
      <alignment horizontal="center" wrapText="1"/>
    </xf>
    <xf numFmtId="0" fontId="0" fillId="0" borderId="33" xfId="0" applyFont="1" applyFill="1" applyBorder="1" applyAlignment="1">
      <alignment horizontal="center" wrapText="1"/>
    </xf>
    <xf numFmtId="0" fontId="22" fillId="0" borderId="29" xfId="12" applyFont="1" applyFill="1" applyBorder="1" applyAlignment="1">
      <alignment horizontal="center" vertical="top" wrapText="1"/>
    </xf>
    <xf numFmtId="0" fontId="5" fillId="0" borderId="29" xfId="13" applyFont="1" applyFill="1" applyBorder="1" applyAlignment="1">
      <alignment horizontal="center" vertical="top" wrapText="1"/>
    </xf>
    <xf numFmtId="0" fontId="22" fillId="0" borderId="29" xfId="13" applyFont="1" applyFill="1" applyBorder="1" applyAlignment="1">
      <alignment horizontal="center" vertical="top" wrapText="1"/>
    </xf>
    <xf numFmtId="2" fontId="5" fillId="0" borderId="29" xfId="13" applyNumberFormat="1" applyFont="1" applyFill="1" applyBorder="1" applyAlignment="1">
      <alignment horizontal="center" vertical="top" wrapText="1"/>
    </xf>
    <xf numFmtId="0" fontId="21" fillId="0" borderId="29" xfId="13" applyFont="1" applyFill="1" applyBorder="1" applyAlignment="1">
      <alignment horizontal="center" vertical="top" wrapText="1"/>
    </xf>
    <xf numFmtId="0" fontId="5" fillId="0" borderId="29" xfId="12" applyFont="1" applyFill="1" applyBorder="1" applyAlignment="1">
      <alignment horizontal="center" vertical="top" wrapText="1"/>
    </xf>
    <xf numFmtId="0" fontId="5" fillId="0" borderId="34" xfId="12" applyFont="1" applyFill="1" applyBorder="1" applyAlignment="1">
      <alignment horizontal="center" vertical="top" wrapText="1"/>
    </xf>
    <xf numFmtId="0" fontId="5" fillId="0" borderId="1" xfId="12" applyFont="1" applyFill="1" applyBorder="1" applyAlignment="1">
      <alignment horizontal="center" vertical="top" wrapText="1"/>
    </xf>
    <xf numFmtId="0" fontId="22" fillId="0" borderId="1" xfId="12" applyFont="1" applyFill="1" applyBorder="1" applyAlignment="1">
      <alignment horizontal="center" vertical="top" wrapText="1"/>
    </xf>
    <xf numFmtId="0" fontId="5" fillId="0" borderId="5" xfId="12" applyFont="1" applyFill="1" applyBorder="1" applyAlignment="1">
      <alignment horizontal="center" vertical="top" wrapText="1"/>
    </xf>
    <xf numFmtId="0" fontId="23" fillId="0" borderId="1" xfId="0" applyFont="1" applyFill="1" applyBorder="1" applyAlignment="1">
      <alignment horizontal="center" vertical="top" wrapText="1"/>
    </xf>
    <xf numFmtId="0" fontId="0" fillId="0" borderId="0" xfId="0" applyFill="1" applyAlignment="1">
      <alignment horizontal="center" vertical="top"/>
    </xf>
    <xf numFmtId="0" fontId="0" fillId="0" borderId="8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1" fontId="0" fillId="0" borderId="0" xfId="0" applyNumberFormat="1" applyFill="1" applyBorder="1" applyAlignment="1">
      <alignment wrapText="1"/>
    </xf>
    <xf numFmtId="165" fontId="0" fillId="0" borderId="8" xfId="0" applyNumberFormat="1" applyFill="1" applyBorder="1" applyAlignment="1"/>
    <xf numFmtId="0" fontId="0" fillId="0" borderId="8" xfId="0" applyFill="1" applyBorder="1" applyAlignment="1">
      <alignment horizontal="right" wrapText="1"/>
    </xf>
    <xf numFmtId="0" fontId="0" fillId="0" borderId="0" xfId="0" applyFill="1" applyBorder="1" applyAlignment="1">
      <alignment horizontal="right" wrapText="1"/>
    </xf>
    <xf numFmtId="167" fontId="0" fillId="0" borderId="0" xfId="0" applyNumberFormat="1" applyFill="1" applyBorder="1" applyAlignment="1">
      <alignment horizontal="right" wrapText="1"/>
    </xf>
    <xf numFmtId="2" fontId="0" fillId="0" borderId="10" xfId="0" applyNumberFormat="1" applyFill="1" applyBorder="1" applyAlignment="1">
      <alignment horizontal="right" wrapText="1"/>
    </xf>
    <xf numFmtId="0" fontId="0" fillId="0" borderId="15" xfId="0" applyFill="1" applyBorder="1" applyAlignment="1">
      <alignment horizontal="right" wrapText="1"/>
    </xf>
    <xf numFmtId="2" fontId="10" fillId="0" borderId="0" xfId="0" applyNumberFormat="1" applyFont="1" applyFill="1" applyBorder="1" applyAlignment="1">
      <alignment horizontal="center"/>
    </xf>
    <xf numFmtId="2" fontId="10" fillId="0" borderId="15" xfId="0" applyNumberFormat="1" applyFont="1" applyFill="1" applyBorder="1" applyAlignment="1">
      <alignment horizontal="center"/>
    </xf>
    <xf numFmtId="1" fontId="10" fillId="0" borderId="0" xfId="0" applyNumberFormat="1" applyFont="1" applyFill="1" applyBorder="1" applyAlignment="1">
      <alignment horizontal="right" wrapText="1"/>
    </xf>
    <xf numFmtId="2" fontId="10" fillId="0" borderId="10" xfId="0" applyNumberFormat="1" applyFont="1" applyFill="1" applyBorder="1" applyAlignment="1">
      <alignment horizontal="right" wrapText="1"/>
    </xf>
    <xf numFmtId="166" fontId="0" fillId="0" borderId="0" xfId="1" applyNumberFormat="1" applyFont="1" applyFill="1" applyBorder="1"/>
    <xf numFmtId="167" fontId="0" fillId="0" borderId="10" xfId="0" applyNumberFormat="1" applyFill="1" applyBorder="1"/>
    <xf numFmtId="0" fontId="0" fillId="0" borderId="23" xfId="0" applyFill="1" applyBorder="1" applyAlignment="1">
      <alignment wrapText="1"/>
    </xf>
    <xf numFmtId="0" fontId="0" fillId="0" borderId="17" xfId="0" applyFill="1" applyBorder="1" applyAlignment="1">
      <alignment wrapText="1"/>
    </xf>
    <xf numFmtId="0" fontId="0" fillId="0" borderId="28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27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6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0" fillId="0" borderId="23" xfId="0" applyFill="1" applyBorder="1" applyAlignment="1">
      <alignment horizontal="right" wrapText="1"/>
    </xf>
    <xf numFmtId="0" fontId="0" fillId="0" borderId="30" xfId="0" applyFill="1" applyBorder="1" applyAlignment="1">
      <alignment horizontal="right" wrapText="1"/>
    </xf>
    <xf numFmtId="0" fontId="0" fillId="0" borderId="39" xfId="0" applyFill="1" applyBorder="1" applyAlignment="1">
      <alignment horizontal="right" wrapText="1"/>
    </xf>
    <xf numFmtId="0" fontId="0" fillId="0" borderId="21" xfId="0" applyFill="1" applyBorder="1" applyAlignment="1">
      <alignment wrapText="1"/>
    </xf>
    <xf numFmtId="0" fontId="0" fillId="0" borderId="22" xfId="0" applyFill="1" applyBorder="1" applyAlignment="1">
      <alignment wrapText="1"/>
    </xf>
    <xf numFmtId="0" fontId="0" fillId="0" borderId="24" xfId="0" applyFill="1" applyBorder="1" applyAlignment="1">
      <alignment horizontal="right" wrapText="1"/>
    </xf>
    <xf numFmtId="0" fontId="0" fillId="0" borderId="16" xfId="0" applyFill="1" applyBorder="1" applyAlignment="1">
      <alignment horizontal="right" wrapText="1"/>
    </xf>
    <xf numFmtId="0" fontId="0" fillId="0" borderId="40" xfId="0" applyFill="1" applyBorder="1" applyAlignment="1">
      <alignment horizontal="right" wrapText="1"/>
    </xf>
    <xf numFmtId="1" fontId="0" fillId="0" borderId="0" xfId="0" applyNumberFormat="1" applyFill="1" applyBorder="1" applyAlignment="1">
      <alignment horizontal="right" wrapText="1"/>
    </xf>
    <xf numFmtId="165" fontId="0" fillId="0" borderId="8" xfId="0" applyNumberFormat="1" applyFill="1" applyBorder="1" applyAlignment="1">
      <alignment horizontal="right"/>
    </xf>
    <xf numFmtId="165" fontId="0" fillId="0" borderId="0" xfId="0" applyNumberFormat="1" applyFill="1" applyAlignment="1">
      <alignment horizontal="right"/>
    </xf>
    <xf numFmtId="167" fontId="0" fillId="0" borderId="16" xfId="0" applyNumberFormat="1" applyFill="1" applyBorder="1" applyAlignment="1">
      <alignment horizontal="right" wrapText="1"/>
    </xf>
    <xf numFmtId="0" fontId="0" fillId="0" borderId="42" xfId="0" applyFill="1" applyBorder="1" applyAlignment="1">
      <alignment horizontal="right" wrapText="1"/>
    </xf>
    <xf numFmtId="3" fontId="10" fillId="0" borderId="0" xfId="0" applyNumberFormat="1" applyFont="1" applyFill="1" applyBorder="1" applyAlignment="1">
      <alignment horizontal="right" wrapText="1"/>
    </xf>
    <xf numFmtId="0" fontId="0" fillId="0" borderId="35" xfId="0" applyFill="1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37" xfId="0" applyFill="1" applyBorder="1" applyAlignment="1">
      <alignment wrapText="1"/>
    </xf>
    <xf numFmtId="0" fontId="0" fillId="0" borderId="38" xfId="0" applyFill="1" applyBorder="1"/>
    <xf numFmtId="1" fontId="0" fillId="0" borderId="38" xfId="0" applyNumberFormat="1" applyFill="1" applyBorder="1" applyAlignment="1">
      <alignment wrapText="1"/>
    </xf>
    <xf numFmtId="165" fontId="0" fillId="0" borderId="35" xfId="0" applyNumberFormat="1" applyFill="1" applyBorder="1" applyAlignment="1"/>
    <xf numFmtId="165" fontId="0" fillId="0" borderId="38" xfId="0" applyNumberFormat="1" applyFill="1" applyBorder="1"/>
    <xf numFmtId="0" fontId="0" fillId="0" borderId="35" xfId="0" applyFill="1" applyBorder="1" applyAlignment="1">
      <alignment horizontal="right" wrapText="1"/>
    </xf>
    <xf numFmtId="3" fontId="0" fillId="0" borderId="38" xfId="0" applyNumberFormat="1" applyFill="1" applyBorder="1"/>
    <xf numFmtId="0" fontId="0" fillId="0" borderId="38" xfId="0" applyFill="1" applyBorder="1" applyAlignment="1">
      <alignment horizontal="right" wrapText="1"/>
    </xf>
    <xf numFmtId="167" fontId="0" fillId="0" borderId="38" xfId="0" applyNumberFormat="1" applyFill="1" applyBorder="1" applyAlignment="1">
      <alignment horizontal="right" wrapText="1"/>
    </xf>
    <xf numFmtId="2" fontId="0" fillId="0" borderId="37" xfId="0" applyNumberFormat="1" applyFill="1" applyBorder="1" applyAlignment="1">
      <alignment horizontal="right" wrapText="1"/>
    </xf>
    <xf numFmtId="0" fontId="0" fillId="0" borderId="41" xfId="0" applyFill="1" applyBorder="1" applyAlignment="1">
      <alignment horizontal="right" wrapText="1"/>
    </xf>
    <xf numFmtId="2" fontId="11" fillId="0" borderId="0" xfId="0" applyNumberFormat="1" applyFont="1" applyFill="1" applyBorder="1" applyAlignment="1">
      <alignment horizontal="center"/>
    </xf>
    <xf numFmtId="2" fontId="11" fillId="0" borderId="41" xfId="0" applyNumberFormat="1" applyFont="1" applyFill="1" applyBorder="1" applyAlignment="1">
      <alignment horizontal="center"/>
    </xf>
    <xf numFmtId="1" fontId="10" fillId="0" borderId="37" xfId="0" applyNumberFormat="1" applyFont="1" applyFill="1" applyBorder="1" applyAlignment="1">
      <alignment horizontal="right" wrapText="1"/>
    </xf>
    <xf numFmtId="166" fontId="0" fillId="0" borderId="38" xfId="1" applyNumberFormat="1" applyFont="1" applyFill="1" applyBorder="1"/>
    <xf numFmtId="167" fontId="0" fillId="0" borderId="37" xfId="0" applyNumberFormat="1" applyFill="1" applyBorder="1"/>
    <xf numFmtId="0" fontId="0" fillId="0" borderId="0" xfId="0" applyFont="1" applyFill="1" applyBorder="1" applyAlignment="1">
      <alignment horizontal="right" wrapText="1"/>
    </xf>
    <xf numFmtId="2" fontId="0" fillId="0" borderId="0" xfId="0" applyNumberFormat="1" applyFont="1" applyFill="1" applyBorder="1" applyAlignment="1">
      <alignment horizontal="right" wrapText="1"/>
    </xf>
    <xf numFmtId="2" fontId="0" fillId="0" borderId="0" xfId="0" applyNumberFormat="1" applyFill="1" applyBorder="1" applyAlignment="1">
      <alignment horizontal="righ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  <xf numFmtId="2" fontId="0" fillId="0" borderId="0" xfId="0" applyNumberFormat="1" applyFill="1" applyAlignment="1">
      <alignment horizontal="right" wrapText="1"/>
    </xf>
    <xf numFmtId="0" fontId="0" fillId="0" borderId="3" xfId="0" applyFill="1" applyBorder="1" applyAlignment="1">
      <alignment horizontal="left"/>
    </xf>
    <xf numFmtId="0" fontId="0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2" xfId="0" applyFill="1" applyBorder="1" applyAlignment="1">
      <alignment vertical="top" wrapText="1"/>
    </xf>
    <xf numFmtId="165" fontId="5" fillId="0" borderId="0" xfId="75" applyNumberFormat="1" applyFont="1" applyFill="1"/>
    <xf numFmtId="165" fontId="5" fillId="0" borderId="11" xfId="75" applyNumberFormat="1" applyFont="1" applyFill="1" applyBorder="1"/>
    <xf numFmtId="165" fontId="5" fillId="0" borderId="10" xfId="75" applyNumberFormat="1" applyFont="1" applyFill="1" applyBorder="1"/>
    <xf numFmtId="165" fontId="0" fillId="0" borderId="2" xfId="0" applyNumberFormat="1" applyFont="1" applyFill="1" applyBorder="1"/>
    <xf numFmtId="165" fontId="0" fillId="0" borderId="9" xfId="0" applyNumberFormat="1" applyFont="1" applyFill="1" applyBorder="1"/>
    <xf numFmtId="165" fontId="5" fillId="0" borderId="2" xfId="75" applyNumberFormat="1" applyFont="1" applyFill="1" applyBorder="1"/>
    <xf numFmtId="165" fontId="5" fillId="0" borderId="9" xfId="75" applyNumberFormat="1" applyFont="1" applyFill="1" applyBorder="1"/>
    <xf numFmtId="165" fontId="0" fillId="0" borderId="9" xfId="0" applyNumberFormat="1" applyFill="1" applyBorder="1"/>
    <xf numFmtId="165" fontId="0" fillId="0" borderId="0" xfId="0" applyNumberFormat="1" applyFont="1" applyFill="1" applyBorder="1"/>
    <xf numFmtId="165" fontId="0" fillId="0" borderId="10" xfId="0" applyNumberFormat="1" applyFont="1" applyFill="1" applyBorder="1"/>
    <xf numFmtId="165" fontId="5" fillId="0" borderId="0" xfId="75" applyNumberFormat="1" applyFont="1" applyFill="1" applyBorder="1"/>
    <xf numFmtId="165" fontId="5" fillId="0" borderId="0" xfId="75" applyNumberFormat="1" applyFont="1" applyFill="1" applyAlignment="1">
      <alignment horizontal="right"/>
    </xf>
    <xf numFmtId="1" fontId="0" fillId="0" borderId="13" xfId="0" applyNumberFormat="1" applyFill="1" applyBorder="1"/>
    <xf numFmtId="165" fontId="0" fillId="0" borderId="13" xfId="0" applyNumberFormat="1" applyFill="1" applyBorder="1"/>
    <xf numFmtId="1" fontId="0" fillId="0" borderId="13" xfId="0" applyNumberFormat="1" applyFill="1" applyBorder="1" applyAlignment="1">
      <alignment horizontal="right"/>
    </xf>
    <xf numFmtId="165" fontId="5" fillId="0" borderId="13" xfId="75" applyNumberFormat="1" applyFont="1" applyFill="1" applyBorder="1"/>
    <xf numFmtId="165" fontId="25" fillId="9" borderId="0" xfId="0" applyNumberFormat="1" applyFont="1" applyFill="1"/>
    <xf numFmtId="1" fontId="24" fillId="0" borderId="0" xfId="0" applyNumberFormat="1" applyFont="1" applyFill="1" applyBorder="1" applyAlignment="1">
      <alignment vertical="top" shrinkToFit="1"/>
    </xf>
    <xf numFmtId="1" fontId="24" fillId="0" borderId="0" xfId="0" applyNumberFormat="1" applyFont="1" applyFill="1" applyBorder="1" applyAlignment="1">
      <alignment horizontal="right" vertical="top" indent="1" shrinkToFit="1"/>
    </xf>
    <xf numFmtId="1" fontId="26" fillId="0" borderId="43" xfId="0" applyNumberFormat="1" applyFont="1" applyFill="1" applyBorder="1" applyAlignment="1">
      <alignment vertical="top" shrinkToFit="1"/>
    </xf>
    <xf numFmtId="1" fontId="26" fillId="0" borderId="0" xfId="0" applyNumberFormat="1" applyFont="1" applyFill="1" applyBorder="1" applyAlignment="1">
      <alignment vertical="top" shrinkToFit="1"/>
    </xf>
    <xf numFmtId="1" fontId="26" fillId="0" borderId="43" xfId="0" applyNumberFormat="1" applyFont="1" applyFill="1" applyBorder="1" applyAlignment="1">
      <alignment horizontal="right" vertical="top" indent="1" shrinkToFit="1"/>
    </xf>
    <xf numFmtId="1" fontId="26" fillId="0" borderId="0" xfId="0" applyNumberFormat="1" applyFont="1" applyFill="1" applyBorder="1" applyAlignment="1">
      <alignment horizontal="right" vertical="top" indent="1" shrinkToFit="1"/>
    </xf>
    <xf numFmtId="0" fontId="27" fillId="0" borderId="14" xfId="0" applyFont="1" applyFill="1" applyBorder="1"/>
    <xf numFmtId="0" fontId="27" fillId="0" borderId="13" xfId="0" applyFont="1" applyFill="1" applyBorder="1"/>
    <xf numFmtId="0" fontId="27" fillId="0" borderId="11" xfId="0" applyFont="1" applyFill="1" applyBorder="1"/>
    <xf numFmtId="0" fontId="28" fillId="0" borderId="6" xfId="0" applyFont="1" applyFill="1" applyBorder="1" applyAlignment="1"/>
    <xf numFmtId="0" fontId="28" fillId="0" borderId="2" xfId="0" applyFont="1" applyFill="1" applyBorder="1" applyAlignment="1"/>
    <xf numFmtId="1" fontId="28" fillId="0" borderId="2" xfId="0" applyNumberFormat="1" applyFont="1" applyFill="1" applyBorder="1" applyAlignment="1"/>
    <xf numFmtId="0" fontId="27" fillId="0" borderId="8" xfId="0" applyFont="1" applyFill="1" applyBorder="1"/>
    <xf numFmtId="0" fontId="27" fillId="0" borderId="0" xfId="0" applyFont="1" applyFill="1" applyBorder="1"/>
    <xf numFmtId="0" fontId="27" fillId="0" borderId="10" xfId="0" applyFont="1" applyFill="1" applyBorder="1"/>
    <xf numFmtId="0" fontId="28" fillId="0" borderId="0" xfId="0" applyFont="1" applyFill="1" applyAlignment="1">
      <alignment wrapText="1"/>
    </xf>
    <xf numFmtId="0" fontId="28" fillId="0" borderId="12" xfId="0" applyFont="1" applyFill="1" applyBorder="1" applyAlignment="1">
      <alignment wrapText="1"/>
    </xf>
    <xf numFmtId="0" fontId="27" fillId="0" borderId="6" xfId="0" applyFont="1" applyFill="1" applyBorder="1" applyAlignment="1">
      <alignment horizontal="left" vertical="center"/>
    </xf>
    <xf numFmtId="0" fontId="27" fillId="0" borderId="2" xfId="0" applyFont="1" applyFill="1" applyBorder="1" applyAlignment="1">
      <alignment horizontal="left" vertical="center"/>
    </xf>
    <xf numFmtId="0" fontId="27" fillId="0" borderId="9" xfId="0" applyFont="1" applyFill="1" applyBorder="1" applyAlignment="1">
      <alignment horizontal="left" vertical="center"/>
    </xf>
    <xf numFmtId="0" fontId="27" fillId="0" borderId="3" xfId="0" applyFont="1" applyFill="1" applyBorder="1" applyAlignment="1">
      <alignment vertical="center" wrapText="1"/>
    </xf>
    <xf numFmtId="0" fontId="27" fillId="0" borderId="4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wrapText="1"/>
    </xf>
    <xf numFmtId="0" fontId="27" fillId="0" borderId="3" xfId="0" applyFont="1" applyFill="1" applyBorder="1" applyAlignment="1">
      <alignment vertical="center"/>
    </xf>
    <xf numFmtId="0" fontId="27" fillId="0" borderId="4" xfId="0" applyFont="1" applyFill="1" applyBorder="1" applyAlignment="1">
      <alignment vertical="center"/>
    </xf>
    <xf numFmtId="0" fontId="27" fillId="0" borderId="5" xfId="0" applyFont="1" applyFill="1" applyBorder="1" applyAlignment="1">
      <alignment vertical="center"/>
    </xf>
    <xf numFmtId="0" fontId="27" fillId="3" borderId="1" xfId="0" applyFont="1" applyFill="1" applyBorder="1" applyAlignment="1">
      <alignment horizontal="left"/>
    </xf>
    <xf numFmtId="0" fontId="27" fillId="3" borderId="1" xfId="0" applyFont="1" applyFill="1" applyBorder="1" applyAlignment="1">
      <alignment horizontal="left" wrapText="1"/>
    </xf>
    <xf numFmtId="0" fontId="27" fillId="3" borderId="1" xfId="0" applyFont="1" applyFill="1" applyBorder="1" applyAlignment="1">
      <alignment horizontal="left" vertical="top" wrapText="1"/>
    </xf>
    <xf numFmtId="0" fontId="26" fillId="3" borderId="1" xfId="0" applyFont="1" applyFill="1" applyBorder="1" applyAlignment="1">
      <alignment horizontal="left" vertical="top" wrapText="1"/>
    </xf>
    <xf numFmtId="0" fontId="26" fillId="3" borderId="5" xfId="0" applyFont="1" applyFill="1" applyBorder="1" applyAlignment="1">
      <alignment horizontal="left" vertical="top" wrapText="1"/>
    </xf>
    <xf numFmtId="0" fontId="27" fillId="3" borderId="5" xfId="0" applyFont="1" applyFill="1" applyBorder="1" applyAlignment="1">
      <alignment horizontal="left" vertical="top" wrapText="1"/>
    </xf>
    <xf numFmtId="1" fontId="27" fillId="0" borderId="1" xfId="0" applyNumberFormat="1" applyFont="1" applyFill="1" applyBorder="1" applyAlignment="1">
      <alignment vertical="top" wrapText="1"/>
    </xf>
    <xf numFmtId="0" fontId="27" fillId="0" borderId="1" xfId="0" applyFont="1" applyFill="1" applyBorder="1" applyAlignment="1">
      <alignment vertical="top" wrapText="1"/>
    </xf>
    <xf numFmtId="0" fontId="27" fillId="3" borderId="1" xfId="0" applyFont="1" applyFill="1" applyBorder="1" applyAlignment="1">
      <alignment vertical="top" wrapText="1"/>
    </xf>
    <xf numFmtId="0" fontId="27" fillId="3" borderId="5" xfId="0" applyFont="1" applyFill="1" applyBorder="1" applyAlignment="1">
      <alignment vertical="top" wrapText="1"/>
    </xf>
    <xf numFmtId="0" fontId="27" fillId="3" borderId="7" xfId="0" applyFont="1" applyFill="1" applyBorder="1" applyAlignment="1">
      <alignment vertical="top" wrapText="1"/>
    </xf>
    <xf numFmtId="0" fontId="27" fillId="3" borderId="9" xfId="0" applyFont="1" applyFill="1" applyBorder="1" applyAlignment="1">
      <alignment horizontal="left" vertical="top" wrapText="1"/>
    </xf>
    <xf numFmtId="0" fontId="27" fillId="3" borderId="7" xfId="0" applyFont="1" applyFill="1" applyBorder="1" applyAlignment="1">
      <alignment horizontal="left" vertical="top" wrapText="1"/>
    </xf>
    <xf numFmtId="0" fontId="27" fillId="3" borderId="6" xfId="0" applyFont="1" applyFill="1" applyBorder="1" applyAlignment="1">
      <alignment vertical="top" wrapText="1"/>
    </xf>
    <xf numFmtId="1" fontId="27" fillId="0" borderId="0" xfId="0" applyNumberFormat="1" applyFont="1" applyFill="1"/>
    <xf numFmtId="0" fontId="27" fillId="0" borderId="0" xfId="0" applyFont="1" applyFill="1"/>
    <xf numFmtId="0" fontId="27" fillId="0" borderId="0" xfId="0" applyFont="1"/>
    <xf numFmtId="165" fontId="27" fillId="0" borderId="0" xfId="2" applyNumberFormat="1" applyFont="1" applyFill="1" applyBorder="1"/>
    <xf numFmtId="165" fontId="27" fillId="0" borderId="10" xfId="2" applyNumberFormat="1" applyFont="1" applyFill="1" applyBorder="1"/>
    <xf numFmtId="165" fontId="27" fillId="0" borderId="0" xfId="0" applyNumberFormat="1" applyFont="1" applyFill="1" applyBorder="1"/>
    <xf numFmtId="165" fontId="27" fillId="0" borderId="10" xfId="0" applyNumberFormat="1" applyFont="1" applyFill="1" applyBorder="1"/>
    <xf numFmtId="2" fontId="27" fillId="0" borderId="0" xfId="0" applyNumberFormat="1" applyFont="1" applyFill="1" applyBorder="1" applyAlignment="1">
      <alignment horizontal="right"/>
    </xf>
    <xf numFmtId="165" fontId="27" fillId="0" borderId="0" xfId="2" applyNumberFormat="1" applyFont="1" applyFill="1"/>
    <xf numFmtId="165" fontId="27" fillId="0" borderId="11" xfId="2" applyNumberFormat="1" applyFont="1" applyFill="1" applyBorder="1" applyAlignment="1"/>
    <xf numFmtId="1" fontId="27" fillId="0" borderId="0" xfId="100" applyNumberFormat="1" applyFont="1">
      <alignment horizontal="right"/>
    </xf>
    <xf numFmtId="165" fontId="27" fillId="0" borderId="10" xfId="0" applyNumberFormat="1" applyFont="1" applyFill="1" applyBorder="1" applyAlignment="1">
      <alignment horizontal="right"/>
    </xf>
    <xf numFmtId="165" fontId="27" fillId="0" borderId="0" xfId="0" applyNumberFormat="1" applyFont="1"/>
    <xf numFmtId="1" fontId="27" fillId="0" borderId="0" xfId="0" applyNumberFormat="1" applyFont="1" applyAlignment="1">
      <alignment vertical="center" wrapText="1"/>
    </xf>
    <xf numFmtId="2" fontId="27" fillId="0" borderId="12" xfId="0" applyNumberFormat="1" applyFont="1" applyFill="1" applyBorder="1"/>
    <xf numFmtId="165" fontId="27" fillId="0" borderId="10" xfId="2" applyNumberFormat="1" applyFont="1" applyFill="1" applyBorder="1" applyAlignment="1"/>
    <xf numFmtId="2" fontId="27" fillId="0" borderId="15" xfId="0" applyNumberFormat="1" applyFont="1" applyFill="1" applyBorder="1"/>
    <xf numFmtId="0" fontId="27" fillId="0" borderId="2" xfId="0" applyFont="1" applyFill="1" applyBorder="1" applyAlignment="1">
      <alignment horizontal="left" vertical="top"/>
    </xf>
    <xf numFmtId="0" fontId="27" fillId="0" borderId="2" xfId="0" applyFont="1" applyFill="1" applyBorder="1"/>
    <xf numFmtId="165" fontId="27" fillId="0" borderId="2" xfId="2" applyNumberFormat="1" applyFont="1" applyFill="1" applyBorder="1"/>
    <xf numFmtId="165" fontId="27" fillId="0" borderId="2" xfId="0" applyNumberFormat="1" applyFont="1" applyFill="1" applyBorder="1"/>
    <xf numFmtId="2" fontId="27" fillId="0" borderId="2" xfId="0" applyNumberFormat="1" applyFont="1" applyFill="1" applyBorder="1" applyAlignment="1">
      <alignment horizontal="right"/>
    </xf>
    <xf numFmtId="1" fontId="27" fillId="0" borderId="2" xfId="0" applyNumberFormat="1" applyFont="1" applyFill="1" applyBorder="1" applyAlignment="1">
      <alignment horizontal="right"/>
    </xf>
    <xf numFmtId="165" fontId="27" fillId="0" borderId="2" xfId="0" applyNumberFormat="1" applyFont="1" applyFill="1" applyBorder="1" applyAlignment="1">
      <alignment horizontal="right"/>
    </xf>
    <xf numFmtId="165" fontId="27" fillId="0" borderId="9" xfId="2" applyNumberFormat="1" applyFont="1" applyFill="1" applyBorder="1" applyAlignment="1"/>
    <xf numFmtId="0" fontId="27" fillId="0" borderId="2" xfId="0" applyFont="1" applyFill="1" applyBorder="1" applyAlignment="1">
      <alignment horizontal="right"/>
    </xf>
    <xf numFmtId="0" fontId="27" fillId="0" borderId="9" xfId="0" applyFont="1" applyFill="1" applyBorder="1" applyAlignment="1">
      <alignment horizontal="right"/>
    </xf>
    <xf numFmtId="0" fontId="27" fillId="0" borderId="7" xfId="0" applyFont="1" applyFill="1" applyBorder="1" applyAlignment="1">
      <alignment horizontal="right" vertical="top" wrapText="1"/>
    </xf>
    <xf numFmtId="0" fontId="27" fillId="0" borderId="0" xfId="0" applyFont="1" applyFill="1" applyBorder="1" applyAlignment="1">
      <alignment horizontal="left" vertical="top"/>
    </xf>
    <xf numFmtId="1" fontId="27" fillId="0" borderId="0" xfId="0" applyNumberFormat="1" applyFont="1" applyFill="1" applyBorder="1" applyAlignment="1">
      <alignment horizontal="right"/>
    </xf>
    <xf numFmtId="165" fontId="27" fillId="0" borderId="0" xfId="0" applyNumberFormat="1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0" fontId="27" fillId="0" borderId="10" xfId="0" applyFont="1" applyFill="1" applyBorder="1" applyAlignment="1">
      <alignment horizontal="right"/>
    </xf>
    <xf numFmtId="0" fontId="26" fillId="0" borderId="0" xfId="0" applyFont="1" applyFill="1" applyBorder="1"/>
    <xf numFmtId="1" fontId="27" fillId="0" borderId="6" xfId="0" applyNumberFormat="1" applyFont="1" applyFill="1" applyBorder="1" applyAlignment="1">
      <alignment horizontal="right" wrapText="1"/>
    </xf>
    <xf numFmtId="1" fontId="27" fillId="0" borderId="10" xfId="0" applyNumberFormat="1" applyFont="1" applyFill="1" applyBorder="1" applyAlignment="1">
      <alignment horizontal="right" wrapText="1"/>
    </xf>
    <xf numFmtId="0" fontId="27" fillId="0" borderId="10" xfId="0" applyFont="1" applyFill="1" applyBorder="1" applyAlignment="1">
      <alignment horizontal="right" vertical="top" wrapText="1"/>
    </xf>
    <xf numFmtId="0" fontId="27" fillId="3" borderId="0" xfId="0" applyFont="1" applyFill="1" applyBorder="1"/>
    <xf numFmtId="1" fontId="27" fillId="2" borderId="0" xfId="0" applyNumberFormat="1" applyFont="1" applyFill="1" applyBorder="1"/>
    <xf numFmtId="0" fontId="27" fillId="2" borderId="0" xfId="0" applyFont="1" applyFill="1" applyBorder="1"/>
    <xf numFmtId="2" fontId="27" fillId="3" borderId="0" xfId="0" applyNumberFormat="1" applyFont="1" applyFill="1" applyBorder="1" applyAlignment="1">
      <alignment horizontal="right"/>
    </xf>
    <xf numFmtId="1" fontId="29" fillId="0" borderId="0" xfId="0" applyNumberFormat="1" applyFont="1" applyFill="1" applyBorder="1" applyAlignment="1">
      <alignment horizontal="right"/>
    </xf>
    <xf numFmtId="0" fontId="27" fillId="0" borderId="8" xfId="0" applyFont="1" applyFill="1" applyBorder="1" applyAlignment="1">
      <alignment horizontal="right"/>
    </xf>
    <xf numFmtId="0" fontId="27" fillId="0" borderId="10" xfId="129" applyFont="1" applyFill="1" applyBorder="1" applyAlignment="1">
      <alignment horizontal="right"/>
    </xf>
    <xf numFmtId="1" fontId="29" fillId="0" borderId="0" xfId="0" applyNumberFormat="1" applyFont="1" applyFill="1" applyBorder="1"/>
    <xf numFmtId="1" fontId="27" fillId="0" borderId="8" xfId="0" applyNumberFormat="1" applyFont="1" applyFill="1" applyBorder="1" applyAlignment="1">
      <alignment horizontal="right" wrapText="1"/>
    </xf>
    <xf numFmtId="165" fontId="29" fillId="0" borderId="10" xfId="129" applyNumberFormat="1" applyFont="1" applyFill="1" applyBorder="1" applyAlignment="1">
      <alignment horizontal="right"/>
    </xf>
    <xf numFmtId="165" fontId="27" fillId="0" borderId="0" xfId="0" applyNumberFormat="1" applyFont="1" applyFill="1"/>
    <xf numFmtId="1" fontId="27" fillId="0" borderId="0" xfId="0" applyNumberFormat="1" applyFont="1" applyFill="1" applyBorder="1"/>
    <xf numFmtId="165" fontId="29" fillId="0" borderId="10" xfId="129" applyNumberFormat="1" applyFont="1" applyBorder="1" applyAlignment="1">
      <alignment horizontal="right"/>
    </xf>
    <xf numFmtId="0" fontId="27" fillId="0" borderId="0" xfId="0" applyFont="1" applyFill="1" applyAlignment="1">
      <alignment horizontal="right"/>
    </xf>
    <xf numFmtId="0" fontId="26" fillId="0" borderId="0" xfId="129" applyFont="1" applyAlignment="1">
      <alignment horizontal="right"/>
    </xf>
    <xf numFmtId="0" fontId="27" fillId="0" borderId="0" xfId="129" applyFont="1" applyFill="1" applyBorder="1" applyAlignment="1">
      <alignment horizontal="right"/>
    </xf>
    <xf numFmtId="165" fontId="26" fillId="0" borderId="43" xfId="0" applyNumberFormat="1" applyFont="1" applyFill="1" applyBorder="1" applyAlignment="1">
      <alignment vertical="top" shrinkToFit="1"/>
    </xf>
    <xf numFmtId="165" fontId="26" fillId="0" borderId="0" xfId="0" applyNumberFormat="1" applyFont="1" applyFill="1" applyBorder="1" applyAlignment="1">
      <alignment vertical="top" shrinkToFit="1"/>
    </xf>
    <xf numFmtId="165" fontId="24" fillId="0" borderId="0" xfId="0" applyNumberFormat="1" applyFont="1" applyFill="1" applyBorder="1" applyAlignment="1">
      <alignment vertical="top" shrinkToFit="1"/>
    </xf>
    <xf numFmtId="165" fontId="0" fillId="0" borderId="0" xfId="0" applyNumberFormat="1" applyFill="1" applyBorder="1" applyAlignment="1">
      <alignment horizontal="right" vertical="top"/>
    </xf>
    <xf numFmtId="0" fontId="5" fillId="0" borderId="3" xfId="0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 wrapText="1"/>
    </xf>
    <xf numFmtId="0" fontId="1" fillId="0" borderId="4" xfId="0" applyFont="1" applyFill="1" applyBorder="1" applyAlignment="1">
      <alignment horizont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wrapText="1"/>
    </xf>
    <xf numFmtId="0" fontId="1" fillId="0" borderId="5" xfId="0" applyFont="1" applyFill="1" applyBorder="1" applyAlignment="1">
      <alignment horizontal="center" wrapText="1"/>
    </xf>
    <xf numFmtId="0" fontId="1" fillId="0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28" fillId="0" borderId="2" xfId="0" applyFont="1" applyFill="1" applyBorder="1" applyAlignment="1">
      <alignment horizontal="center"/>
    </xf>
    <xf numFmtId="0" fontId="28" fillId="0" borderId="9" xfId="0" applyFont="1" applyFill="1" applyBorder="1" applyAlignment="1">
      <alignment horizontal="center"/>
    </xf>
    <xf numFmtId="0" fontId="28" fillId="0" borderId="4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7" fillId="0" borderId="3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0" borderId="5" xfId="0" applyFont="1" applyFill="1" applyBorder="1" applyAlignment="1">
      <alignment horizontal="center" vertical="center" wrapText="1"/>
    </xf>
    <xf numFmtId="0" fontId="27" fillId="0" borderId="3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5" xfId="0" applyFont="1" applyFill="1" applyBorder="1" applyAlignment="1">
      <alignment horizontal="center" vertical="center"/>
    </xf>
    <xf numFmtId="0" fontId="28" fillId="0" borderId="4" xfId="0" applyFont="1" applyFill="1" applyBorder="1" applyAlignment="1">
      <alignment horizontal="center"/>
    </xf>
    <xf numFmtId="0" fontId="28" fillId="0" borderId="5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/>
    </xf>
    <xf numFmtId="0" fontId="28" fillId="0" borderId="3" xfId="0" applyFont="1" applyFill="1" applyBorder="1" applyAlignment="1">
      <alignment horizontal="center" vertical="center" wrapText="1"/>
    </xf>
    <xf numFmtId="0" fontId="28" fillId="0" borderId="4" xfId="0" applyFont="1" applyFill="1" applyBorder="1" applyAlignment="1">
      <alignment horizontal="center" vertical="center" wrapText="1"/>
    </xf>
    <xf numFmtId="0" fontId="28" fillId="0" borderId="5" xfId="0" applyFont="1" applyFill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wrapText="1"/>
    </xf>
    <xf numFmtId="0" fontId="28" fillId="0" borderId="4" xfId="0" applyFont="1" applyFill="1" applyBorder="1" applyAlignment="1">
      <alignment horizontal="center" wrapText="1"/>
    </xf>
    <xf numFmtId="0" fontId="28" fillId="0" borderId="5" xfId="0" applyFont="1" applyFill="1" applyBorder="1" applyAlignment="1">
      <alignment horizontal="center" wrapText="1"/>
    </xf>
    <xf numFmtId="0" fontId="27" fillId="0" borderId="3" xfId="0" applyFont="1" applyFill="1" applyBorder="1" applyAlignment="1">
      <alignment horizontal="center"/>
    </xf>
    <xf numFmtId="0" fontId="27" fillId="0" borderId="5" xfId="0" applyFont="1" applyFill="1" applyBorder="1" applyAlignment="1">
      <alignment horizontal="center"/>
    </xf>
    <xf numFmtId="0" fontId="28" fillId="0" borderId="0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0" fontId="28" fillId="0" borderId="1" xfId="0" applyFont="1" applyFill="1" applyBorder="1" applyAlignment="1">
      <alignment horizontal="center"/>
    </xf>
    <xf numFmtId="0" fontId="27" fillId="0" borderId="4" xfId="0" applyFont="1" applyFill="1" applyBorder="1" applyAlignment="1">
      <alignment horizontal="center"/>
    </xf>
    <xf numFmtId="0" fontId="28" fillId="0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</cellXfs>
  <cellStyles count="134">
    <cellStyle name="Bad" xfId="13" builtinId="27"/>
    <cellStyle name="Column Heading" xfId="97"/>
    <cellStyle name="Column Spanner" xfId="96"/>
    <cellStyle name="Comma" xfId="1" builtinId="3"/>
    <cellStyle name="Data" xfId="50"/>
    <cellStyle name="Data 2" xfId="3"/>
    <cellStyle name="Data 3" xfId="100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1" builtinId="9" hidden="1"/>
    <cellStyle name="Followed Hyperlink" xfId="133" builtinId="9" hidden="1"/>
    <cellStyle name="Good" xfId="12" builtinId="26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30" builtinId="8" hidden="1"/>
    <cellStyle name="Hyperlink" xfId="132" builtinId="8" hidden="1"/>
    <cellStyle name="Last Note" xfId="102"/>
    <cellStyle name="Neutral" xfId="75" builtinId="28"/>
    <cellStyle name="Normal" xfId="0" builtinId="0"/>
    <cellStyle name="Normal 2" xfId="92"/>
    <cellStyle name="Normal 3" xfId="129"/>
    <cellStyle name="Note or Source" xfId="101"/>
    <cellStyle name="Page Header" xfId="93"/>
    <cellStyle name="Panel" xfId="98"/>
    <cellStyle name="Percent" xfId="2" builtinId="5"/>
    <cellStyle name="Row Stub" xfId="99"/>
    <cellStyle name="Stub Heading" xfId="95"/>
    <cellStyle name="Table Title" xfId="94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externalLink" Target="externalLinks/externalLink1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NUL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" name="Picture 30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" name="Picture 30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" name="Picture 30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" name="Picture 30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" name="Picture 30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" name="Picture 30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" name="Picture 30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" name="Picture 30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" name="Picture 31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" name="Picture 31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" name="Picture 31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" name="Picture 31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" name="Picture 31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" name="Picture 31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" name="Picture 31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" name="Picture 31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" name="Picture 31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" name="Picture 31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" name="Picture 32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" name="Picture 32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" name="Picture 32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" name="Picture 32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" name="Picture 32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" name="Picture 32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" name="Picture 32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" name="Picture 32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" name="Picture 32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" name="Picture 32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" name="Picture 33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" name="Picture 33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" name="Picture 33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" name="Picture 33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" name="Picture 33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" name="Picture 33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" name="Picture 33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" name="Picture 33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" name="Picture 33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" name="Picture 33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" name="Picture 34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" name="Picture 34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" name="Picture 34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" name="Picture 34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" name="Picture 34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" name="Picture 34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" name="Picture 34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" name="Picture 34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" name="Picture 34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" name="Picture 34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" name="Picture 35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" name="Picture 35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" name="Picture 35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" name="Picture 35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" name="Picture 35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" name="Picture 35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" name="Picture 35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" name="Picture 35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" name="Picture 35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" name="Picture 35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0" name="Picture 36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1" name="Picture 36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2" name="Picture 36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3" name="Picture 36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4" name="Picture 36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5" name="Picture 36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6" name="Picture 36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7" name="Picture 36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8" name="Picture 36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9" name="Picture 36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0" name="Picture 37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1" name="Picture 37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2" name="Picture 37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3" name="Picture 37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4" name="Picture 37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5" name="Picture 37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6" name="Picture 37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7" name="Picture 37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8" name="Picture 37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79" name="Picture 37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0" name="Picture 38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1" name="Picture 38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2" name="Picture 38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3" name="Picture 38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4" name="Picture 38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5" name="Picture 38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6" name="Picture 38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7" name="Picture 38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8" name="Picture 38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89" name="Picture 38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0" name="Picture 39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1" name="Picture 39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2" name="Picture 39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3" name="Picture 39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4" name="Picture 39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5" name="Picture 39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6" name="Picture 39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7" name="Picture 39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8" name="Picture 39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99" name="Picture 39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0" name="Picture 40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1" name="Picture 40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2" name="Picture 40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3" name="Picture 40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4" name="Picture 40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5" name="Picture 40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6" name="Picture 40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7" name="Picture 40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8" name="Picture 40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09" name="Picture 40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0" name="Picture 41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1" name="Picture 41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2" name="Picture 41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3" name="Picture 41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4" name="Picture 41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5" name="Picture 41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6" name="Picture 41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7" name="Picture 41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8" name="Picture 41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19" name="Picture 41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0" name="Picture 42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1" name="Picture 42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2" name="Picture 42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3" name="Picture 42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4" name="Picture 42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5" name="Picture 42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6" name="Picture 42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7" name="Picture 42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8" name="Picture 42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29" name="Picture 42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0" name="Picture 43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1" name="Picture 43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2" name="Picture 43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3" name="Picture 43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4" name="Picture 43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5" name="Picture 43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6" name="Picture 43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7" name="Picture 43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8" name="Picture 43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39" name="Picture 43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0" name="Picture 44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1" name="Picture 44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2" name="Picture 44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3" name="Picture 44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4" name="Picture 44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5" name="Picture 44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6" name="Picture 44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7" name="Picture 44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8" name="Picture 44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49" name="Picture 44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0" name="Picture 45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1" name="Picture 45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2" name="Picture 45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3" name="Picture 45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4" name="Picture 45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5" name="Picture 45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6" name="Picture 45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7" name="Picture 45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8" name="Picture 45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59" name="Picture 45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0" name="Picture 46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1" name="Picture 46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2" name="Picture 46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3" name="Picture 46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4" name="Picture 46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5" name="Picture 46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6" name="Picture 46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7" name="Picture 46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8" name="Picture 46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69" name="Picture 46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0" name="Picture 47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1" name="Picture 47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2" name="Picture 47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3" name="Picture 47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4" name="Picture 47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5" name="Picture 47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6" name="Picture 47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7" name="Picture 47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8" name="Picture 47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79" name="Picture 47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0" name="Picture 48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1" name="Picture 48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2" name="Picture 48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3" name="Picture 48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4" name="Picture 48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5" name="Picture 48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6" name="Picture 48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7" name="Picture 48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8" name="Picture 48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89" name="Picture 48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0" name="Picture 49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1" name="Picture 49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2" name="Picture 49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3" name="Picture 49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4" name="Picture 49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5" name="Picture 49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6" name="Picture 49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7" name="Picture 49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8" name="Picture 49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199" name="Picture 49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0" name="Picture 50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1" name="Picture 50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2" name="Picture 50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3" name="Picture 50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4" name="Picture 50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5" name="Picture 50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6" name="Picture 50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7" name="Picture 50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8" name="Picture 50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09" name="Picture 50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0" name="Picture 51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1" name="Picture 51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2" name="Picture 51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3" name="Picture 51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4" name="Picture 51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5" name="Picture 51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6" name="Picture 51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7" name="Picture 51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8" name="Picture 51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19" name="Picture 51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0" name="Picture 52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1" name="Picture 52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2" name="Picture 52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3" name="Picture 52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4" name="Picture 52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5" name="Picture 52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6" name="Picture 52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7" name="Picture 52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8" name="Picture 52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29" name="Picture 52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0" name="Picture 53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1" name="Picture 53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2" name="Picture 53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3" name="Picture 53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4" name="Picture 53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5" name="Picture 53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6" name="Picture 53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7" name="Picture 53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8" name="Picture 53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39" name="Picture 53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0" name="Picture 54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1" name="Picture 54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2" name="Picture 54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3" name="Picture 54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4" name="Picture 54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5" name="Picture 54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6" name="Picture 54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7" name="Picture 54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8" name="Picture 54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49" name="Picture 54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0" name="Picture 55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1" name="Picture 55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2" name="Picture 55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3" name="Picture 55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4" name="Picture 55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5" name="Picture 55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6" name="Picture 55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7" name="Picture 55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8" name="Picture 55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59" name="Picture 55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0" name="Picture 56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1" name="Picture 56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2" name="Picture 56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3" name="Picture 56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4" name="Picture 56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5" name="Picture 56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6" name="Picture 56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7" name="Picture 56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8" name="Picture 56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69" name="Picture 56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0" name="Picture 57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1" name="Picture 57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2" name="Picture 57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3" name="Picture 57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4" name="Picture 57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5" name="Picture 57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6" name="Picture 57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7" name="Picture 57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8" name="Picture 57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79" name="Picture 57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0" name="Picture 58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1" name="Picture 58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2" name="Picture 58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3" name="Picture 58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4" name="Picture 58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5" name="Picture 58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6" name="Picture 58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7" name="Picture 58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8" name="Picture 58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89" name="Picture 58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0" name="Picture 59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1" name="Picture 59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2" name="Picture 59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3" name="Picture 59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4" name="Picture 59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5" name="Picture 59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6" name="Picture 59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7" name="Picture 59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8" name="Picture 59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299" name="Picture 59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0" name="Picture 60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1" name="Picture 60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2" name="Picture 30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3" name="Picture 30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4" name="Picture 30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5" name="Picture 30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6" name="Picture 30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7" name="Picture 30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8" name="Picture 30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09" name="Picture 30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0" name="Picture 31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1" name="Picture 31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2" name="Picture 31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3" name="Picture 31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4" name="Picture 31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5" name="Picture 31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6" name="Picture 31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7" name="Picture 31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8" name="Picture 31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19" name="Picture 31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0" name="Picture 32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1" name="Picture 32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2" name="Picture 32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3" name="Picture 32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4" name="Picture 32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5" name="Picture 32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6" name="Picture 32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7" name="Picture 32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8" name="Picture 32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29" name="Picture 32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0" name="Picture 33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1" name="Picture 33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2" name="Picture 33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3" name="Picture 33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4" name="Picture 33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5" name="Picture 33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6" name="Picture 33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7" name="Picture 33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8" name="Picture 33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39" name="Picture 33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0" name="Picture 34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1" name="Picture 34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2" name="Picture 34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3" name="Picture 34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4" name="Picture 34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5" name="Picture 34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6" name="Picture 34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7" name="Picture 34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8" name="Picture 34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49" name="Picture 34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0" name="Picture 35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1" name="Picture 35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2" name="Picture 35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3" name="Picture 35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4" name="Picture 35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5" name="Picture 35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6" name="Picture 35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7" name="Picture 35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8" name="Picture 35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59" name="Picture 35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0" name="Picture 36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1" name="Picture 36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2" name="Picture 36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3" name="Picture 36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4" name="Picture 36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5" name="Picture 36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6" name="Picture 36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7" name="Picture 36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8" name="Picture 36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69" name="Picture 36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0" name="Picture 37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1" name="Picture 37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2" name="Picture 37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3" name="Picture 37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4" name="Picture 37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5" name="Picture 37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6" name="Picture 37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7" name="Picture 37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8" name="Picture 37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79" name="Picture 37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0" name="Picture 38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1" name="Picture 38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2" name="Picture 38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3" name="Picture 38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4" name="Picture 38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5" name="Picture 38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6" name="Picture 38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7" name="Picture 38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8" name="Picture 38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89" name="Picture 38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0" name="Picture 39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1" name="Picture 39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2" name="Picture 39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3" name="Picture 39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4" name="Picture 39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5" name="Picture 39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6" name="Picture 39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7" name="Picture 39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8" name="Picture 39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399" name="Picture 39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0" name="Picture 40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1" name="Picture 40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2" name="Picture 40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3" name="Picture 40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4" name="Picture 40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5" name="Picture 40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6" name="Picture 40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7" name="Picture 40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8" name="Picture 40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09" name="Picture 40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0" name="Picture 41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1" name="Picture 41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2" name="Picture 41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3" name="Picture 41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4" name="Picture 41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5" name="Picture 41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6" name="Picture 41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7" name="Picture 41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8" name="Picture 41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19" name="Picture 41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0" name="Picture 42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1" name="Picture 42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2" name="Picture 42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3" name="Picture 42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4" name="Picture 42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5" name="Picture 42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6" name="Picture 42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7" name="Picture 42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8" name="Picture 42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29" name="Picture 42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0" name="Picture 43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1" name="Picture 43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2" name="Picture 43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3" name="Picture 43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4" name="Picture 43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5" name="Picture 43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6" name="Picture 43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7" name="Picture 43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8" name="Picture 43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39" name="Picture 43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0" name="Picture 44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1" name="Picture 44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2" name="Picture 44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3" name="Picture 44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4" name="Picture 44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5" name="Picture 44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6" name="Picture 44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7" name="Picture 44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8" name="Picture 44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49" name="Picture 44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0" name="Picture 45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1" name="Picture 45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2" name="Picture 45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3" name="Picture 45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4" name="Picture 45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5" name="Picture 45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6" name="Picture 45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7" name="Picture 45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8" name="Picture 45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59" name="Picture 45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0" name="Picture 46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1" name="Picture 46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2" name="Picture 46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3" name="Picture 46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4" name="Picture 46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5" name="Picture 46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6" name="Picture 46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7" name="Picture 46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8" name="Picture 46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69" name="Picture 46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0" name="Picture 47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1" name="Picture 47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2" name="Picture 47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3" name="Picture 47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4" name="Picture 47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5" name="Picture 47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6" name="Picture 47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7" name="Picture 47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8" name="Picture 47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79" name="Picture 47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0" name="Picture 48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1" name="Picture 48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2" name="Picture 48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3" name="Picture 48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4" name="Picture 48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5" name="Picture 48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6" name="Picture 48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7" name="Picture 48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8" name="Picture 48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89" name="Picture 48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0" name="Picture 49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1" name="Picture 49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2" name="Picture 49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3" name="Picture 49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4" name="Picture 49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5" name="Picture 49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6" name="Picture 49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7" name="Picture 49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8" name="Picture 49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499" name="Picture 49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0" name="Picture 50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1" name="Picture 50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2" name="Picture 50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3" name="Picture 50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4" name="Picture 50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5" name="Picture 50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6" name="Picture 50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7" name="Picture 50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8" name="Picture 50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09" name="Picture 50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0" name="Picture 51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1" name="Picture 51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2" name="Picture 51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3" name="Picture 51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4" name="Picture 51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5" name="Picture 51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6" name="Picture 51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7" name="Picture 51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8" name="Picture 51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19" name="Picture 51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0" name="Picture 52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1" name="Picture 52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2" name="Picture 52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3" name="Picture 52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4" name="Picture 52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5" name="Picture 52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6" name="Picture 52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7" name="Picture 52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8" name="Picture 52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29" name="Picture 52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0" name="Picture 53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1" name="Picture 53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2" name="Picture 53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3" name="Picture 53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4" name="Picture 53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5" name="Picture 53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6" name="Picture 53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7" name="Picture 53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8" name="Picture 53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39" name="Picture 53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0" name="Picture 54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1" name="Picture 54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2" name="Picture 54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3" name="Picture 54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4" name="Picture 54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5" name="Picture 54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6" name="Picture 54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7" name="Picture 54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8" name="Picture 54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49" name="Picture 54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0" name="Picture 55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1" name="Picture 55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2" name="Picture 55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3" name="Picture 55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4" name="Picture 55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5" name="Picture 55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6" name="Picture 55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7" name="Picture 55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8" name="Picture 55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59" name="Picture 55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0" name="Picture 56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1" name="Picture 56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2" name="Picture 56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3" name="Picture 56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4" name="Picture 56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5" name="Picture 56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6" name="Picture 56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7" name="Picture 56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8" name="Picture 56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69" name="Picture 56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0" name="Picture 57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1" name="Picture 57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2" name="Picture 57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3" name="Picture 57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4" name="Picture 57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5" name="Picture 57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6" name="Picture 57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7" name="Picture 57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8" name="Picture 57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79" name="Picture 57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0" name="Picture 58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1" name="Picture 58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2" name="Picture 58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3" name="Picture 58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4" name="Picture 58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5" name="Picture 58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6" name="Picture 58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7" name="Picture 58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8" name="Picture 58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89" name="Picture 58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0" name="Picture 59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1" name="Picture 59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2" name="Picture 592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3" name="Picture 593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4" name="Picture 594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5" name="Picture 595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6" name="Picture 596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7" name="Picture 597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8" name="Picture 598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599" name="Picture 599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00" name="Picture 600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  <xdr:twoCellAnchor editAs="oneCell">
    <xdr:from>
      <xdr:col>32</xdr:col>
      <xdr:colOff>0</xdr:colOff>
      <xdr:row>55</xdr:row>
      <xdr:rowOff>0</xdr:rowOff>
    </xdr:from>
    <xdr:to>
      <xdr:col>32</xdr:col>
      <xdr:colOff>0</xdr:colOff>
      <xdr:row>55</xdr:row>
      <xdr:rowOff>9525</xdr:rowOff>
    </xdr:to>
    <xdr:pic>
      <xdr:nvPicPr>
        <xdr:cNvPr id="601" name="Picture 601" descr="clr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9344025" y="9953625"/>
          <a:ext cx="9525" cy="9525"/>
        </a:xfrm>
        <a:prstGeom prst="rect">
          <a:avLst/>
        </a:prstGeom>
        <a:noFill/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Transit%20Dat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cessible Stations"/>
      <sheetName val="Accessible Vehicles"/>
      <sheetName val="Coverage"/>
      <sheetName val="Transit Proximity"/>
    </sheetNames>
    <sheetDataSet>
      <sheetData sheetId="0"/>
      <sheetData sheetId="1">
        <row r="337">
          <cell r="C337">
            <v>1338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W106"/>
  <sheetViews>
    <sheetView workbookViewId="0">
      <pane xSplit="3" ySplit="4" topLeftCell="D47" activePane="bottomRight" state="frozen"/>
      <selection activeCell="B1" sqref="B1"/>
      <selection pane="topRight" activeCell="D1" sqref="D1"/>
      <selection pane="bottomLeft" activeCell="B5" sqref="B5"/>
      <selection pane="bottomRight" activeCell="B104" sqref="B104"/>
    </sheetView>
  </sheetViews>
  <sheetFormatPr baseColWidth="10" defaultColWidth="8.83203125" defaultRowHeight="14" x14ac:dyDescent="0"/>
  <cols>
    <col min="1" max="1" width="18.6640625" style="19" customWidth="1"/>
    <col min="2" max="2" width="8.83203125" style="19" customWidth="1"/>
    <col min="3" max="3" width="18" style="19" customWidth="1"/>
    <col min="4" max="4" width="10" style="19" bestFit="1" customWidth="1"/>
    <col min="5" max="7" width="8.83203125" style="19"/>
    <col min="8" max="8" width="12.5" style="19" bestFit="1" customWidth="1"/>
    <col min="9" max="9" width="11.5" style="19" bestFit="1" customWidth="1"/>
    <col min="10" max="12" width="8.83203125" style="19"/>
    <col min="13" max="13" width="14.5" style="19" customWidth="1"/>
    <col min="14" max="28" width="8.83203125" style="19"/>
    <col min="29" max="29" width="10" style="19" bestFit="1" customWidth="1"/>
    <col min="30" max="41" width="8.83203125" style="19"/>
    <col min="42" max="42" width="10.5" style="19" customWidth="1"/>
    <col min="43" max="43" width="8.83203125" style="19"/>
    <col min="44" max="44" width="10.83203125" style="19" customWidth="1"/>
    <col min="45" max="16384" width="8.83203125" style="19"/>
  </cols>
  <sheetData>
    <row r="1" spans="1:49">
      <c r="D1" s="340" t="s">
        <v>0</v>
      </c>
      <c r="E1" s="340"/>
      <c r="F1" s="340"/>
      <c r="G1" s="340"/>
      <c r="H1" s="340"/>
      <c r="I1" s="340"/>
      <c r="J1" s="340"/>
      <c r="K1" s="340"/>
      <c r="L1" s="340"/>
      <c r="M1" s="341" t="s">
        <v>162</v>
      </c>
      <c r="N1" s="341"/>
      <c r="O1" s="341"/>
      <c r="P1" s="341"/>
      <c r="Q1" s="341"/>
      <c r="R1" s="341"/>
      <c r="S1" s="341"/>
      <c r="T1" s="341"/>
      <c r="U1" s="341"/>
      <c r="V1" s="341"/>
      <c r="W1" s="341"/>
      <c r="X1" s="341"/>
      <c r="Y1" s="341"/>
      <c r="Z1" s="341"/>
      <c r="AA1" s="341"/>
      <c r="AB1" s="341"/>
      <c r="AC1" s="341" t="s">
        <v>173</v>
      </c>
      <c r="AD1" s="341"/>
      <c r="AE1" s="341"/>
      <c r="AF1" s="341"/>
      <c r="AG1" s="341"/>
      <c r="AH1" s="341"/>
      <c r="AI1" s="341"/>
      <c r="AJ1" s="341"/>
      <c r="AK1" s="341"/>
      <c r="AL1" s="341"/>
      <c r="AM1" s="341"/>
      <c r="AN1" s="341"/>
      <c r="AO1" s="341"/>
      <c r="AP1" s="334" t="s">
        <v>312</v>
      </c>
      <c r="AQ1" s="335"/>
      <c r="AR1" s="335"/>
      <c r="AS1" s="335"/>
      <c r="AT1" s="335"/>
      <c r="AU1" s="335"/>
      <c r="AV1" s="335"/>
      <c r="AW1" s="336"/>
    </row>
    <row r="2" spans="1:49">
      <c r="D2" s="337" t="s">
        <v>155</v>
      </c>
      <c r="E2" s="338"/>
      <c r="F2" s="338"/>
      <c r="G2" s="338"/>
      <c r="H2" s="338"/>
      <c r="I2" s="339"/>
      <c r="J2" s="337" t="s">
        <v>160</v>
      </c>
      <c r="K2" s="338"/>
      <c r="L2" s="339"/>
      <c r="M2" s="342" t="s">
        <v>155</v>
      </c>
      <c r="N2" s="342"/>
      <c r="O2" s="342"/>
      <c r="P2" s="342"/>
      <c r="Q2" s="342"/>
      <c r="R2" s="342"/>
      <c r="S2" s="342"/>
      <c r="T2" s="342"/>
      <c r="U2" s="342"/>
      <c r="V2" s="342"/>
      <c r="W2" s="342"/>
      <c r="X2" s="342" t="s">
        <v>160</v>
      </c>
      <c r="Y2" s="342"/>
      <c r="Z2" s="342"/>
      <c r="AA2" s="342"/>
      <c r="AB2" s="342"/>
      <c r="AC2" s="337" t="s">
        <v>155</v>
      </c>
      <c r="AD2" s="338"/>
      <c r="AE2" s="338"/>
      <c r="AF2" s="338"/>
      <c r="AG2" s="338"/>
      <c r="AH2" s="338"/>
      <c r="AI2" s="339"/>
      <c r="AJ2" s="337" t="s">
        <v>160</v>
      </c>
      <c r="AK2" s="335"/>
      <c r="AL2" s="335"/>
      <c r="AM2" s="335"/>
      <c r="AN2" s="335"/>
      <c r="AO2" s="336"/>
      <c r="AP2" s="331" t="s">
        <v>155</v>
      </c>
      <c r="AQ2" s="332"/>
      <c r="AR2" s="332"/>
      <c r="AS2" s="333"/>
      <c r="AT2" s="334" t="s">
        <v>160</v>
      </c>
      <c r="AU2" s="335"/>
      <c r="AV2" s="335"/>
      <c r="AW2" s="336"/>
    </row>
    <row r="3" spans="1:49" ht="98">
      <c r="A3" s="57" t="s">
        <v>1</v>
      </c>
      <c r="B3" s="58" t="s">
        <v>2</v>
      </c>
      <c r="C3" s="213" t="s">
        <v>3</v>
      </c>
      <c r="D3" s="214" t="s">
        <v>158</v>
      </c>
      <c r="E3" s="215" t="s">
        <v>159</v>
      </c>
      <c r="F3" s="215" t="s">
        <v>156</v>
      </c>
      <c r="G3" s="215" t="s">
        <v>157</v>
      </c>
      <c r="H3" s="215" t="s">
        <v>303</v>
      </c>
      <c r="I3" s="215" t="s">
        <v>304</v>
      </c>
      <c r="J3" s="215" t="s">
        <v>161</v>
      </c>
      <c r="K3" s="215" t="s">
        <v>305</v>
      </c>
      <c r="L3" s="216" t="s">
        <v>306</v>
      </c>
      <c r="M3" s="215" t="s">
        <v>159</v>
      </c>
      <c r="N3" s="215" t="s">
        <v>163</v>
      </c>
      <c r="O3" s="215" t="s">
        <v>171</v>
      </c>
      <c r="P3" s="215" t="s">
        <v>172</v>
      </c>
      <c r="Q3" s="92" t="s">
        <v>166</v>
      </c>
      <c r="R3" s="92" t="s">
        <v>167</v>
      </c>
      <c r="S3" s="92" t="s">
        <v>168</v>
      </c>
      <c r="T3" s="92" t="s">
        <v>169</v>
      </c>
      <c r="U3" s="98" t="s">
        <v>170</v>
      </c>
      <c r="V3" s="215" t="s">
        <v>164</v>
      </c>
      <c r="W3" s="215" t="s">
        <v>165</v>
      </c>
      <c r="X3" s="92" t="s">
        <v>307</v>
      </c>
      <c r="Y3" s="92" t="s">
        <v>308</v>
      </c>
      <c r="Z3" s="92" t="s">
        <v>309</v>
      </c>
      <c r="AA3" s="92" t="s">
        <v>310</v>
      </c>
      <c r="AB3" s="92" t="s">
        <v>311</v>
      </c>
      <c r="AC3" s="92" t="s">
        <v>158</v>
      </c>
      <c r="AD3" s="92" t="s">
        <v>174</v>
      </c>
      <c r="AE3" s="92" t="s">
        <v>175</v>
      </c>
      <c r="AF3" s="92" t="s">
        <v>176</v>
      </c>
      <c r="AG3" s="92" t="s">
        <v>177</v>
      </c>
      <c r="AH3" s="92" t="s">
        <v>178</v>
      </c>
      <c r="AI3" s="92" t="s">
        <v>179</v>
      </c>
      <c r="AJ3" s="92" t="s">
        <v>180</v>
      </c>
      <c r="AK3" s="92" t="s">
        <v>181</v>
      </c>
      <c r="AL3" s="92" t="s">
        <v>182</v>
      </c>
      <c r="AM3" s="92" t="s">
        <v>183</v>
      </c>
      <c r="AN3" s="92" t="s">
        <v>184</v>
      </c>
      <c r="AO3" s="92" t="s">
        <v>185</v>
      </c>
      <c r="AP3" s="92" t="s">
        <v>313</v>
      </c>
      <c r="AQ3" s="92" t="s">
        <v>314</v>
      </c>
      <c r="AR3" s="92" t="s">
        <v>315</v>
      </c>
      <c r="AS3" s="92" t="s">
        <v>316</v>
      </c>
      <c r="AT3" s="92" t="s">
        <v>317</v>
      </c>
      <c r="AU3" s="92" t="s">
        <v>318</v>
      </c>
      <c r="AV3" s="92" t="s">
        <v>319</v>
      </c>
      <c r="AW3" s="92" t="s">
        <v>320</v>
      </c>
    </row>
    <row r="4" spans="1:49">
      <c r="A4" s="38" t="s">
        <v>4</v>
      </c>
      <c r="B4" s="38" t="s">
        <v>5</v>
      </c>
      <c r="D4" s="19">
        <v>4761291</v>
      </c>
      <c r="E4" s="19">
        <v>777592</v>
      </c>
      <c r="F4" s="19">
        <v>424918</v>
      </c>
      <c r="G4" s="19">
        <v>300808</v>
      </c>
      <c r="H4" s="19">
        <v>2935565</v>
      </c>
      <c r="I4" s="19">
        <v>722398</v>
      </c>
      <c r="J4" s="54">
        <f>E4/D4*100</f>
        <v>16.331536971800293</v>
      </c>
      <c r="K4" s="54">
        <f>F4/H4*100</f>
        <v>14.474828525343503</v>
      </c>
      <c r="L4" s="100">
        <f>G4/I4*100</f>
        <v>41.640203876533434</v>
      </c>
      <c r="M4" s="19">
        <v>777592</v>
      </c>
      <c r="N4" s="19">
        <v>542439</v>
      </c>
      <c r="O4" s="19">
        <v>208926</v>
      </c>
      <c r="P4" s="29">
        <f>SUM(Q4:U4)</f>
        <v>26227</v>
      </c>
      <c r="Q4" s="19">
        <v>5800</v>
      </c>
      <c r="R4" s="19">
        <v>3492</v>
      </c>
      <c r="S4" s="19">
        <v>507</v>
      </c>
      <c r="T4" s="19">
        <v>2913</v>
      </c>
      <c r="U4" s="19">
        <v>13515</v>
      </c>
      <c r="V4" s="19">
        <v>11437</v>
      </c>
      <c r="W4" s="19">
        <v>535140</v>
      </c>
      <c r="X4" s="217">
        <f>N4/M4*100</f>
        <v>69.758819535180407</v>
      </c>
      <c r="Y4" s="217">
        <f>O4/M4*100</f>
        <v>26.868331978724058</v>
      </c>
      <c r="Z4" s="217">
        <f>P4/M4*100</f>
        <v>3.3728484860955357</v>
      </c>
      <c r="AA4" s="217">
        <f>V4/M4*100</f>
        <v>1.47082274508997</v>
      </c>
      <c r="AB4" s="218">
        <f>W4/M4*100</f>
        <v>68.820152470704429</v>
      </c>
      <c r="AC4" s="19">
        <v>4761291</v>
      </c>
      <c r="AD4" s="19">
        <v>202908</v>
      </c>
      <c r="AE4" s="19">
        <v>145271</v>
      </c>
      <c r="AF4" s="19">
        <v>295524</v>
      </c>
      <c r="AG4" s="19">
        <v>449506</v>
      </c>
      <c r="AH4" s="19">
        <v>157522</v>
      </c>
      <c r="AI4" s="19">
        <v>283115</v>
      </c>
      <c r="AJ4" s="54">
        <f>AD4/AC4*100</f>
        <v>4.2616172798512002</v>
      </c>
      <c r="AK4" s="54">
        <f>AE4/AC4*100</f>
        <v>3.0510842542495302</v>
      </c>
      <c r="AL4" s="54">
        <f>AF4/AC4*100</f>
        <v>6.2068039949669114</v>
      </c>
      <c r="AM4" s="54">
        <f t="shared" ref="AM4:AM35" si="0">AG4/AC4*100</f>
        <v>9.4408428302323895</v>
      </c>
      <c r="AN4" s="54">
        <f>AH4/AC4*100</f>
        <v>3.3083884181832195</v>
      </c>
      <c r="AO4" s="100">
        <f>AI4/AC4*100</f>
        <v>5.9461814033210745</v>
      </c>
      <c r="AP4" s="19">
        <v>2288427</v>
      </c>
      <c r="AQ4" s="19">
        <v>367641</v>
      </c>
      <c r="AR4" s="19">
        <v>2472864</v>
      </c>
      <c r="AS4" s="19">
        <v>409951</v>
      </c>
      <c r="AT4" s="54">
        <f>AQ4/AP4*100</f>
        <v>16.065227337380655</v>
      </c>
      <c r="AU4" s="54">
        <f>AS4/AR4*100</f>
        <v>16.577984070292583</v>
      </c>
      <c r="AV4" s="54">
        <f>AQ4/(SUM(AS4,AQ4))*100</f>
        <v>47.279421598987639</v>
      </c>
      <c r="AW4" s="54">
        <f>AS4/(SUM(AS4,AQ4))*100</f>
        <v>52.720578401012354</v>
      </c>
    </row>
    <row r="5" spans="1:49">
      <c r="A5" s="38" t="s">
        <v>6</v>
      </c>
      <c r="B5" s="38" t="s">
        <v>7</v>
      </c>
      <c r="D5" s="19">
        <v>712964</v>
      </c>
      <c r="E5" s="19">
        <v>80492</v>
      </c>
      <c r="F5" s="19">
        <v>46979</v>
      </c>
      <c r="G5" s="19">
        <v>27050</v>
      </c>
      <c r="H5" s="19">
        <v>457620</v>
      </c>
      <c r="I5" s="19">
        <v>68184</v>
      </c>
      <c r="J5" s="54">
        <f t="shared" ref="J5:J55" si="1">E5/D5*100</f>
        <v>11.289770591502517</v>
      </c>
      <c r="K5" s="54">
        <f t="shared" ref="K5:K55" si="2">F5/H5*100</f>
        <v>10.265941173899742</v>
      </c>
      <c r="L5" s="39">
        <f t="shared" ref="L5:L55" si="3">G5/I5*100</f>
        <v>39.672063827290863</v>
      </c>
      <c r="M5" s="19">
        <v>80492</v>
      </c>
      <c r="N5" s="19">
        <v>52095</v>
      </c>
      <c r="O5" s="19">
        <v>2862</v>
      </c>
      <c r="P5" s="29">
        <f>SUM(Q5:U5)</f>
        <v>25535</v>
      </c>
      <c r="Q5" s="19">
        <v>14634</v>
      </c>
      <c r="R5" s="19">
        <v>3962</v>
      </c>
      <c r="S5" s="19">
        <v>716</v>
      </c>
      <c r="T5" s="19">
        <v>792</v>
      </c>
      <c r="U5" s="19">
        <v>5431</v>
      </c>
      <c r="V5" s="19">
        <v>4574</v>
      </c>
      <c r="W5" s="19">
        <v>49538</v>
      </c>
      <c r="X5" s="217">
        <f t="shared" ref="X5:X55" si="4">N5/M5*100</f>
        <v>64.720717586840919</v>
      </c>
      <c r="Y5" s="217">
        <f t="shared" ref="Y5:Y55" si="5">O5/M5*100</f>
        <v>3.555632857923769</v>
      </c>
      <c r="Z5" s="217">
        <f t="shared" ref="Z5:Z55" si="6">P5/M5*100</f>
        <v>31.723649555235301</v>
      </c>
      <c r="AA5" s="217">
        <f t="shared" ref="AA5:AA55" si="7">V5/M5*100</f>
        <v>5.6825523033344929</v>
      </c>
      <c r="AB5" s="219">
        <f t="shared" ref="AB5:AB55" si="8">W5/M5*100</f>
        <v>61.544004373105402</v>
      </c>
      <c r="AC5" s="19">
        <v>712964</v>
      </c>
      <c r="AD5" s="19">
        <v>30158</v>
      </c>
      <c r="AE5" s="19">
        <v>14966</v>
      </c>
      <c r="AF5" s="19">
        <v>29049</v>
      </c>
      <c r="AG5" s="19">
        <v>37654</v>
      </c>
      <c r="AH5" s="19">
        <v>14781</v>
      </c>
      <c r="AI5" s="19">
        <v>23943</v>
      </c>
      <c r="AJ5" s="54">
        <f t="shared" ref="AJ5:AJ55" si="9">AD5/AC5*100</f>
        <v>4.2299470941029282</v>
      </c>
      <c r="AK5" s="54">
        <f t="shared" ref="AK5:AK55" si="10">AE5/AC5*100</f>
        <v>2.099124219455681</v>
      </c>
      <c r="AL5" s="54">
        <f t="shared" ref="AL5:AL55" si="11">AF5/AC5*100</f>
        <v>4.0743992684062587</v>
      </c>
      <c r="AM5" s="54">
        <f t="shared" si="0"/>
        <v>5.2813325778019653</v>
      </c>
      <c r="AN5" s="54">
        <f t="shared" ref="AN5:AN55" si="12">AH5/AC5*100</f>
        <v>2.0731762052501947</v>
      </c>
      <c r="AO5" s="39">
        <f t="shared" ref="AO5:AO55" si="13">AI5/AC5*100</f>
        <v>3.3582340763348499</v>
      </c>
      <c r="AP5" s="19">
        <v>365170</v>
      </c>
      <c r="AQ5" s="19">
        <v>43250</v>
      </c>
      <c r="AR5" s="19">
        <v>347794</v>
      </c>
      <c r="AS5" s="19">
        <v>37242</v>
      </c>
      <c r="AT5" s="54">
        <f t="shared" ref="AT5:AT55" si="14">AQ5/AP5*100</f>
        <v>11.84379877865104</v>
      </c>
      <c r="AU5" s="54">
        <f t="shared" ref="AU5:AU55" si="15">AS5/AR5*100</f>
        <v>10.708062818795034</v>
      </c>
      <c r="AV5" s="54">
        <f t="shared" ref="AV5:AV55" si="16">AQ5/(SUM(AS5,AQ5))*100</f>
        <v>53.732047905381897</v>
      </c>
      <c r="AW5" s="54">
        <f t="shared" ref="AW5:AW55" si="17">AS5/(SUM(AS5,AQ5))*100</f>
        <v>46.267952094618096</v>
      </c>
    </row>
    <row r="6" spans="1:49">
      <c r="A6" s="38" t="s">
        <v>8</v>
      </c>
      <c r="B6" s="38" t="s">
        <v>9</v>
      </c>
      <c r="D6" s="19">
        <v>6620233</v>
      </c>
      <c r="E6" s="19">
        <v>833586</v>
      </c>
      <c r="F6" s="19">
        <v>406698</v>
      </c>
      <c r="G6" s="19">
        <v>365592</v>
      </c>
      <c r="H6" s="19">
        <v>3944367</v>
      </c>
      <c r="I6" s="19">
        <v>1058417</v>
      </c>
      <c r="J6" s="54">
        <f t="shared" si="1"/>
        <v>12.59149035993144</v>
      </c>
      <c r="K6" s="54">
        <f t="shared" si="2"/>
        <v>10.3108559624396</v>
      </c>
      <c r="L6" s="39">
        <f t="shared" si="3"/>
        <v>34.541395310166031</v>
      </c>
      <c r="M6" s="19">
        <v>833586</v>
      </c>
      <c r="N6" s="19">
        <v>679108</v>
      </c>
      <c r="O6" s="19">
        <v>33698</v>
      </c>
      <c r="P6" s="29">
        <f t="shared" ref="P6:P55" si="18">SUM(Q6:U6)</f>
        <v>120780</v>
      </c>
      <c r="Q6" s="19">
        <v>39125</v>
      </c>
      <c r="R6" s="19">
        <v>14365</v>
      </c>
      <c r="S6" s="19">
        <v>1070</v>
      </c>
      <c r="T6" s="19">
        <v>42592</v>
      </c>
      <c r="U6" s="19">
        <v>23628</v>
      </c>
      <c r="V6" s="19">
        <v>180433</v>
      </c>
      <c r="W6" s="19">
        <v>554574</v>
      </c>
      <c r="X6" s="217">
        <f t="shared" si="4"/>
        <v>81.468258823924586</v>
      </c>
      <c r="Y6" s="217">
        <f t="shared" si="5"/>
        <v>4.0425343035991492</v>
      </c>
      <c r="Z6" s="217">
        <f t="shared" si="6"/>
        <v>14.489206872476265</v>
      </c>
      <c r="AA6" s="217">
        <f t="shared" si="7"/>
        <v>21.645397115594552</v>
      </c>
      <c r="AB6" s="219">
        <f t="shared" si="8"/>
        <v>66.528708495584141</v>
      </c>
      <c r="AC6" s="19">
        <v>6620233</v>
      </c>
      <c r="AD6" s="19">
        <v>262594</v>
      </c>
      <c r="AE6" s="19">
        <v>159622</v>
      </c>
      <c r="AF6" s="19">
        <v>298313</v>
      </c>
      <c r="AG6" s="19">
        <v>437585</v>
      </c>
      <c r="AH6" s="19">
        <v>155605</v>
      </c>
      <c r="AI6" s="19">
        <v>279415</v>
      </c>
      <c r="AJ6" s="54">
        <f t="shared" si="9"/>
        <v>3.9665371294333598</v>
      </c>
      <c r="AK6" s="54">
        <f t="shared" si="10"/>
        <v>2.4111235964051416</v>
      </c>
      <c r="AL6" s="54">
        <f t="shared" si="11"/>
        <v>4.5060800730125363</v>
      </c>
      <c r="AM6" s="54">
        <f t="shared" si="0"/>
        <v>6.609812675777424</v>
      </c>
      <c r="AN6" s="54">
        <f t="shared" si="12"/>
        <v>2.3504459737293235</v>
      </c>
      <c r="AO6" s="39">
        <f t="shared" si="13"/>
        <v>4.2206218421617487</v>
      </c>
      <c r="AP6" s="19">
        <v>3252267</v>
      </c>
      <c r="AQ6" s="19">
        <v>413296</v>
      </c>
      <c r="AR6" s="19">
        <v>3367966</v>
      </c>
      <c r="AS6" s="19">
        <v>420290</v>
      </c>
      <c r="AT6" s="54">
        <f t="shared" si="14"/>
        <v>12.707935726064312</v>
      </c>
      <c r="AU6" s="54">
        <f t="shared" si="15"/>
        <v>12.479045216014651</v>
      </c>
      <c r="AV6" s="54">
        <f t="shared" si="16"/>
        <v>49.580487196282085</v>
      </c>
      <c r="AW6" s="54">
        <f t="shared" si="17"/>
        <v>50.419512803717915</v>
      </c>
    </row>
    <row r="7" spans="1:49">
      <c r="A7" s="38" t="s">
        <v>10</v>
      </c>
      <c r="B7" s="38" t="s">
        <v>11</v>
      </c>
      <c r="D7" s="19">
        <v>2915402</v>
      </c>
      <c r="E7" s="19">
        <v>492769</v>
      </c>
      <c r="F7" s="19">
        <v>264545</v>
      </c>
      <c r="G7" s="19">
        <v>188428</v>
      </c>
      <c r="H7" s="19">
        <v>1761350</v>
      </c>
      <c r="I7" s="19">
        <v>449159</v>
      </c>
      <c r="J7" s="54">
        <f t="shared" si="1"/>
        <v>16.90226596537973</v>
      </c>
      <c r="K7" s="54">
        <f t="shared" si="2"/>
        <v>15.019445311834673</v>
      </c>
      <c r="L7" s="39">
        <f t="shared" si="3"/>
        <v>41.951291190870052</v>
      </c>
      <c r="M7" s="19">
        <v>492769</v>
      </c>
      <c r="N7" s="19">
        <v>390344</v>
      </c>
      <c r="O7" s="19">
        <v>79730</v>
      </c>
      <c r="P7" s="29">
        <f t="shared" si="18"/>
        <v>22695</v>
      </c>
      <c r="Q7" s="19">
        <v>4304</v>
      </c>
      <c r="R7" s="19">
        <v>2321</v>
      </c>
      <c r="S7" s="19">
        <v>296</v>
      </c>
      <c r="T7" s="19">
        <v>3915</v>
      </c>
      <c r="U7" s="19">
        <v>11859</v>
      </c>
      <c r="V7" s="19">
        <v>13273</v>
      </c>
      <c r="W7" s="19">
        <v>382660</v>
      </c>
      <c r="X7" s="217">
        <f t="shared" si="4"/>
        <v>79.214398633030896</v>
      </c>
      <c r="Y7" s="217">
        <f t="shared" si="5"/>
        <v>16.179995088976781</v>
      </c>
      <c r="Z7" s="217">
        <f t="shared" si="6"/>
        <v>4.605606277992325</v>
      </c>
      <c r="AA7" s="217">
        <f t="shared" si="7"/>
        <v>2.6935541805592478</v>
      </c>
      <c r="AB7" s="219">
        <f t="shared" si="8"/>
        <v>77.655047293965325</v>
      </c>
      <c r="AC7" s="19">
        <v>2915402</v>
      </c>
      <c r="AD7" s="19">
        <v>141005</v>
      </c>
      <c r="AE7" s="19">
        <v>96345</v>
      </c>
      <c r="AF7" s="19">
        <v>182736</v>
      </c>
      <c r="AG7" s="19">
        <v>276436</v>
      </c>
      <c r="AH7" s="19">
        <v>94894</v>
      </c>
      <c r="AI7" s="19">
        <v>168561</v>
      </c>
      <c r="AJ7" s="54">
        <f t="shared" si="9"/>
        <v>4.836554272789825</v>
      </c>
      <c r="AK7" s="54">
        <f t="shared" si="10"/>
        <v>3.3046900564656263</v>
      </c>
      <c r="AL7" s="54">
        <f t="shared" si="11"/>
        <v>6.2679520697317219</v>
      </c>
      <c r="AM7" s="54">
        <f t="shared" si="0"/>
        <v>9.4819170735287965</v>
      </c>
      <c r="AN7" s="54">
        <f t="shared" si="12"/>
        <v>3.2549199046992485</v>
      </c>
      <c r="AO7" s="39">
        <f t="shared" si="13"/>
        <v>5.7817412487197313</v>
      </c>
      <c r="AP7" s="19">
        <v>1421494</v>
      </c>
      <c r="AQ7" s="19">
        <v>241826</v>
      </c>
      <c r="AR7" s="19">
        <v>1493908</v>
      </c>
      <c r="AS7" s="19">
        <v>250943</v>
      </c>
      <c r="AT7" s="54">
        <f t="shared" si="14"/>
        <v>17.012101352520659</v>
      </c>
      <c r="AU7" s="54">
        <f t="shared" si="15"/>
        <v>16.79775461407262</v>
      </c>
      <c r="AV7" s="54">
        <f t="shared" si="16"/>
        <v>49.074921514949196</v>
      </c>
      <c r="AW7" s="54">
        <f t="shared" si="17"/>
        <v>50.925078485050804</v>
      </c>
    </row>
    <row r="8" spans="1:49">
      <c r="A8" s="38" t="s">
        <v>12</v>
      </c>
      <c r="B8" s="38" t="s">
        <v>13</v>
      </c>
      <c r="D8" s="19">
        <v>38151997</v>
      </c>
      <c r="E8" s="19">
        <v>4028190</v>
      </c>
      <c r="F8" s="19">
        <v>1977309</v>
      </c>
      <c r="G8" s="19">
        <v>1756827</v>
      </c>
      <c r="H8" s="19">
        <v>24146091</v>
      </c>
      <c r="I8" s="19">
        <v>4880922</v>
      </c>
      <c r="J8" s="54">
        <f t="shared" si="1"/>
        <v>10.558267762497465</v>
      </c>
      <c r="K8" s="54">
        <f t="shared" si="2"/>
        <v>8.1889403961908371</v>
      </c>
      <c r="L8" s="39">
        <f t="shared" si="3"/>
        <v>35.993752819651696</v>
      </c>
      <c r="M8" s="19">
        <v>4028190</v>
      </c>
      <c r="N8" s="19">
        <v>2686434</v>
      </c>
      <c r="O8" s="19">
        <v>327405</v>
      </c>
      <c r="P8" s="29">
        <f t="shared" si="18"/>
        <v>1014351</v>
      </c>
      <c r="Q8" s="19">
        <v>46023</v>
      </c>
      <c r="R8" s="19">
        <v>420805</v>
      </c>
      <c r="S8" s="19">
        <v>14701</v>
      </c>
      <c r="T8" s="19">
        <v>369629</v>
      </c>
      <c r="U8" s="19">
        <v>163193</v>
      </c>
      <c r="V8" s="19">
        <v>1184098</v>
      </c>
      <c r="W8" s="19">
        <v>1958790</v>
      </c>
      <c r="X8" s="217">
        <f t="shared" si="4"/>
        <v>66.690846260975775</v>
      </c>
      <c r="Y8" s="217">
        <f t="shared" si="5"/>
        <v>8.1278440192741641</v>
      </c>
      <c r="Z8" s="217">
        <f t="shared" si="6"/>
        <v>25.181309719750061</v>
      </c>
      <c r="AA8" s="217">
        <f t="shared" si="7"/>
        <v>29.395286716862906</v>
      </c>
      <c r="AB8" s="219">
        <f t="shared" si="8"/>
        <v>48.6270508590707</v>
      </c>
      <c r="AC8" s="19">
        <v>38151997</v>
      </c>
      <c r="AD8" s="19">
        <v>1124059</v>
      </c>
      <c r="AE8" s="19">
        <v>763231</v>
      </c>
      <c r="AF8" s="19">
        <v>1542173</v>
      </c>
      <c r="AG8" s="19">
        <v>2118340</v>
      </c>
      <c r="AH8" s="19">
        <v>940325</v>
      </c>
      <c r="AI8" s="19">
        <v>1598371</v>
      </c>
      <c r="AJ8" s="54">
        <f t="shared" si="9"/>
        <v>2.9462651719122332</v>
      </c>
      <c r="AK8" s="54">
        <f t="shared" si="10"/>
        <v>2.0005007863677489</v>
      </c>
      <c r="AL8" s="54">
        <f t="shared" si="11"/>
        <v>4.0421815927486051</v>
      </c>
      <c r="AM8" s="54">
        <f t="shared" si="0"/>
        <v>5.5523699060890577</v>
      </c>
      <c r="AN8" s="54">
        <f t="shared" si="12"/>
        <v>2.4646809444863398</v>
      </c>
      <c r="AO8" s="39">
        <f t="shared" si="13"/>
        <v>4.1894818769250799</v>
      </c>
      <c r="AP8" s="19">
        <v>18807653</v>
      </c>
      <c r="AQ8" s="19">
        <v>1922483</v>
      </c>
      <c r="AR8" s="19">
        <v>19344344</v>
      </c>
      <c r="AS8" s="19">
        <v>2105707</v>
      </c>
      <c r="AT8" s="54">
        <f t="shared" si="14"/>
        <v>10.2218123654238</v>
      </c>
      <c r="AU8" s="54">
        <f t="shared" si="15"/>
        <v>10.885388514596308</v>
      </c>
      <c r="AV8" s="54">
        <f t="shared" si="16"/>
        <v>47.725727932396431</v>
      </c>
      <c r="AW8" s="54">
        <f t="shared" si="17"/>
        <v>52.274272067603569</v>
      </c>
    </row>
    <row r="9" spans="1:49">
      <c r="A9" s="38" t="s">
        <v>14</v>
      </c>
      <c r="B9" s="38" t="s">
        <v>15</v>
      </c>
      <c r="D9" s="19">
        <v>5267878</v>
      </c>
      <c r="E9" s="19">
        <v>550037</v>
      </c>
      <c r="F9" s="19">
        <v>292248</v>
      </c>
      <c r="G9" s="19">
        <v>217586</v>
      </c>
      <c r="H9" s="19">
        <v>3360747</v>
      </c>
      <c r="I9" s="19">
        <v>663010</v>
      </c>
      <c r="J9" s="54">
        <f t="shared" si="1"/>
        <v>10.441338998359491</v>
      </c>
      <c r="K9" s="54">
        <f t="shared" si="2"/>
        <v>8.6959238526434746</v>
      </c>
      <c r="L9" s="39">
        <f t="shared" si="3"/>
        <v>32.817906215592522</v>
      </c>
      <c r="M9" s="19">
        <v>550037</v>
      </c>
      <c r="N9" s="19">
        <v>470009</v>
      </c>
      <c r="O9" s="19">
        <v>22997</v>
      </c>
      <c r="P9" s="29">
        <f t="shared" si="18"/>
        <v>57031</v>
      </c>
      <c r="Q9" s="19">
        <v>7717</v>
      </c>
      <c r="R9" s="19">
        <v>10672</v>
      </c>
      <c r="S9" s="19">
        <v>725</v>
      </c>
      <c r="T9" s="19">
        <v>19958</v>
      </c>
      <c r="U9" s="19">
        <v>17959</v>
      </c>
      <c r="V9" s="19">
        <v>100537</v>
      </c>
      <c r="W9" s="19">
        <v>399900</v>
      </c>
      <c r="X9" s="217">
        <f t="shared" si="4"/>
        <v>85.450433334484771</v>
      </c>
      <c r="Y9" s="217">
        <f t="shared" si="5"/>
        <v>4.1809914605744698</v>
      </c>
      <c r="Z9" s="217">
        <f t="shared" si="6"/>
        <v>10.368575204940758</v>
      </c>
      <c r="AA9" s="217">
        <f t="shared" si="7"/>
        <v>18.278224919414512</v>
      </c>
      <c r="AB9" s="219">
        <f t="shared" si="8"/>
        <v>72.704199899279502</v>
      </c>
      <c r="AC9" s="19">
        <v>5267878</v>
      </c>
      <c r="AD9" s="19">
        <v>183130</v>
      </c>
      <c r="AE9" s="19">
        <v>101463</v>
      </c>
      <c r="AF9" s="19">
        <v>195474</v>
      </c>
      <c r="AG9" s="19">
        <v>262869</v>
      </c>
      <c r="AH9" s="19">
        <v>91698</v>
      </c>
      <c r="AI9" s="19">
        <v>174661</v>
      </c>
      <c r="AJ9" s="54">
        <f t="shared" si="9"/>
        <v>3.4763523376965066</v>
      </c>
      <c r="AK9" s="54">
        <f t="shared" si="10"/>
        <v>1.9260696622055409</v>
      </c>
      <c r="AL9" s="54">
        <f t="shared" si="11"/>
        <v>3.7106781895860155</v>
      </c>
      <c r="AM9" s="54">
        <f t="shared" si="0"/>
        <v>4.9900358360615034</v>
      </c>
      <c r="AN9" s="54">
        <f t="shared" si="12"/>
        <v>1.7407009046147233</v>
      </c>
      <c r="AO9" s="39">
        <f t="shared" si="13"/>
        <v>3.3155855165970056</v>
      </c>
      <c r="AP9" s="19">
        <v>2618256</v>
      </c>
      <c r="AQ9" s="19">
        <v>276591</v>
      </c>
      <c r="AR9" s="19">
        <v>2649622</v>
      </c>
      <c r="AS9" s="19">
        <v>273446</v>
      </c>
      <c r="AT9" s="54">
        <f t="shared" si="14"/>
        <v>10.563940271692301</v>
      </c>
      <c r="AU9" s="54">
        <f t="shared" si="15"/>
        <v>10.320189068478447</v>
      </c>
      <c r="AV9" s="54">
        <f t="shared" si="16"/>
        <v>50.285889858318619</v>
      </c>
      <c r="AW9" s="54">
        <f t="shared" si="17"/>
        <v>49.714110141681381</v>
      </c>
    </row>
    <row r="10" spans="1:49">
      <c r="A10" s="38" t="s">
        <v>16</v>
      </c>
      <c r="B10" s="38" t="s">
        <v>17</v>
      </c>
      <c r="D10" s="19">
        <v>3535139</v>
      </c>
      <c r="E10" s="19">
        <v>384525</v>
      </c>
      <c r="F10" s="19">
        <v>185907</v>
      </c>
      <c r="G10" s="19">
        <v>168804</v>
      </c>
      <c r="H10" s="19">
        <v>2229098</v>
      </c>
      <c r="I10" s="19">
        <v>533419</v>
      </c>
      <c r="J10" s="54">
        <f t="shared" si="1"/>
        <v>10.877224346765431</v>
      </c>
      <c r="K10" s="54">
        <f t="shared" si="2"/>
        <v>8.3400101745190209</v>
      </c>
      <c r="L10" s="39">
        <f t="shared" si="3"/>
        <v>31.645666914751818</v>
      </c>
      <c r="M10" s="19">
        <v>384525</v>
      </c>
      <c r="N10" s="19">
        <v>306069</v>
      </c>
      <c r="O10" s="19">
        <v>41111</v>
      </c>
      <c r="P10" s="29">
        <f t="shared" si="18"/>
        <v>37345</v>
      </c>
      <c r="Q10" s="19">
        <v>1341</v>
      </c>
      <c r="R10" s="19">
        <v>7292</v>
      </c>
      <c r="S10" s="19">
        <v>166</v>
      </c>
      <c r="T10" s="19">
        <v>18550</v>
      </c>
      <c r="U10" s="19">
        <v>9996</v>
      </c>
      <c r="V10" s="19">
        <v>53034</v>
      </c>
      <c r="W10" s="19">
        <v>278599</v>
      </c>
      <c r="X10" s="217">
        <f t="shared" si="4"/>
        <v>79.596645211624732</v>
      </c>
      <c r="Y10" s="217">
        <f t="shared" si="5"/>
        <v>10.691372472531045</v>
      </c>
      <c r="Z10" s="217">
        <f t="shared" si="6"/>
        <v>9.7119823158442244</v>
      </c>
      <c r="AA10" s="217">
        <f t="shared" si="7"/>
        <v>13.79208113906768</v>
      </c>
      <c r="AB10" s="219">
        <f t="shared" si="8"/>
        <v>72.452766400104025</v>
      </c>
      <c r="AC10" s="19">
        <v>3535139</v>
      </c>
      <c r="AD10" s="19">
        <v>107296</v>
      </c>
      <c r="AE10" s="19">
        <v>61463</v>
      </c>
      <c r="AF10" s="19">
        <v>145191</v>
      </c>
      <c r="AG10" s="19">
        <v>191147</v>
      </c>
      <c r="AH10" s="19">
        <v>78262</v>
      </c>
      <c r="AI10" s="19">
        <v>138776</v>
      </c>
      <c r="AJ10" s="54">
        <f t="shared" si="9"/>
        <v>3.0351281802497723</v>
      </c>
      <c r="AK10" s="54">
        <f t="shared" si="10"/>
        <v>1.7386303622007506</v>
      </c>
      <c r="AL10" s="54">
        <f t="shared" si="11"/>
        <v>4.1070803722286451</v>
      </c>
      <c r="AM10" s="54">
        <f t="shared" si="0"/>
        <v>5.4070575442719511</v>
      </c>
      <c r="AN10" s="54">
        <f t="shared" si="12"/>
        <v>2.2138309130136045</v>
      </c>
      <c r="AO10" s="39">
        <f t="shared" si="13"/>
        <v>3.9256165033397559</v>
      </c>
      <c r="AP10" s="19">
        <v>1716952</v>
      </c>
      <c r="AQ10" s="19">
        <v>179697</v>
      </c>
      <c r="AR10" s="19">
        <v>1818187</v>
      </c>
      <c r="AS10" s="19">
        <v>204828</v>
      </c>
      <c r="AT10" s="54">
        <f t="shared" si="14"/>
        <v>10.466046808530466</v>
      </c>
      <c r="AU10" s="54">
        <f t="shared" si="15"/>
        <v>11.265507893302503</v>
      </c>
      <c r="AV10" s="54">
        <f t="shared" si="16"/>
        <v>46.732202067485865</v>
      </c>
      <c r="AW10" s="54">
        <f t="shared" si="17"/>
        <v>53.267797932514135</v>
      </c>
    </row>
    <row r="11" spans="1:49">
      <c r="A11" s="38" t="s">
        <v>18</v>
      </c>
      <c r="B11" s="38" t="s">
        <v>19</v>
      </c>
      <c r="D11" s="19">
        <v>920268</v>
      </c>
      <c r="E11" s="19">
        <v>113138</v>
      </c>
      <c r="F11" s="19">
        <v>57087</v>
      </c>
      <c r="G11" s="19">
        <v>47156</v>
      </c>
      <c r="H11" s="19">
        <v>566615</v>
      </c>
      <c r="I11" s="19">
        <v>149868</v>
      </c>
      <c r="J11" s="54">
        <f t="shared" si="1"/>
        <v>12.294027392020586</v>
      </c>
      <c r="K11" s="54">
        <f t="shared" si="2"/>
        <v>10.07509508219867</v>
      </c>
      <c r="L11" s="39">
        <f t="shared" si="3"/>
        <v>31.465022553180134</v>
      </c>
      <c r="M11" s="19">
        <v>113138</v>
      </c>
      <c r="N11" s="19">
        <v>82904</v>
      </c>
      <c r="O11" s="19">
        <v>23150</v>
      </c>
      <c r="P11" s="29">
        <f t="shared" si="18"/>
        <v>7084</v>
      </c>
      <c r="Q11" s="19">
        <v>749</v>
      </c>
      <c r="R11" s="19">
        <v>1724</v>
      </c>
      <c r="S11" s="19">
        <v>92</v>
      </c>
      <c r="T11" s="19">
        <v>1741</v>
      </c>
      <c r="U11" s="19">
        <v>2778</v>
      </c>
      <c r="V11" s="19">
        <v>6764</v>
      </c>
      <c r="W11" s="19">
        <v>78794</v>
      </c>
      <c r="X11" s="217">
        <f t="shared" si="4"/>
        <v>73.276883098516848</v>
      </c>
      <c r="Y11" s="217">
        <f t="shared" si="5"/>
        <v>20.461736993759832</v>
      </c>
      <c r="Z11" s="217">
        <f t="shared" si="6"/>
        <v>6.2613799077233123</v>
      </c>
      <c r="AA11" s="217">
        <f t="shared" si="7"/>
        <v>5.9785394827555729</v>
      </c>
      <c r="AB11" s="219">
        <f t="shared" si="8"/>
        <v>69.644151390337456</v>
      </c>
      <c r="AC11" s="19">
        <v>920268</v>
      </c>
      <c r="AD11" s="19">
        <v>28508</v>
      </c>
      <c r="AE11" s="19">
        <v>19865</v>
      </c>
      <c r="AF11" s="19">
        <v>42625</v>
      </c>
      <c r="AG11" s="19">
        <v>60954</v>
      </c>
      <c r="AH11" s="19">
        <v>22604</v>
      </c>
      <c r="AI11" s="19">
        <v>39214</v>
      </c>
      <c r="AJ11" s="54">
        <f t="shared" si="9"/>
        <v>3.0977932515310758</v>
      </c>
      <c r="AK11" s="54">
        <f t="shared" si="10"/>
        <v>2.1586103178639267</v>
      </c>
      <c r="AL11" s="54">
        <f t="shared" si="11"/>
        <v>4.6318029095872069</v>
      </c>
      <c r="AM11" s="54">
        <f t="shared" si="0"/>
        <v>6.623505326709175</v>
      </c>
      <c r="AN11" s="54">
        <f t="shared" si="12"/>
        <v>2.4562410080541754</v>
      </c>
      <c r="AO11" s="39">
        <f t="shared" si="13"/>
        <v>4.2611500128223518</v>
      </c>
      <c r="AP11" s="19">
        <v>442158</v>
      </c>
      <c r="AQ11" s="19">
        <v>52884</v>
      </c>
      <c r="AR11" s="19">
        <v>478110</v>
      </c>
      <c r="AS11" s="19">
        <v>60254</v>
      </c>
      <c r="AT11" s="54">
        <f t="shared" si="14"/>
        <v>11.960430434369615</v>
      </c>
      <c r="AU11" s="54">
        <f t="shared" si="15"/>
        <v>12.602539164627387</v>
      </c>
      <c r="AV11" s="54">
        <f t="shared" si="16"/>
        <v>46.742915731230887</v>
      </c>
      <c r="AW11" s="54">
        <f t="shared" si="17"/>
        <v>53.25708426876912</v>
      </c>
    </row>
    <row r="12" spans="1:49">
      <c r="A12" s="38" t="s">
        <v>20</v>
      </c>
      <c r="B12" s="38" t="s">
        <v>21</v>
      </c>
      <c r="D12" s="19">
        <v>648263</v>
      </c>
      <c r="E12" s="19">
        <v>73230</v>
      </c>
      <c r="F12" s="19">
        <v>43159</v>
      </c>
      <c r="G12" s="19">
        <v>24876</v>
      </c>
      <c r="H12" s="19">
        <v>461142</v>
      </c>
      <c r="I12" s="19">
        <v>72692</v>
      </c>
      <c r="J12" s="54">
        <f t="shared" si="1"/>
        <v>11.296341145491876</v>
      </c>
      <c r="K12" s="54">
        <f t="shared" si="2"/>
        <v>9.3591561818268545</v>
      </c>
      <c r="L12" s="39">
        <f t="shared" si="3"/>
        <v>34.221097232157597</v>
      </c>
      <c r="M12" s="19">
        <v>73230</v>
      </c>
      <c r="N12" s="19">
        <v>13440</v>
      </c>
      <c r="O12" s="19">
        <v>55538</v>
      </c>
      <c r="P12" s="29">
        <f t="shared" si="18"/>
        <v>4252</v>
      </c>
      <c r="Q12" s="19">
        <v>303</v>
      </c>
      <c r="R12" s="19">
        <v>1246</v>
      </c>
      <c r="S12" s="19">
        <v>22</v>
      </c>
      <c r="T12" s="19">
        <v>1392</v>
      </c>
      <c r="U12" s="19">
        <v>1289</v>
      </c>
      <c r="V12" s="19">
        <v>3874</v>
      </c>
      <c r="W12" s="19">
        <v>11828</v>
      </c>
      <c r="X12" s="217">
        <f t="shared" si="4"/>
        <v>18.353133961491192</v>
      </c>
      <c r="Y12" s="217">
        <f t="shared" si="5"/>
        <v>75.84050252628704</v>
      </c>
      <c r="Z12" s="217">
        <f t="shared" si="6"/>
        <v>5.8063635122217665</v>
      </c>
      <c r="AA12" s="217">
        <f t="shared" si="7"/>
        <v>5.2901816195548266</v>
      </c>
      <c r="AB12" s="219">
        <f t="shared" si="8"/>
        <v>16.151850334562337</v>
      </c>
      <c r="AC12" s="19">
        <v>648263</v>
      </c>
      <c r="AD12" s="19">
        <v>13020</v>
      </c>
      <c r="AE12" s="19">
        <v>15974</v>
      </c>
      <c r="AF12" s="19">
        <v>29234</v>
      </c>
      <c r="AG12" s="19">
        <v>40232</v>
      </c>
      <c r="AH12" s="19">
        <v>13832</v>
      </c>
      <c r="AI12" s="19">
        <v>25300</v>
      </c>
      <c r="AJ12" s="54">
        <f t="shared" si="9"/>
        <v>2.0084441037048233</v>
      </c>
      <c r="AK12" s="54">
        <f t="shared" si="10"/>
        <v>2.4641233573410792</v>
      </c>
      <c r="AL12" s="54">
        <f t="shared" si="11"/>
        <v>4.5095894721741017</v>
      </c>
      <c r="AM12" s="54">
        <f t="shared" si="0"/>
        <v>6.206123132123845</v>
      </c>
      <c r="AN12" s="54">
        <f t="shared" si="12"/>
        <v>2.1337019080218989</v>
      </c>
      <c r="AO12" s="39">
        <f t="shared" si="13"/>
        <v>3.9027370064310318</v>
      </c>
      <c r="AP12" s="19">
        <v>304461</v>
      </c>
      <c r="AQ12" s="19">
        <v>31793</v>
      </c>
      <c r="AR12" s="19">
        <v>343802</v>
      </c>
      <c r="AS12" s="19">
        <v>41437</v>
      </c>
      <c r="AT12" s="54">
        <f t="shared" si="14"/>
        <v>10.442388351874296</v>
      </c>
      <c r="AU12" s="54">
        <f t="shared" si="15"/>
        <v>12.052576773840757</v>
      </c>
      <c r="AV12" s="54">
        <f t="shared" si="16"/>
        <v>43.415266967089991</v>
      </c>
      <c r="AW12" s="54">
        <f t="shared" si="17"/>
        <v>56.584733032910009</v>
      </c>
    </row>
    <row r="13" spans="1:49">
      <c r="A13" s="38" t="s">
        <v>22</v>
      </c>
      <c r="B13" s="38" t="s">
        <v>23</v>
      </c>
      <c r="D13" s="19">
        <v>19621207</v>
      </c>
      <c r="E13" s="19">
        <v>2615568</v>
      </c>
      <c r="F13" s="19">
        <v>1195416</v>
      </c>
      <c r="G13" s="19">
        <v>1248956</v>
      </c>
      <c r="H13" s="19">
        <v>11833949</v>
      </c>
      <c r="I13" s="19">
        <v>3729881</v>
      </c>
      <c r="J13" s="54">
        <f t="shared" si="1"/>
        <v>13.330311432930705</v>
      </c>
      <c r="K13" s="54">
        <f t="shared" si="2"/>
        <v>10.101581475465206</v>
      </c>
      <c r="L13" s="39">
        <f t="shared" si="3"/>
        <v>33.485143359801562</v>
      </c>
      <c r="M13" s="19">
        <v>2615568</v>
      </c>
      <c r="N13" s="19">
        <v>2101384</v>
      </c>
      <c r="O13" s="19">
        <v>369436</v>
      </c>
      <c r="P13" s="29">
        <f t="shared" si="18"/>
        <v>144748</v>
      </c>
      <c r="Q13" s="19">
        <v>10620</v>
      </c>
      <c r="R13" s="19">
        <v>36049</v>
      </c>
      <c r="S13" s="19">
        <v>843</v>
      </c>
      <c r="T13" s="19">
        <v>44178</v>
      </c>
      <c r="U13" s="19">
        <v>53058</v>
      </c>
      <c r="V13" s="19">
        <v>467302</v>
      </c>
      <c r="W13" s="19">
        <v>1706410</v>
      </c>
      <c r="X13" s="217">
        <f t="shared" si="4"/>
        <v>80.341401944051924</v>
      </c>
      <c r="Y13" s="217">
        <f t="shared" si="5"/>
        <v>14.12450374067889</v>
      </c>
      <c r="Z13" s="217">
        <f t="shared" si="6"/>
        <v>5.5340943152691882</v>
      </c>
      <c r="AA13" s="217">
        <f t="shared" si="7"/>
        <v>17.866176677494142</v>
      </c>
      <c r="AB13" s="219">
        <f t="shared" si="8"/>
        <v>65.240513723978893</v>
      </c>
      <c r="AC13" s="19">
        <v>19621207</v>
      </c>
      <c r="AD13" s="19">
        <v>742643</v>
      </c>
      <c r="AE13" s="19">
        <v>483257</v>
      </c>
      <c r="AF13" s="19">
        <v>957131</v>
      </c>
      <c r="AG13" s="19">
        <v>1425011</v>
      </c>
      <c r="AH13" s="19">
        <v>527442</v>
      </c>
      <c r="AI13" s="19">
        <v>944116</v>
      </c>
      <c r="AJ13" s="54">
        <f t="shared" si="9"/>
        <v>3.7848996751321162</v>
      </c>
      <c r="AK13" s="54">
        <f t="shared" si="10"/>
        <v>2.4629320714062088</v>
      </c>
      <c r="AL13" s="54">
        <f t="shared" si="11"/>
        <v>4.8780434353503326</v>
      </c>
      <c r="AM13" s="54">
        <f t="shared" si="0"/>
        <v>7.2626062198925885</v>
      </c>
      <c r="AN13" s="54">
        <f t="shared" si="12"/>
        <v>2.6881220915716346</v>
      </c>
      <c r="AO13" s="39">
        <f t="shared" si="13"/>
        <v>4.8117121439063357</v>
      </c>
      <c r="AP13" s="19">
        <v>9504568</v>
      </c>
      <c r="AQ13" s="19">
        <v>1263897</v>
      </c>
      <c r="AR13" s="19">
        <v>10116639</v>
      </c>
      <c r="AS13" s="19">
        <v>1351671</v>
      </c>
      <c r="AT13" s="54">
        <f t="shared" si="14"/>
        <v>13.29778481252383</v>
      </c>
      <c r="AU13" s="54">
        <f t="shared" si="15"/>
        <v>13.360870146695952</v>
      </c>
      <c r="AV13" s="54">
        <f t="shared" si="16"/>
        <v>48.322085298489661</v>
      </c>
      <c r="AW13" s="54">
        <f t="shared" si="17"/>
        <v>51.677914701510339</v>
      </c>
    </row>
    <row r="14" spans="1:49">
      <c r="A14" s="38" t="s">
        <v>24</v>
      </c>
      <c r="B14" s="38" t="s">
        <v>25</v>
      </c>
      <c r="D14" s="19">
        <v>9907239</v>
      </c>
      <c r="E14" s="19">
        <v>1223531</v>
      </c>
      <c r="F14" s="19">
        <v>670053</v>
      </c>
      <c r="G14" s="19">
        <v>455127</v>
      </c>
      <c r="H14" s="19">
        <v>6198786</v>
      </c>
      <c r="I14" s="19">
        <v>1216966</v>
      </c>
      <c r="J14" s="54">
        <f t="shared" si="1"/>
        <v>12.349868616271396</v>
      </c>
      <c r="K14" s="54">
        <f t="shared" si="2"/>
        <v>10.809423006375765</v>
      </c>
      <c r="L14" s="39">
        <f t="shared" si="3"/>
        <v>37.398497575117133</v>
      </c>
      <c r="M14" s="19">
        <v>1223531</v>
      </c>
      <c r="N14" s="19">
        <v>774701</v>
      </c>
      <c r="O14" s="19">
        <v>386562</v>
      </c>
      <c r="P14" s="29">
        <f t="shared" si="18"/>
        <v>62268</v>
      </c>
      <c r="Q14" s="19">
        <v>4558</v>
      </c>
      <c r="R14" s="19">
        <v>18997</v>
      </c>
      <c r="S14" s="19">
        <v>668</v>
      </c>
      <c r="T14" s="19">
        <v>14005</v>
      </c>
      <c r="U14" s="19">
        <v>24040</v>
      </c>
      <c r="V14" s="19">
        <v>51999</v>
      </c>
      <c r="W14" s="19">
        <v>743358</v>
      </c>
      <c r="X14" s="217">
        <f t="shared" si="4"/>
        <v>63.316826463734877</v>
      </c>
      <c r="Y14" s="217">
        <f t="shared" si="5"/>
        <v>31.593968603983065</v>
      </c>
      <c r="Z14" s="217">
        <f t="shared" si="6"/>
        <v>5.0892049322820592</v>
      </c>
      <c r="AA14" s="217">
        <f t="shared" si="7"/>
        <v>4.2499127525171003</v>
      </c>
      <c r="AB14" s="219">
        <f t="shared" si="8"/>
        <v>60.755142288997988</v>
      </c>
      <c r="AC14" s="19">
        <v>9907239</v>
      </c>
      <c r="AD14" s="19">
        <v>317131</v>
      </c>
      <c r="AE14" s="19">
        <v>255600</v>
      </c>
      <c r="AF14" s="19">
        <v>467447</v>
      </c>
      <c r="AG14" s="19">
        <v>660686</v>
      </c>
      <c r="AH14" s="19">
        <v>242836</v>
      </c>
      <c r="AI14" s="19">
        <v>431587</v>
      </c>
      <c r="AJ14" s="54">
        <f t="shared" si="9"/>
        <v>3.2010028222797491</v>
      </c>
      <c r="AK14" s="54">
        <f t="shared" si="10"/>
        <v>2.5799317044839638</v>
      </c>
      <c r="AL14" s="54">
        <f t="shared" si="11"/>
        <v>4.7182368367211085</v>
      </c>
      <c r="AM14" s="54">
        <f t="shared" si="0"/>
        <v>6.6687197109103753</v>
      </c>
      <c r="AN14" s="54">
        <f t="shared" si="12"/>
        <v>2.4510966173320337</v>
      </c>
      <c r="AO14" s="39">
        <f t="shared" si="13"/>
        <v>4.35627928225008</v>
      </c>
      <c r="AP14" s="19">
        <v>4768893</v>
      </c>
      <c r="AQ14" s="19">
        <v>577467</v>
      </c>
      <c r="AR14" s="19">
        <v>5138346</v>
      </c>
      <c r="AS14" s="19">
        <v>646064</v>
      </c>
      <c r="AT14" s="54">
        <f t="shared" si="14"/>
        <v>12.109036625481009</v>
      </c>
      <c r="AU14" s="54">
        <f t="shared" si="15"/>
        <v>12.573384509334327</v>
      </c>
      <c r="AV14" s="54">
        <f t="shared" si="16"/>
        <v>47.196760850358508</v>
      </c>
      <c r="AW14" s="54">
        <f t="shared" si="17"/>
        <v>52.803239149641492</v>
      </c>
    </row>
    <row r="15" spans="1:49">
      <c r="A15" s="38" t="s">
        <v>26</v>
      </c>
      <c r="B15" s="38" t="s">
        <v>27</v>
      </c>
      <c r="D15" s="19">
        <v>1362574</v>
      </c>
      <c r="E15" s="19">
        <v>152540</v>
      </c>
      <c r="F15" s="19">
        <v>66508</v>
      </c>
      <c r="G15" s="19">
        <v>77388</v>
      </c>
      <c r="H15" s="19">
        <v>831538</v>
      </c>
      <c r="I15" s="19">
        <v>223108</v>
      </c>
      <c r="J15" s="54">
        <f t="shared" si="1"/>
        <v>11.194988308891848</v>
      </c>
      <c r="K15" s="54">
        <f t="shared" si="2"/>
        <v>7.9981913033439236</v>
      </c>
      <c r="L15" s="39">
        <f t="shared" si="3"/>
        <v>34.686340247772378</v>
      </c>
      <c r="M15" s="19">
        <v>152540</v>
      </c>
      <c r="N15" s="19">
        <v>39491</v>
      </c>
      <c r="O15" s="19">
        <v>1708</v>
      </c>
      <c r="P15" s="29">
        <f t="shared" si="18"/>
        <v>111341</v>
      </c>
      <c r="Q15" s="19">
        <v>449</v>
      </c>
      <c r="R15" s="19">
        <v>63963</v>
      </c>
      <c r="S15" s="19">
        <v>15977</v>
      </c>
      <c r="T15" s="19">
        <v>1175</v>
      </c>
      <c r="U15" s="19">
        <v>29777</v>
      </c>
      <c r="V15" s="19">
        <v>12045</v>
      </c>
      <c r="W15" s="19">
        <v>36186</v>
      </c>
      <c r="X15" s="217">
        <f t="shared" si="4"/>
        <v>25.888947161400289</v>
      </c>
      <c r="Y15" s="217">
        <f t="shared" si="5"/>
        <v>1.1197063065425461</v>
      </c>
      <c r="Z15" s="217">
        <f t="shared" si="6"/>
        <v>72.991346532057165</v>
      </c>
      <c r="AA15" s="217">
        <f t="shared" si="7"/>
        <v>7.8962894978366327</v>
      </c>
      <c r="AB15" s="219">
        <f t="shared" si="8"/>
        <v>23.722302346925396</v>
      </c>
      <c r="AC15" s="19">
        <v>1362574</v>
      </c>
      <c r="AD15" s="19">
        <v>50671</v>
      </c>
      <c r="AE15" s="19">
        <v>24134</v>
      </c>
      <c r="AF15" s="19">
        <v>58201</v>
      </c>
      <c r="AG15" s="19">
        <v>80026</v>
      </c>
      <c r="AH15" s="19">
        <v>31725</v>
      </c>
      <c r="AI15" s="19">
        <v>60436</v>
      </c>
      <c r="AJ15" s="54">
        <f t="shared" si="9"/>
        <v>3.7187705034735732</v>
      </c>
      <c r="AK15" s="54">
        <f t="shared" si="10"/>
        <v>1.7712065546531783</v>
      </c>
      <c r="AL15" s="54">
        <f t="shared" si="11"/>
        <v>4.271401039503175</v>
      </c>
      <c r="AM15" s="54">
        <f t="shared" si="0"/>
        <v>5.8731489078758292</v>
      </c>
      <c r="AN15" s="54">
        <f t="shared" si="12"/>
        <v>2.3283139117581868</v>
      </c>
      <c r="AO15" s="39">
        <f t="shared" si="13"/>
        <v>4.4354288280856666</v>
      </c>
      <c r="AP15" s="19">
        <v>667701</v>
      </c>
      <c r="AQ15" s="19">
        <v>74623</v>
      </c>
      <c r="AR15" s="19">
        <v>694873</v>
      </c>
      <c r="AS15" s="19">
        <v>77917</v>
      </c>
      <c r="AT15" s="54">
        <f t="shared" si="14"/>
        <v>11.17611026492397</v>
      </c>
      <c r="AU15" s="54">
        <f t="shared" si="15"/>
        <v>11.213128154353386</v>
      </c>
      <c r="AV15" s="54">
        <f t="shared" si="16"/>
        <v>48.920283204405401</v>
      </c>
      <c r="AW15" s="54">
        <f t="shared" si="17"/>
        <v>51.079716795594599</v>
      </c>
    </row>
    <row r="16" spans="1:49">
      <c r="A16" s="38" t="s">
        <v>28</v>
      </c>
      <c r="B16" s="38" t="s">
        <v>29</v>
      </c>
      <c r="D16" s="19">
        <v>1614714</v>
      </c>
      <c r="E16" s="19">
        <v>210537</v>
      </c>
      <c r="F16" s="19">
        <v>108451</v>
      </c>
      <c r="G16" s="19">
        <v>84205</v>
      </c>
      <c r="H16" s="19">
        <v>954843</v>
      </c>
      <c r="I16" s="19">
        <v>229307</v>
      </c>
      <c r="J16" s="54">
        <f t="shared" si="1"/>
        <v>13.038655761949174</v>
      </c>
      <c r="K16" s="54">
        <f t="shared" si="2"/>
        <v>11.357992884694132</v>
      </c>
      <c r="L16" s="39">
        <f t="shared" si="3"/>
        <v>36.721513080717116</v>
      </c>
      <c r="M16" s="19">
        <v>210537</v>
      </c>
      <c r="N16" s="19">
        <v>194577</v>
      </c>
      <c r="O16" s="19">
        <v>1166</v>
      </c>
      <c r="P16" s="29">
        <f t="shared" si="18"/>
        <v>14794</v>
      </c>
      <c r="Q16" s="19">
        <v>3955</v>
      </c>
      <c r="R16" s="19">
        <v>1393</v>
      </c>
      <c r="S16" s="19">
        <v>205</v>
      </c>
      <c r="T16" s="19">
        <v>3923</v>
      </c>
      <c r="U16" s="19">
        <v>5318</v>
      </c>
      <c r="V16" s="19">
        <v>15305</v>
      </c>
      <c r="W16" s="19">
        <v>184906</v>
      </c>
      <c r="X16" s="217">
        <f t="shared" si="4"/>
        <v>92.41938471622565</v>
      </c>
      <c r="Y16" s="217">
        <f t="shared" si="5"/>
        <v>0.55382189353890299</v>
      </c>
      <c r="Z16" s="217">
        <f t="shared" si="6"/>
        <v>7.0267933902354462</v>
      </c>
      <c r="AA16" s="217">
        <f t="shared" si="7"/>
        <v>7.2695060725668172</v>
      </c>
      <c r="AB16" s="219">
        <f t="shared" si="8"/>
        <v>87.825892835938575</v>
      </c>
      <c r="AC16" s="19">
        <v>1614714</v>
      </c>
      <c r="AD16" s="19">
        <v>71983</v>
      </c>
      <c r="AE16" s="19">
        <v>38102</v>
      </c>
      <c r="AF16" s="19">
        <v>82121</v>
      </c>
      <c r="AG16" s="19">
        <v>98072</v>
      </c>
      <c r="AH16" s="19">
        <v>37828</v>
      </c>
      <c r="AI16" s="19">
        <v>65890</v>
      </c>
      <c r="AJ16" s="54">
        <f t="shared" si="9"/>
        <v>4.4579411586200406</v>
      </c>
      <c r="AK16" s="54">
        <f t="shared" si="10"/>
        <v>2.3596748402503476</v>
      </c>
      <c r="AL16" s="54">
        <f t="shared" si="11"/>
        <v>5.0857922827200355</v>
      </c>
      <c r="AM16" s="54">
        <f t="shared" si="0"/>
        <v>6.0736452399619996</v>
      </c>
      <c r="AN16" s="54">
        <f t="shared" si="12"/>
        <v>2.3427058909503482</v>
      </c>
      <c r="AO16" s="39">
        <f t="shared" si="13"/>
        <v>4.0805987933466854</v>
      </c>
      <c r="AP16" s="19">
        <v>804746</v>
      </c>
      <c r="AQ16" s="19">
        <v>111099</v>
      </c>
      <c r="AR16" s="19">
        <v>809968</v>
      </c>
      <c r="AS16" s="19">
        <v>99438</v>
      </c>
      <c r="AT16" s="54">
        <f t="shared" si="14"/>
        <v>13.805474025344644</v>
      </c>
      <c r="AU16" s="54">
        <f t="shared" si="15"/>
        <v>12.276781304940441</v>
      </c>
      <c r="AV16" s="54">
        <f t="shared" si="16"/>
        <v>52.769346955642007</v>
      </c>
      <c r="AW16" s="54">
        <f t="shared" si="17"/>
        <v>47.230653044358</v>
      </c>
    </row>
    <row r="17" spans="1:49">
      <c r="A17" s="38" t="s">
        <v>30</v>
      </c>
      <c r="B17" s="38" t="s">
        <v>31</v>
      </c>
      <c r="D17" s="19">
        <v>12671738</v>
      </c>
      <c r="E17" s="19">
        <v>1376858</v>
      </c>
      <c r="F17" s="19">
        <v>680188</v>
      </c>
      <c r="G17" s="19">
        <v>595428</v>
      </c>
      <c r="H17" s="19">
        <v>7965239</v>
      </c>
      <c r="I17" s="19">
        <v>1719667</v>
      </c>
      <c r="J17" s="54">
        <f t="shared" si="1"/>
        <v>10.865581343301132</v>
      </c>
      <c r="K17" s="54">
        <f t="shared" si="2"/>
        <v>8.5394549994042865</v>
      </c>
      <c r="L17" s="39">
        <f t="shared" si="3"/>
        <v>34.624610462374399</v>
      </c>
      <c r="M17" s="19">
        <v>1376858</v>
      </c>
      <c r="N17" s="19">
        <v>1017175</v>
      </c>
      <c r="O17" s="19">
        <v>244224</v>
      </c>
      <c r="P17" s="29">
        <f t="shared" si="18"/>
        <v>115459</v>
      </c>
      <c r="Q17" s="19">
        <v>4327</v>
      </c>
      <c r="R17" s="19">
        <v>41005</v>
      </c>
      <c r="S17" s="19">
        <v>384</v>
      </c>
      <c r="T17" s="19">
        <v>43461</v>
      </c>
      <c r="U17" s="19">
        <v>26282</v>
      </c>
      <c r="V17" s="19">
        <v>138604</v>
      </c>
      <c r="W17" s="19">
        <v>930955</v>
      </c>
      <c r="X17" s="217">
        <f t="shared" si="4"/>
        <v>73.876536287692701</v>
      </c>
      <c r="Y17" s="217">
        <f t="shared" si="5"/>
        <v>17.737776880404514</v>
      </c>
      <c r="Z17" s="217">
        <f t="shared" si="6"/>
        <v>8.3856868319027811</v>
      </c>
      <c r="AA17" s="217">
        <f t="shared" si="7"/>
        <v>10.06668806805059</v>
      </c>
      <c r="AB17" s="219">
        <f t="shared" si="8"/>
        <v>67.614452616028657</v>
      </c>
      <c r="AC17" s="19">
        <v>12671738</v>
      </c>
      <c r="AD17" s="19">
        <v>368295</v>
      </c>
      <c r="AE17" s="19">
        <v>251549</v>
      </c>
      <c r="AF17" s="19">
        <v>478817</v>
      </c>
      <c r="AG17" s="19">
        <v>749530</v>
      </c>
      <c r="AH17" s="19">
        <v>284465</v>
      </c>
      <c r="AI17" s="19">
        <v>514286</v>
      </c>
      <c r="AJ17" s="54">
        <f t="shared" si="9"/>
        <v>2.9064284630884889</v>
      </c>
      <c r="AK17" s="54">
        <f t="shared" si="10"/>
        <v>1.9851183791836604</v>
      </c>
      <c r="AL17" s="54">
        <f t="shared" si="11"/>
        <v>3.7786213698547115</v>
      </c>
      <c r="AM17" s="54">
        <f t="shared" si="0"/>
        <v>5.9149739364876384</v>
      </c>
      <c r="AN17" s="54">
        <f t="shared" si="12"/>
        <v>2.2448775377142427</v>
      </c>
      <c r="AO17" s="39">
        <f t="shared" si="13"/>
        <v>4.0585277252417935</v>
      </c>
      <c r="AP17" s="19">
        <v>6193312</v>
      </c>
      <c r="AQ17" s="19">
        <v>652266</v>
      </c>
      <c r="AR17" s="19">
        <v>6478426</v>
      </c>
      <c r="AS17" s="19">
        <v>724592</v>
      </c>
      <c r="AT17" s="54">
        <f t="shared" si="14"/>
        <v>10.531780087940025</v>
      </c>
      <c r="AU17" s="54">
        <f t="shared" si="15"/>
        <v>11.184692084157479</v>
      </c>
      <c r="AV17" s="54">
        <f t="shared" si="16"/>
        <v>47.373512736970696</v>
      </c>
      <c r="AW17" s="54">
        <f t="shared" si="17"/>
        <v>52.626487263029297</v>
      </c>
    </row>
    <row r="18" spans="1:49">
      <c r="A18" s="38" t="s">
        <v>32</v>
      </c>
      <c r="B18" s="38" t="s">
        <v>33</v>
      </c>
      <c r="D18" s="19">
        <v>6490256</v>
      </c>
      <c r="E18" s="19">
        <v>883589</v>
      </c>
      <c r="F18" s="19">
        <v>472214</v>
      </c>
      <c r="G18" s="19">
        <v>336749</v>
      </c>
      <c r="H18" s="19">
        <v>4008012</v>
      </c>
      <c r="I18" s="19">
        <v>904054</v>
      </c>
      <c r="J18" s="54">
        <f t="shared" si="1"/>
        <v>13.614085484455465</v>
      </c>
      <c r="K18" s="54">
        <f t="shared" si="2"/>
        <v>11.781751152441659</v>
      </c>
      <c r="L18" s="39">
        <f t="shared" si="3"/>
        <v>37.248770538043082</v>
      </c>
      <c r="M18" s="19">
        <v>883589</v>
      </c>
      <c r="N18" s="19">
        <v>756416</v>
      </c>
      <c r="O18" s="19">
        <v>88460</v>
      </c>
      <c r="P18" s="29">
        <f t="shared" si="18"/>
        <v>38713</v>
      </c>
      <c r="Q18" s="19">
        <v>3435</v>
      </c>
      <c r="R18" s="19">
        <v>5873</v>
      </c>
      <c r="S18" s="19">
        <v>144</v>
      </c>
      <c r="T18" s="19">
        <v>11174</v>
      </c>
      <c r="U18" s="19">
        <v>18087</v>
      </c>
      <c r="V18" s="19">
        <v>33063</v>
      </c>
      <c r="W18" s="19">
        <v>737050</v>
      </c>
      <c r="X18" s="217">
        <f t="shared" si="4"/>
        <v>85.607222362433205</v>
      </c>
      <c r="Y18" s="217">
        <f t="shared" si="5"/>
        <v>10.011441971323771</v>
      </c>
      <c r="Z18" s="217">
        <f t="shared" si="6"/>
        <v>4.3813356662430154</v>
      </c>
      <c r="AA18" s="217">
        <f t="shared" si="7"/>
        <v>3.7418980996820923</v>
      </c>
      <c r="AB18" s="219">
        <f t="shared" si="8"/>
        <v>83.415479368801556</v>
      </c>
      <c r="AC18" s="19">
        <v>6490256</v>
      </c>
      <c r="AD18" s="19">
        <v>255369</v>
      </c>
      <c r="AE18" s="19">
        <v>157022</v>
      </c>
      <c r="AF18" s="19">
        <v>332660</v>
      </c>
      <c r="AG18" s="19">
        <v>462149</v>
      </c>
      <c r="AH18" s="19">
        <v>163419</v>
      </c>
      <c r="AI18" s="19">
        <v>294834</v>
      </c>
      <c r="AJ18" s="54">
        <f t="shared" si="9"/>
        <v>3.934652192455891</v>
      </c>
      <c r="AK18" s="54">
        <f t="shared" si="10"/>
        <v>2.4193498684797641</v>
      </c>
      <c r="AL18" s="54">
        <f t="shared" si="11"/>
        <v>5.1255297171636984</v>
      </c>
      <c r="AM18" s="54">
        <f t="shared" si="0"/>
        <v>7.1206590310151103</v>
      </c>
      <c r="AN18" s="54">
        <f t="shared" si="12"/>
        <v>2.5179130068213027</v>
      </c>
      <c r="AO18" s="39">
        <f t="shared" si="13"/>
        <v>4.54271757539302</v>
      </c>
      <c r="AP18" s="19">
        <v>3181484</v>
      </c>
      <c r="AQ18" s="19">
        <v>428618</v>
      </c>
      <c r="AR18" s="19">
        <v>3308772</v>
      </c>
      <c r="AS18" s="19">
        <v>454971</v>
      </c>
      <c r="AT18" s="54">
        <f t="shared" si="14"/>
        <v>13.472266401465479</v>
      </c>
      <c r="AU18" s="54">
        <f t="shared" si="15"/>
        <v>13.750448806989422</v>
      </c>
      <c r="AV18" s="54">
        <f t="shared" si="16"/>
        <v>48.508752372426542</v>
      </c>
      <c r="AW18" s="54">
        <f t="shared" si="17"/>
        <v>51.491247627573458</v>
      </c>
    </row>
    <row r="19" spans="1:49">
      <c r="A19" s="38" t="s">
        <v>34</v>
      </c>
      <c r="B19" s="38" t="s">
        <v>35</v>
      </c>
      <c r="D19" s="19">
        <v>3062954</v>
      </c>
      <c r="E19" s="19">
        <v>356817</v>
      </c>
      <c r="F19" s="19">
        <v>176443</v>
      </c>
      <c r="G19" s="19">
        <v>151023</v>
      </c>
      <c r="H19" s="19">
        <v>1869985</v>
      </c>
      <c r="I19" s="19">
        <v>467623</v>
      </c>
      <c r="J19" s="54">
        <f t="shared" si="1"/>
        <v>11.649440376838829</v>
      </c>
      <c r="K19" s="54">
        <f t="shared" si="2"/>
        <v>9.4355302315259202</v>
      </c>
      <c r="L19" s="39">
        <f t="shared" si="3"/>
        <v>32.295887926812838</v>
      </c>
      <c r="M19" s="19">
        <v>356817</v>
      </c>
      <c r="N19" s="19">
        <v>331882</v>
      </c>
      <c r="O19" s="19">
        <v>11088</v>
      </c>
      <c r="P19" s="29">
        <f t="shared" si="18"/>
        <v>13847</v>
      </c>
      <c r="Q19" s="19">
        <v>1767</v>
      </c>
      <c r="R19" s="19">
        <v>3130</v>
      </c>
      <c r="S19" s="19">
        <v>168</v>
      </c>
      <c r="T19" s="19">
        <v>2545</v>
      </c>
      <c r="U19" s="19">
        <v>6237</v>
      </c>
      <c r="V19" s="19">
        <v>12455</v>
      </c>
      <c r="W19" s="19">
        <v>323132</v>
      </c>
      <c r="X19" s="217">
        <f t="shared" si="4"/>
        <v>93.011823988206842</v>
      </c>
      <c r="Y19" s="217">
        <f t="shared" si="5"/>
        <v>3.1074752604276141</v>
      </c>
      <c r="Z19" s="217">
        <f t="shared" si="6"/>
        <v>3.8807007513655458</v>
      </c>
      <c r="AA19" s="217">
        <f t="shared" si="7"/>
        <v>3.4905848095802612</v>
      </c>
      <c r="AB19" s="219">
        <f t="shared" si="8"/>
        <v>90.559586566783537</v>
      </c>
      <c r="AC19" s="19">
        <v>3062954</v>
      </c>
      <c r="AD19" s="19">
        <v>113767</v>
      </c>
      <c r="AE19" s="19">
        <v>54215</v>
      </c>
      <c r="AF19" s="19">
        <v>128301</v>
      </c>
      <c r="AG19" s="19">
        <v>170123</v>
      </c>
      <c r="AH19" s="19">
        <v>60835</v>
      </c>
      <c r="AI19" s="19">
        <v>108638</v>
      </c>
      <c r="AJ19" s="54">
        <f t="shared" si="9"/>
        <v>3.7142901917560631</v>
      </c>
      <c r="AK19" s="54">
        <f t="shared" si="10"/>
        <v>1.7700233173596469</v>
      </c>
      <c r="AL19" s="54">
        <f t="shared" si="11"/>
        <v>4.188799440017708</v>
      </c>
      <c r="AM19" s="54">
        <f t="shared" si="0"/>
        <v>5.5542133509024296</v>
      </c>
      <c r="AN19" s="54">
        <f t="shared" si="12"/>
        <v>1.9861545423143803</v>
      </c>
      <c r="AO19" s="39">
        <f t="shared" si="13"/>
        <v>3.5468374647480831</v>
      </c>
      <c r="AP19" s="19">
        <v>1519114</v>
      </c>
      <c r="AQ19" s="19">
        <v>179168</v>
      </c>
      <c r="AR19" s="19">
        <v>1543840</v>
      </c>
      <c r="AS19" s="19">
        <v>177649</v>
      </c>
      <c r="AT19" s="54">
        <f t="shared" si="14"/>
        <v>11.794243223352559</v>
      </c>
      <c r="AU19" s="54">
        <f t="shared" si="15"/>
        <v>11.506956679448647</v>
      </c>
      <c r="AV19" s="54">
        <f t="shared" si="16"/>
        <v>50.21285420817955</v>
      </c>
      <c r="AW19" s="54">
        <f t="shared" si="17"/>
        <v>49.787145791820457</v>
      </c>
    </row>
    <row r="20" spans="1:49">
      <c r="A20" s="38" t="s">
        <v>36</v>
      </c>
      <c r="B20" s="38" t="s">
        <v>37</v>
      </c>
      <c r="D20" s="19">
        <v>2839352</v>
      </c>
      <c r="E20" s="19">
        <v>353735</v>
      </c>
      <c r="F20" s="19">
        <v>182150</v>
      </c>
      <c r="G20" s="19">
        <v>141587</v>
      </c>
      <c r="H20" s="19">
        <v>1722549</v>
      </c>
      <c r="I20" s="19">
        <v>396922</v>
      </c>
      <c r="J20" s="54">
        <f t="shared" si="1"/>
        <v>12.458300344585666</v>
      </c>
      <c r="K20" s="54">
        <f t="shared" si="2"/>
        <v>10.57444519720484</v>
      </c>
      <c r="L20" s="39">
        <f t="shared" si="3"/>
        <v>35.671240193287346</v>
      </c>
      <c r="M20" s="19">
        <v>353735</v>
      </c>
      <c r="N20" s="19">
        <v>306096</v>
      </c>
      <c r="O20" s="19">
        <v>23364</v>
      </c>
      <c r="P20" s="29">
        <f t="shared" si="18"/>
        <v>24275</v>
      </c>
      <c r="Q20" s="19">
        <v>3555</v>
      </c>
      <c r="R20" s="19">
        <v>4430</v>
      </c>
      <c r="S20" s="19">
        <v>104</v>
      </c>
      <c r="T20" s="19">
        <v>4806</v>
      </c>
      <c r="U20" s="19">
        <v>11380</v>
      </c>
      <c r="V20" s="19">
        <v>22368</v>
      </c>
      <c r="W20" s="19">
        <v>290308</v>
      </c>
      <c r="X20" s="217">
        <f t="shared" si="4"/>
        <v>86.532573819384567</v>
      </c>
      <c r="Y20" s="217">
        <f t="shared" si="5"/>
        <v>6.6049443792669651</v>
      </c>
      <c r="Z20" s="217">
        <f t="shared" si="6"/>
        <v>6.8624818013484674</v>
      </c>
      <c r="AA20" s="217">
        <f t="shared" si="7"/>
        <v>6.3233776697245112</v>
      </c>
      <c r="AB20" s="219">
        <f t="shared" si="8"/>
        <v>82.069345696637313</v>
      </c>
      <c r="AC20" s="19">
        <v>2839352</v>
      </c>
      <c r="AD20" s="19">
        <v>110208</v>
      </c>
      <c r="AE20" s="19">
        <v>60011</v>
      </c>
      <c r="AF20" s="19">
        <v>129911</v>
      </c>
      <c r="AG20" s="19">
        <v>177425</v>
      </c>
      <c r="AH20" s="19">
        <v>63058</v>
      </c>
      <c r="AI20" s="19">
        <v>111921</v>
      </c>
      <c r="AJ20" s="54">
        <f t="shared" si="9"/>
        <v>3.881449006674762</v>
      </c>
      <c r="AK20" s="54">
        <f t="shared" si="10"/>
        <v>2.1135456259033751</v>
      </c>
      <c r="AL20" s="54">
        <f t="shared" si="11"/>
        <v>4.5753749447056933</v>
      </c>
      <c r="AM20" s="54">
        <f t="shared" si="0"/>
        <v>6.2487849340272001</v>
      </c>
      <c r="AN20" s="54">
        <f t="shared" si="12"/>
        <v>2.2208588438488781</v>
      </c>
      <c r="AO20" s="39">
        <f t="shared" si="13"/>
        <v>3.9417796736720212</v>
      </c>
      <c r="AP20" s="19">
        <v>1400318</v>
      </c>
      <c r="AQ20" s="19">
        <v>175762</v>
      </c>
      <c r="AR20" s="19">
        <v>1439034</v>
      </c>
      <c r="AS20" s="19">
        <v>177973</v>
      </c>
      <c r="AT20" s="54">
        <f t="shared" si="14"/>
        <v>12.551577570237619</v>
      </c>
      <c r="AU20" s="54">
        <f t="shared" si="15"/>
        <v>12.367532664273394</v>
      </c>
      <c r="AV20" s="54">
        <f t="shared" si="16"/>
        <v>49.687477914257848</v>
      </c>
      <c r="AW20" s="54">
        <f t="shared" si="17"/>
        <v>50.312522085742152</v>
      </c>
    </row>
    <row r="21" spans="1:49">
      <c r="A21" s="38" t="s">
        <v>38</v>
      </c>
      <c r="B21" s="38" t="s">
        <v>39</v>
      </c>
      <c r="D21" s="19">
        <v>4327357</v>
      </c>
      <c r="E21" s="19">
        <v>745988</v>
      </c>
      <c r="F21" s="19">
        <v>424996</v>
      </c>
      <c r="G21" s="19">
        <v>265354</v>
      </c>
      <c r="H21" s="19">
        <v>2685216</v>
      </c>
      <c r="I21" s="19">
        <v>630377</v>
      </c>
      <c r="J21" s="54">
        <f t="shared" si="1"/>
        <v>17.23888276377475</v>
      </c>
      <c r="K21" s="54">
        <f t="shared" si="2"/>
        <v>15.827255609977001</v>
      </c>
      <c r="L21" s="39">
        <f t="shared" si="3"/>
        <v>42.094492660741111</v>
      </c>
      <c r="M21" s="19">
        <v>745988</v>
      </c>
      <c r="N21" s="19">
        <v>668925</v>
      </c>
      <c r="O21" s="19">
        <v>54585</v>
      </c>
      <c r="P21" s="29">
        <f t="shared" si="18"/>
        <v>22478</v>
      </c>
      <c r="Q21" s="19">
        <v>2399</v>
      </c>
      <c r="R21" s="19">
        <v>3379</v>
      </c>
      <c r="S21" s="19">
        <v>266</v>
      </c>
      <c r="T21" s="19">
        <v>2468</v>
      </c>
      <c r="U21" s="19">
        <v>13966</v>
      </c>
      <c r="V21" s="19">
        <v>11413</v>
      </c>
      <c r="W21" s="19">
        <v>661622</v>
      </c>
      <c r="X21" s="217">
        <f t="shared" si="4"/>
        <v>89.66967297061079</v>
      </c>
      <c r="Y21" s="217">
        <f t="shared" si="5"/>
        <v>7.3171418306996898</v>
      </c>
      <c r="Z21" s="217">
        <f t="shared" si="6"/>
        <v>3.0131851986895231</v>
      </c>
      <c r="AA21" s="217">
        <f t="shared" si="7"/>
        <v>1.529917371325008</v>
      </c>
      <c r="AB21" s="219">
        <f t="shared" si="8"/>
        <v>88.690702799508841</v>
      </c>
      <c r="AC21" s="19">
        <v>4327357</v>
      </c>
      <c r="AD21" s="19">
        <v>205188</v>
      </c>
      <c r="AE21" s="19">
        <v>140719</v>
      </c>
      <c r="AF21" s="19">
        <v>294887</v>
      </c>
      <c r="AG21" s="19">
        <v>417250</v>
      </c>
      <c r="AH21" s="19">
        <v>143117</v>
      </c>
      <c r="AI21" s="19">
        <v>263156</v>
      </c>
      <c r="AJ21" s="54">
        <f t="shared" si="9"/>
        <v>4.7416471532161548</v>
      </c>
      <c r="AK21" s="54">
        <f t="shared" si="10"/>
        <v>3.2518463348413364</v>
      </c>
      <c r="AL21" s="54">
        <f t="shared" si="11"/>
        <v>6.8144828355968787</v>
      </c>
      <c r="AM21" s="54">
        <f t="shared" si="0"/>
        <v>9.6421441540413699</v>
      </c>
      <c r="AN21" s="54">
        <f t="shared" si="12"/>
        <v>3.3072612220346049</v>
      </c>
      <c r="AO21" s="39">
        <f t="shared" si="13"/>
        <v>6.081217704016562</v>
      </c>
      <c r="AP21" s="19">
        <v>2113010</v>
      </c>
      <c r="AQ21" s="19">
        <v>364109</v>
      </c>
      <c r="AR21" s="19">
        <v>2214347</v>
      </c>
      <c r="AS21" s="19">
        <v>381879</v>
      </c>
      <c r="AT21" s="54">
        <f t="shared" si="14"/>
        <v>17.231768898396126</v>
      </c>
      <c r="AU21" s="54">
        <f t="shared" si="15"/>
        <v>17.245671071426475</v>
      </c>
      <c r="AV21" s="54">
        <f t="shared" si="16"/>
        <v>48.808962074456964</v>
      </c>
      <c r="AW21" s="54">
        <f t="shared" si="17"/>
        <v>51.191037925543036</v>
      </c>
    </row>
    <row r="22" spans="1:49">
      <c r="A22" s="38" t="s">
        <v>40</v>
      </c>
      <c r="B22" s="38" t="s">
        <v>41</v>
      </c>
      <c r="D22" s="19">
        <v>4542312</v>
      </c>
      <c r="E22" s="19">
        <v>681837</v>
      </c>
      <c r="F22" s="19">
        <v>371289</v>
      </c>
      <c r="G22" s="19">
        <v>248767</v>
      </c>
      <c r="H22" s="19">
        <v>2817139</v>
      </c>
      <c r="I22" s="19">
        <v>612848</v>
      </c>
      <c r="J22" s="54">
        <f t="shared" si="1"/>
        <v>15.010791861061062</v>
      </c>
      <c r="K22" s="54">
        <f t="shared" si="2"/>
        <v>13.17964786260103</v>
      </c>
      <c r="L22" s="39">
        <f t="shared" si="3"/>
        <v>40.591957549017046</v>
      </c>
      <c r="M22" s="19">
        <v>681837</v>
      </c>
      <c r="N22" s="19">
        <v>432287</v>
      </c>
      <c r="O22" s="19">
        <v>223368</v>
      </c>
      <c r="P22" s="29">
        <f t="shared" si="18"/>
        <v>26182</v>
      </c>
      <c r="Q22" s="19">
        <v>5526</v>
      </c>
      <c r="R22" s="19">
        <v>5222</v>
      </c>
      <c r="S22" s="19">
        <v>267</v>
      </c>
      <c r="T22" s="19">
        <v>4038</v>
      </c>
      <c r="U22" s="19">
        <v>11129</v>
      </c>
      <c r="V22" s="19">
        <v>20224</v>
      </c>
      <c r="W22" s="19">
        <v>418004</v>
      </c>
      <c r="X22" s="217">
        <f t="shared" si="4"/>
        <v>63.400343483853185</v>
      </c>
      <c r="Y22" s="217">
        <f t="shared" si="5"/>
        <v>32.759735831291053</v>
      </c>
      <c r="Z22" s="217">
        <f t="shared" si="6"/>
        <v>3.8399206848557648</v>
      </c>
      <c r="AA22" s="217">
        <f t="shared" si="7"/>
        <v>2.9661048021741268</v>
      </c>
      <c r="AB22" s="219">
        <f t="shared" si="8"/>
        <v>61.305561299841457</v>
      </c>
      <c r="AC22" s="19">
        <v>4542312</v>
      </c>
      <c r="AD22" s="19">
        <v>176782</v>
      </c>
      <c r="AE22" s="19">
        <v>142803</v>
      </c>
      <c r="AF22" s="19">
        <v>268652</v>
      </c>
      <c r="AG22" s="19">
        <v>364365</v>
      </c>
      <c r="AH22" s="19">
        <v>141026</v>
      </c>
      <c r="AI22" s="19">
        <v>236561</v>
      </c>
      <c r="AJ22" s="54">
        <f t="shared" si="9"/>
        <v>3.8918947003200128</v>
      </c>
      <c r="AK22" s="54">
        <f t="shared" si="10"/>
        <v>3.1438395248939308</v>
      </c>
      <c r="AL22" s="54">
        <f t="shared" si="11"/>
        <v>5.91443300240054</v>
      </c>
      <c r="AM22" s="54">
        <f t="shared" si="0"/>
        <v>8.0215757966427681</v>
      </c>
      <c r="AN22" s="54">
        <f t="shared" si="12"/>
        <v>3.1047184781670656</v>
      </c>
      <c r="AO22" s="39">
        <f t="shared" si="13"/>
        <v>5.2079425631704739</v>
      </c>
      <c r="AP22" s="19">
        <v>2190361</v>
      </c>
      <c r="AQ22" s="19">
        <v>328769</v>
      </c>
      <c r="AR22" s="19">
        <v>2351951</v>
      </c>
      <c r="AS22" s="19">
        <v>353068</v>
      </c>
      <c r="AT22" s="54">
        <f t="shared" si="14"/>
        <v>15.009808885384645</v>
      </c>
      <c r="AU22" s="54">
        <f t="shared" si="15"/>
        <v>15.011707301725249</v>
      </c>
      <c r="AV22" s="54">
        <f t="shared" si="16"/>
        <v>48.218122513151975</v>
      </c>
      <c r="AW22" s="54">
        <f t="shared" si="17"/>
        <v>51.781877486848025</v>
      </c>
    </row>
    <row r="23" spans="1:49">
      <c r="A23" s="38" t="s">
        <v>42</v>
      </c>
      <c r="B23" s="38" t="s">
        <v>43</v>
      </c>
      <c r="D23" s="19">
        <v>1315603</v>
      </c>
      <c r="E23" s="19">
        <v>208854</v>
      </c>
      <c r="F23" s="19">
        <v>112122</v>
      </c>
      <c r="G23" s="19">
        <v>80622</v>
      </c>
      <c r="H23" s="19">
        <v>821334</v>
      </c>
      <c r="I23" s="19">
        <v>235231</v>
      </c>
      <c r="J23" s="54">
        <f t="shared" si="1"/>
        <v>15.875153826800334</v>
      </c>
      <c r="K23" s="54">
        <f t="shared" si="2"/>
        <v>13.651206451942816</v>
      </c>
      <c r="L23" s="39">
        <f t="shared" si="3"/>
        <v>34.273543878145311</v>
      </c>
      <c r="M23" s="19">
        <v>208854</v>
      </c>
      <c r="N23" s="19">
        <v>199522</v>
      </c>
      <c r="O23" s="19">
        <v>1473</v>
      </c>
      <c r="P23" s="29">
        <f t="shared" si="18"/>
        <v>7859</v>
      </c>
      <c r="Q23" s="19">
        <v>2060</v>
      </c>
      <c r="R23" s="19">
        <v>725</v>
      </c>
      <c r="S23" s="19">
        <v>27</v>
      </c>
      <c r="T23" s="19">
        <v>343</v>
      </c>
      <c r="U23" s="19">
        <v>4704</v>
      </c>
      <c r="V23" s="19">
        <v>2344</v>
      </c>
      <c r="W23" s="19">
        <v>197863</v>
      </c>
      <c r="X23" s="217">
        <f t="shared" si="4"/>
        <v>95.531806908175085</v>
      </c>
      <c r="Y23" s="217">
        <f t="shared" si="5"/>
        <v>0.70527737079490938</v>
      </c>
      <c r="Z23" s="217">
        <f t="shared" si="6"/>
        <v>3.7629157210300015</v>
      </c>
      <c r="AA23" s="217">
        <f t="shared" si="7"/>
        <v>1.1223151100768958</v>
      </c>
      <c r="AB23" s="219">
        <f t="shared" si="8"/>
        <v>94.737472109703418</v>
      </c>
      <c r="AC23" s="19">
        <v>1315603</v>
      </c>
      <c r="AD23" s="19">
        <v>65363</v>
      </c>
      <c r="AE23" s="19">
        <v>28646</v>
      </c>
      <c r="AF23" s="19">
        <v>86088</v>
      </c>
      <c r="AG23" s="19">
        <v>96995</v>
      </c>
      <c r="AH23" s="19">
        <v>34280</v>
      </c>
      <c r="AI23" s="19">
        <v>68190</v>
      </c>
      <c r="AJ23" s="54">
        <f t="shared" si="9"/>
        <v>4.9682921063573131</v>
      </c>
      <c r="AK23" s="54">
        <f t="shared" si="10"/>
        <v>2.1774045817773295</v>
      </c>
      <c r="AL23" s="54">
        <f t="shared" si="11"/>
        <v>6.5436153611689845</v>
      </c>
      <c r="AM23" s="54">
        <f t="shared" si="0"/>
        <v>7.3726648540631183</v>
      </c>
      <c r="AN23" s="54">
        <f t="shared" si="12"/>
        <v>2.6056492726149147</v>
      </c>
      <c r="AO23" s="39">
        <f t="shared" si="13"/>
        <v>5.1831745594985721</v>
      </c>
      <c r="AP23" s="19">
        <v>642903</v>
      </c>
      <c r="AQ23" s="19">
        <v>105088</v>
      </c>
      <c r="AR23" s="19">
        <v>672700</v>
      </c>
      <c r="AS23" s="19">
        <v>103766</v>
      </c>
      <c r="AT23" s="54">
        <f t="shared" si="14"/>
        <v>16.34585621781202</v>
      </c>
      <c r="AU23" s="54">
        <f t="shared" si="15"/>
        <v>15.425301025717259</v>
      </c>
      <c r="AV23" s="54">
        <f t="shared" si="16"/>
        <v>50.316489030614683</v>
      </c>
      <c r="AW23" s="54">
        <f t="shared" si="17"/>
        <v>49.683510969385317</v>
      </c>
    </row>
    <row r="24" spans="1:49">
      <c r="A24" s="38" t="s">
        <v>44</v>
      </c>
      <c r="B24" s="38" t="s">
        <v>45</v>
      </c>
      <c r="D24" s="19">
        <v>5864892</v>
      </c>
      <c r="E24" s="19">
        <v>625691</v>
      </c>
      <c r="F24" s="19">
        <v>318481</v>
      </c>
      <c r="G24" s="19">
        <v>255536</v>
      </c>
      <c r="H24" s="19">
        <v>3722493</v>
      </c>
      <c r="I24" s="19">
        <v>796119</v>
      </c>
      <c r="J24" s="54">
        <f t="shared" si="1"/>
        <v>10.668414695445371</v>
      </c>
      <c r="K24" s="54">
        <f t="shared" si="2"/>
        <v>8.5555835833673832</v>
      </c>
      <c r="L24" s="39">
        <f t="shared" si="3"/>
        <v>32.097714035213329</v>
      </c>
      <c r="M24" s="19">
        <v>625691</v>
      </c>
      <c r="N24" s="19">
        <v>384689</v>
      </c>
      <c r="O24" s="19">
        <v>192550</v>
      </c>
      <c r="P24" s="29">
        <f>SUM(Q24:U24)</f>
        <v>48452</v>
      </c>
      <c r="Q24" s="19">
        <v>2405</v>
      </c>
      <c r="R24" s="19">
        <v>20780</v>
      </c>
      <c r="S24" s="19">
        <v>335</v>
      </c>
      <c r="T24" s="19">
        <v>8584</v>
      </c>
      <c r="U24" s="19">
        <v>16348</v>
      </c>
      <c r="V24" s="19">
        <v>28642</v>
      </c>
      <c r="W24" s="19">
        <v>368634</v>
      </c>
      <c r="X24" s="217">
        <f t="shared" si="4"/>
        <v>61.482265207586494</v>
      </c>
      <c r="Y24" s="217">
        <f t="shared" si="5"/>
        <v>30.773976291811771</v>
      </c>
      <c r="Z24" s="217">
        <f t="shared" si="6"/>
        <v>7.743758500601734</v>
      </c>
      <c r="AA24" s="217">
        <f t="shared" si="7"/>
        <v>4.5776589402756311</v>
      </c>
      <c r="AB24" s="219">
        <f t="shared" si="8"/>
        <v>58.916302136358048</v>
      </c>
      <c r="AC24" s="19">
        <v>5864892</v>
      </c>
      <c r="AD24" s="19">
        <v>157107</v>
      </c>
      <c r="AE24" s="19">
        <v>108108</v>
      </c>
      <c r="AF24" s="19">
        <v>234809</v>
      </c>
      <c r="AG24" s="19">
        <v>327387</v>
      </c>
      <c r="AH24" s="19">
        <v>119527</v>
      </c>
      <c r="AI24" s="19">
        <v>219481</v>
      </c>
      <c r="AJ24" s="54">
        <f t="shared" si="9"/>
        <v>2.6787705553657255</v>
      </c>
      <c r="AK24" s="54">
        <f t="shared" si="10"/>
        <v>1.8433076005491662</v>
      </c>
      <c r="AL24" s="54">
        <f t="shared" si="11"/>
        <v>4.003637236627716</v>
      </c>
      <c r="AM24" s="54">
        <f t="shared" si="0"/>
        <v>5.5821488272929836</v>
      </c>
      <c r="AN24" s="54">
        <f t="shared" si="12"/>
        <v>2.0380085430388148</v>
      </c>
      <c r="AO24" s="39">
        <f t="shared" si="13"/>
        <v>3.7422854504396668</v>
      </c>
      <c r="AP24" s="19">
        <v>2819304</v>
      </c>
      <c r="AQ24" s="19">
        <v>291037</v>
      </c>
      <c r="AR24" s="19">
        <v>3045588</v>
      </c>
      <c r="AS24" s="19">
        <v>334654</v>
      </c>
      <c r="AT24" s="54">
        <f t="shared" si="14"/>
        <v>10.32300879933487</v>
      </c>
      <c r="AU24" s="54">
        <f t="shared" si="15"/>
        <v>10.98815729507734</v>
      </c>
      <c r="AV24" s="54">
        <f t="shared" si="16"/>
        <v>46.514493575902485</v>
      </c>
      <c r="AW24" s="54">
        <f t="shared" si="17"/>
        <v>53.485506424097515</v>
      </c>
    </row>
    <row r="25" spans="1:49">
      <c r="A25" s="38" t="s">
        <v>46</v>
      </c>
      <c r="B25" s="38" t="s">
        <v>47</v>
      </c>
      <c r="D25" s="19">
        <v>6665525</v>
      </c>
      <c r="E25" s="19">
        <v>773726</v>
      </c>
      <c r="F25" s="19">
        <v>387416</v>
      </c>
      <c r="G25" s="19">
        <v>322886</v>
      </c>
      <c r="H25" s="19">
        <v>4299862</v>
      </c>
      <c r="I25" s="19">
        <v>978542</v>
      </c>
      <c r="J25" s="54">
        <f t="shared" si="1"/>
        <v>11.607877849081655</v>
      </c>
      <c r="K25" s="54">
        <f t="shared" si="2"/>
        <v>9.0099635755752168</v>
      </c>
      <c r="L25" s="39">
        <f t="shared" si="3"/>
        <v>32.996641942808793</v>
      </c>
      <c r="M25" s="19">
        <v>773726</v>
      </c>
      <c r="N25" s="19">
        <v>627898</v>
      </c>
      <c r="O25" s="19">
        <v>60356</v>
      </c>
      <c r="P25" s="29">
        <f t="shared" si="18"/>
        <v>85472</v>
      </c>
      <c r="Q25" s="19">
        <v>2784</v>
      </c>
      <c r="R25" s="19">
        <v>24552</v>
      </c>
      <c r="S25" s="19">
        <v>350</v>
      </c>
      <c r="T25" s="19">
        <v>34418</v>
      </c>
      <c r="U25" s="19">
        <v>23368</v>
      </c>
      <c r="V25" s="19">
        <v>91517</v>
      </c>
      <c r="W25" s="19">
        <v>582637</v>
      </c>
      <c r="X25" s="217">
        <f t="shared" si="4"/>
        <v>81.152501014571058</v>
      </c>
      <c r="Y25" s="217">
        <f t="shared" si="5"/>
        <v>7.8006943026342661</v>
      </c>
      <c r="Z25" s="217">
        <f t="shared" si="6"/>
        <v>11.046804682794685</v>
      </c>
      <c r="AA25" s="217">
        <f t="shared" si="7"/>
        <v>11.828089013423357</v>
      </c>
      <c r="AB25" s="219">
        <f t="shared" si="8"/>
        <v>75.302755755913594</v>
      </c>
      <c r="AC25" s="19">
        <v>6665525</v>
      </c>
      <c r="AD25" s="19">
        <v>218765</v>
      </c>
      <c r="AE25" s="19">
        <v>128612</v>
      </c>
      <c r="AF25" s="19">
        <v>316777</v>
      </c>
      <c r="AG25" s="19">
        <v>376523</v>
      </c>
      <c r="AH25" s="19">
        <v>157785</v>
      </c>
      <c r="AI25" s="19">
        <v>284433</v>
      </c>
      <c r="AJ25" s="54">
        <f t="shared" si="9"/>
        <v>3.2820370488446144</v>
      </c>
      <c r="AK25" s="54">
        <f t="shared" si="10"/>
        <v>1.9295104286609082</v>
      </c>
      <c r="AL25" s="54">
        <f t="shared" si="11"/>
        <v>4.7524688602923248</v>
      </c>
      <c r="AM25" s="54">
        <f t="shared" si="0"/>
        <v>5.6488123591164987</v>
      </c>
      <c r="AN25" s="54">
        <f t="shared" si="12"/>
        <v>2.3671803796400135</v>
      </c>
      <c r="AO25" s="39">
        <f t="shared" si="13"/>
        <v>4.2672257624118126</v>
      </c>
      <c r="AP25" s="19">
        <v>3224604</v>
      </c>
      <c r="AQ25" s="19">
        <v>364590</v>
      </c>
      <c r="AR25" s="19">
        <v>3440921</v>
      </c>
      <c r="AS25" s="19">
        <v>409136</v>
      </c>
      <c r="AT25" s="54">
        <f t="shared" si="14"/>
        <v>11.306504612659415</v>
      </c>
      <c r="AU25" s="54">
        <f t="shared" si="15"/>
        <v>11.890304950331613</v>
      </c>
      <c r="AV25" s="54">
        <f t="shared" si="16"/>
        <v>47.121332357966516</v>
      </c>
      <c r="AW25" s="54">
        <f t="shared" si="17"/>
        <v>52.878667642033484</v>
      </c>
    </row>
    <row r="26" spans="1:49">
      <c r="A26" s="38" t="s">
        <v>48</v>
      </c>
      <c r="B26" s="38" t="s">
        <v>49</v>
      </c>
      <c r="D26" s="19">
        <v>9798384</v>
      </c>
      <c r="E26" s="19">
        <v>1394263</v>
      </c>
      <c r="F26" s="19">
        <v>750896</v>
      </c>
      <c r="G26" s="19">
        <v>531685</v>
      </c>
      <c r="H26" s="19">
        <v>6085205</v>
      </c>
      <c r="I26" s="19">
        <v>1489130</v>
      </c>
      <c r="J26" s="54">
        <f t="shared" si="1"/>
        <v>14.22951988817748</v>
      </c>
      <c r="K26" s="54">
        <f t="shared" si="2"/>
        <v>12.339699319907876</v>
      </c>
      <c r="L26" s="39">
        <f t="shared" si="3"/>
        <v>35.704404585227614</v>
      </c>
      <c r="M26" s="19">
        <v>1394263</v>
      </c>
      <c r="N26" s="19">
        <v>1076994</v>
      </c>
      <c r="O26" s="19">
        <v>240980</v>
      </c>
      <c r="P26" s="29">
        <f t="shared" si="18"/>
        <v>76289</v>
      </c>
      <c r="Q26" s="19">
        <v>10843</v>
      </c>
      <c r="R26" s="19">
        <v>15565</v>
      </c>
      <c r="S26" s="19">
        <v>372</v>
      </c>
      <c r="T26" s="19">
        <v>11538</v>
      </c>
      <c r="U26" s="19">
        <v>37971</v>
      </c>
      <c r="V26" s="19">
        <v>47373</v>
      </c>
      <c r="W26" s="19">
        <v>1047916</v>
      </c>
      <c r="X26" s="217">
        <f t="shared" si="4"/>
        <v>77.244680522971635</v>
      </c>
      <c r="Y26" s="217">
        <f t="shared" si="5"/>
        <v>17.283683207544058</v>
      </c>
      <c r="Z26" s="217">
        <f t="shared" si="6"/>
        <v>5.4716362694843079</v>
      </c>
      <c r="AA26" s="217">
        <f t="shared" si="7"/>
        <v>3.3977090405468693</v>
      </c>
      <c r="AB26" s="219">
        <f t="shared" si="8"/>
        <v>75.159134252289562</v>
      </c>
      <c r="AC26" s="19">
        <v>9798384</v>
      </c>
      <c r="AD26" s="19">
        <v>379048</v>
      </c>
      <c r="AE26" s="19">
        <v>219091</v>
      </c>
      <c r="AF26" s="19">
        <v>552586</v>
      </c>
      <c r="AG26" s="19">
        <v>725106</v>
      </c>
      <c r="AH26" s="19">
        <v>282063</v>
      </c>
      <c r="AI26" s="19">
        <v>508383</v>
      </c>
      <c r="AJ26" s="54">
        <f t="shared" si="9"/>
        <v>3.8684746382668811</v>
      </c>
      <c r="AK26" s="54">
        <f t="shared" si="10"/>
        <v>2.2359911593585231</v>
      </c>
      <c r="AL26" s="54">
        <f t="shared" si="11"/>
        <v>5.6395626054255477</v>
      </c>
      <c r="AM26" s="54">
        <f t="shared" si="0"/>
        <v>7.4002611042800526</v>
      </c>
      <c r="AN26" s="54">
        <f t="shared" si="12"/>
        <v>2.8786685641224103</v>
      </c>
      <c r="AO26" s="39">
        <f t="shared" si="13"/>
        <v>5.1884371953579285</v>
      </c>
      <c r="AP26" s="19">
        <v>4793686</v>
      </c>
      <c r="AQ26" s="19">
        <v>678787</v>
      </c>
      <c r="AR26" s="19">
        <v>5004698</v>
      </c>
      <c r="AS26" s="19">
        <v>715476</v>
      </c>
      <c r="AT26" s="54">
        <f t="shared" si="14"/>
        <v>14.160022162486237</v>
      </c>
      <c r="AU26" s="54">
        <f t="shared" si="15"/>
        <v>14.296087396282452</v>
      </c>
      <c r="AV26" s="54">
        <f t="shared" si="16"/>
        <v>48.684286967379897</v>
      </c>
      <c r="AW26" s="54">
        <f t="shared" si="17"/>
        <v>51.315713032620103</v>
      </c>
    </row>
    <row r="27" spans="1:49">
      <c r="A27" s="38" t="s">
        <v>50</v>
      </c>
      <c r="B27" s="38" t="s">
        <v>51</v>
      </c>
      <c r="D27" s="19">
        <v>5392571</v>
      </c>
      <c r="E27" s="19">
        <v>573406</v>
      </c>
      <c r="F27" s="19">
        <v>286438</v>
      </c>
      <c r="G27" s="19">
        <v>237795</v>
      </c>
      <c r="H27" s="19">
        <v>3363485</v>
      </c>
      <c r="I27" s="19">
        <v>749200</v>
      </c>
      <c r="J27" s="54">
        <f t="shared" si="1"/>
        <v>10.633258236191976</v>
      </c>
      <c r="K27" s="54">
        <f t="shared" si="2"/>
        <v>8.5161075491640368</v>
      </c>
      <c r="L27" s="39">
        <f t="shared" si="3"/>
        <v>31.739855846235987</v>
      </c>
      <c r="M27" s="19">
        <v>573406</v>
      </c>
      <c r="N27" s="19">
        <v>489678</v>
      </c>
      <c r="O27" s="19">
        <v>38406</v>
      </c>
      <c r="P27" s="29">
        <f t="shared" si="18"/>
        <v>45322</v>
      </c>
      <c r="Q27" s="19">
        <v>8294</v>
      </c>
      <c r="R27" s="19">
        <v>16710</v>
      </c>
      <c r="S27" s="19">
        <v>176</v>
      </c>
      <c r="T27" s="19">
        <v>5614</v>
      </c>
      <c r="U27" s="19">
        <v>14528</v>
      </c>
      <c r="V27" s="19">
        <v>19292</v>
      </c>
      <c r="W27" s="19">
        <v>478090</v>
      </c>
      <c r="X27" s="217">
        <f t="shared" si="4"/>
        <v>85.39812977192426</v>
      </c>
      <c r="Y27" s="217">
        <f t="shared" si="5"/>
        <v>6.6978720138959131</v>
      </c>
      <c r="Z27" s="217">
        <f t="shared" si="6"/>
        <v>7.9039982141798308</v>
      </c>
      <c r="AA27" s="217">
        <f t="shared" si="7"/>
        <v>3.364457295528823</v>
      </c>
      <c r="AB27" s="219">
        <f t="shared" si="8"/>
        <v>83.377223119395325</v>
      </c>
      <c r="AC27" s="19">
        <v>5392571</v>
      </c>
      <c r="AD27" s="19">
        <v>184583</v>
      </c>
      <c r="AE27" s="19">
        <v>81530</v>
      </c>
      <c r="AF27" s="19">
        <v>223041</v>
      </c>
      <c r="AG27" s="19">
        <v>256471</v>
      </c>
      <c r="AH27" s="19">
        <v>106507</v>
      </c>
      <c r="AI27" s="19">
        <v>189381</v>
      </c>
      <c r="AJ27" s="54">
        <f t="shared" si="9"/>
        <v>3.4229127442179248</v>
      </c>
      <c r="AK27" s="54">
        <f t="shared" si="10"/>
        <v>1.5118947900732322</v>
      </c>
      <c r="AL27" s="54">
        <f t="shared" si="11"/>
        <v>4.1360790613605269</v>
      </c>
      <c r="AM27" s="54">
        <f t="shared" si="0"/>
        <v>4.7560059941723525</v>
      </c>
      <c r="AN27" s="54">
        <f t="shared" si="12"/>
        <v>1.9750690347887863</v>
      </c>
      <c r="AO27" s="39">
        <f t="shared" si="13"/>
        <v>3.5118870015805075</v>
      </c>
      <c r="AP27" s="19">
        <v>2676692</v>
      </c>
      <c r="AQ27" s="19">
        <v>291635</v>
      </c>
      <c r="AR27" s="19">
        <v>2715879</v>
      </c>
      <c r="AS27" s="19">
        <v>281771</v>
      </c>
      <c r="AT27" s="54">
        <f t="shared" si="14"/>
        <v>10.895351426312777</v>
      </c>
      <c r="AU27" s="54">
        <f t="shared" si="15"/>
        <v>10.374946748363973</v>
      </c>
      <c r="AV27" s="54">
        <f t="shared" si="16"/>
        <v>50.86012354248124</v>
      </c>
      <c r="AW27" s="54">
        <f t="shared" si="17"/>
        <v>49.139876457518753</v>
      </c>
    </row>
    <row r="28" spans="1:49">
      <c r="A28" s="38" t="s">
        <v>52</v>
      </c>
      <c r="B28" s="38" t="s">
        <v>53</v>
      </c>
      <c r="D28" s="19">
        <v>2923887</v>
      </c>
      <c r="E28" s="19">
        <v>478109</v>
      </c>
      <c r="F28" s="19">
        <v>263938</v>
      </c>
      <c r="G28" s="19">
        <v>180017</v>
      </c>
      <c r="H28" s="19">
        <v>1780669</v>
      </c>
      <c r="I28" s="19">
        <v>413507</v>
      </c>
      <c r="J28" s="54">
        <f t="shared" si="1"/>
        <v>16.351828918149025</v>
      </c>
      <c r="K28" s="54">
        <f t="shared" si="2"/>
        <v>14.822406634809726</v>
      </c>
      <c r="L28" s="39">
        <f t="shared" si="3"/>
        <v>43.53420861073694</v>
      </c>
      <c r="M28" s="19">
        <v>478109</v>
      </c>
      <c r="N28" s="19">
        <v>296032</v>
      </c>
      <c r="O28" s="19">
        <v>169843</v>
      </c>
      <c r="P28" s="29">
        <f t="shared" si="18"/>
        <v>12234</v>
      </c>
      <c r="Q28" s="19">
        <v>2650</v>
      </c>
      <c r="R28" s="19">
        <v>2101</v>
      </c>
      <c r="S28" s="19">
        <v>66</v>
      </c>
      <c r="T28" s="19">
        <v>1513</v>
      </c>
      <c r="U28" s="19">
        <v>5904</v>
      </c>
      <c r="V28" s="19">
        <v>6634</v>
      </c>
      <c r="W28" s="19">
        <v>292027</v>
      </c>
      <c r="X28" s="217">
        <f t="shared" si="4"/>
        <v>61.917261544961498</v>
      </c>
      <c r="Y28" s="217">
        <f t="shared" si="5"/>
        <v>35.523907728154043</v>
      </c>
      <c r="Z28" s="217">
        <f t="shared" si="6"/>
        <v>2.5588307268844552</v>
      </c>
      <c r="AA28" s="217">
        <f t="shared" si="7"/>
        <v>1.3875497010096023</v>
      </c>
      <c r="AB28" s="219">
        <f t="shared" si="8"/>
        <v>61.07958645413494</v>
      </c>
      <c r="AC28" s="19">
        <v>2923887</v>
      </c>
      <c r="AD28" s="19">
        <v>118726</v>
      </c>
      <c r="AE28" s="19">
        <v>99228</v>
      </c>
      <c r="AF28" s="19">
        <v>186962</v>
      </c>
      <c r="AG28" s="19">
        <v>279417</v>
      </c>
      <c r="AH28" s="19">
        <v>101659</v>
      </c>
      <c r="AI28" s="19">
        <v>178091</v>
      </c>
      <c r="AJ28" s="54">
        <f t="shared" si="9"/>
        <v>4.0605536397268427</v>
      </c>
      <c r="AK28" s="54">
        <f t="shared" si="10"/>
        <v>3.3937016033793372</v>
      </c>
      <c r="AL28" s="54">
        <f t="shared" si="11"/>
        <v>6.394296359606237</v>
      </c>
      <c r="AM28" s="54">
        <f t="shared" si="0"/>
        <v>9.556354264032775</v>
      </c>
      <c r="AN28" s="54">
        <f t="shared" si="12"/>
        <v>3.4768443513719922</v>
      </c>
      <c r="AO28" s="39">
        <f t="shared" si="13"/>
        <v>6.0908988616865152</v>
      </c>
      <c r="AP28" s="19">
        <v>1400323</v>
      </c>
      <c r="AQ28" s="19">
        <v>228309</v>
      </c>
      <c r="AR28" s="19">
        <v>1523564</v>
      </c>
      <c r="AS28" s="19">
        <v>249800</v>
      </c>
      <c r="AT28" s="54">
        <f t="shared" si="14"/>
        <v>16.304024143001293</v>
      </c>
      <c r="AU28" s="54">
        <f t="shared" si="15"/>
        <v>16.395766767920481</v>
      </c>
      <c r="AV28" s="54">
        <f t="shared" si="16"/>
        <v>47.752499952939601</v>
      </c>
      <c r="AW28" s="54">
        <f t="shared" si="17"/>
        <v>52.247500047060399</v>
      </c>
    </row>
    <row r="29" spans="1:49">
      <c r="A29" s="38" t="s">
        <v>54</v>
      </c>
      <c r="B29" s="38" t="s">
        <v>55</v>
      </c>
      <c r="D29" s="19">
        <v>5946094</v>
      </c>
      <c r="E29" s="19">
        <v>858449</v>
      </c>
      <c r="F29" s="19">
        <v>463847</v>
      </c>
      <c r="G29" s="19">
        <v>330719</v>
      </c>
      <c r="H29" s="19">
        <v>3663421</v>
      </c>
      <c r="I29" s="19">
        <v>892042</v>
      </c>
      <c r="J29" s="54">
        <f t="shared" si="1"/>
        <v>14.437191877558611</v>
      </c>
      <c r="K29" s="54">
        <f t="shared" si="2"/>
        <v>12.661580528145686</v>
      </c>
      <c r="L29" s="39">
        <f t="shared" si="3"/>
        <v>37.074375421785071</v>
      </c>
      <c r="M29" s="19">
        <v>858449</v>
      </c>
      <c r="N29" s="19">
        <v>718989</v>
      </c>
      <c r="O29" s="19">
        <v>101753</v>
      </c>
      <c r="P29" s="29">
        <f t="shared" si="18"/>
        <v>37707</v>
      </c>
      <c r="Q29" s="19">
        <v>5816</v>
      </c>
      <c r="R29" s="19">
        <v>5703</v>
      </c>
      <c r="S29" s="19">
        <v>764</v>
      </c>
      <c r="T29" s="19">
        <v>4654</v>
      </c>
      <c r="U29" s="19">
        <v>20770</v>
      </c>
      <c r="V29" s="19">
        <v>20679</v>
      </c>
      <c r="W29" s="19">
        <v>706089</v>
      </c>
      <c r="X29" s="217">
        <f t="shared" si="4"/>
        <v>83.754422219607676</v>
      </c>
      <c r="Y29" s="217">
        <f t="shared" si="5"/>
        <v>11.853121152217545</v>
      </c>
      <c r="Z29" s="217">
        <f t="shared" si="6"/>
        <v>4.3924566281747666</v>
      </c>
      <c r="AA29" s="217">
        <f t="shared" si="7"/>
        <v>2.4088792694732009</v>
      </c>
      <c r="AB29" s="219">
        <f t="shared" si="8"/>
        <v>82.251712099379233</v>
      </c>
      <c r="AC29" s="19">
        <v>5946094</v>
      </c>
      <c r="AD29" s="19">
        <v>244699</v>
      </c>
      <c r="AE29" s="19">
        <v>149983</v>
      </c>
      <c r="AF29" s="19">
        <v>329690</v>
      </c>
      <c r="AG29" s="19">
        <v>456129</v>
      </c>
      <c r="AH29" s="19">
        <v>155546</v>
      </c>
      <c r="AI29" s="19">
        <v>293100</v>
      </c>
      <c r="AJ29" s="54">
        <f t="shared" si="9"/>
        <v>4.1152898020112021</v>
      </c>
      <c r="AK29" s="54">
        <f t="shared" si="10"/>
        <v>2.5223785564103087</v>
      </c>
      <c r="AL29" s="54">
        <f t="shared" si="11"/>
        <v>5.5446483018936465</v>
      </c>
      <c r="AM29" s="54">
        <f t="shared" si="0"/>
        <v>7.6710694449162755</v>
      </c>
      <c r="AN29" s="54">
        <f t="shared" si="12"/>
        <v>2.6159357722901793</v>
      </c>
      <c r="AO29" s="39">
        <f t="shared" si="13"/>
        <v>4.9292863516789343</v>
      </c>
      <c r="AP29" s="19">
        <v>2898576</v>
      </c>
      <c r="AQ29" s="19">
        <v>422424</v>
      </c>
      <c r="AR29" s="19">
        <v>3047518</v>
      </c>
      <c r="AS29" s="19">
        <v>436025</v>
      </c>
      <c r="AT29" s="54">
        <f t="shared" si="14"/>
        <v>14.573500919071986</v>
      </c>
      <c r="AU29" s="54">
        <f t="shared" si="15"/>
        <v>14.307544697028863</v>
      </c>
      <c r="AV29" s="54">
        <f t="shared" si="16"/>
        <v>49.207815490495065</v>
      </c>
      <c r="AW29" s="54">
        <f t="shared" si="17"/>
        <v>50.792184509504935</v>
      </c>
    </row>
    <row r="30" spans="1:49">
      <c r="A30" s="38" t="s">
        <v>56</v>
      </c>
      <c r="B30" s="38" t="s">
        <v>57</v>
      </c>
      <c r="D30" s="19">
        <v>1007946</v>
      </c>
      <c r="E30" s="19">
        <v>136325</v>
      </c>
      <c r="F30" s="19">
        <v>69930</v>
      </c>
      <c r="G30" s="19">
        <v>57937</v>
      </c>
      <c r="H30" s="19">
        <v>617631</v>
      </c>
      <c r="I30" s="19">
        <v>166195</v>
      </c>
      <c r="J30" s="54">
        <f t="shared" si="1"/>
        <v>13.52503011074006</v>
      </c>
      <c r="K30" s="54">
        <f t="shared" si="2"/>
        <v>11.322294379653872</v>
      </c>
      <c r="L30" s="39">
        <f t="shared" si="3"/>
        <v>34.860856223111405</v>
      </c>
      <c r="M30" s="19">
        <v>136325</v>
      </c>
      <c r="N30" s="19">
        <v>121896</v>
      </c>
      <c r="O30" s="19">
        <v>297</v>
      </c>
      <c r="P30" s="29">
        <f t="shared" si="18"/>
        <v>14132</v>
      </c>
      <c r="Q30" s="19">
        <v>8875</v>
      </c>
      <c r="R30" s="19">
        <v>671</v>
      </c>
      <c r="S30" s="19">
        <v>122</v>
      </c>
      <c r="T30" s="19">
        <v>593</v>
      </c>
      <c r="U30" s="19">
        <v>3871</v>
      </c>
      <c r="V30" s="19">
        <v>3866</v>
      </c>
      <c r="W30" s="19">
        <v>119379</v>
      </c>
      <c r="X30" s="217">
        <f t="shared" si="4"/>
        <v>89.415734458096466</v>
      </c>
      <c r="Y30" s="217">
        <f t="shared" si="5"/>
        <v>0.21786172748945537</v>
      </c>
      <c r="Z30" s="217">
        <f t="shared" si="6"/>
        <v>10.366403814414085</v>
      </c>
      <c r="AA30" s="217">
        <f t="shared" si="7"/>
        <v>2.8358701632129102</v>
      </c>
      <c r="AB30" s="219">
        <f t="shared" si="8"/>
        <v>87.569411333211079</v>
      </c>
      <c r="AC30" s="19">
        <v>1007946</v>
      </c>
      <c r="AD30" s="19">
        <v>48494</v>
      </c>
      <c r="AE30" s="19">
        <v>21844</v>
      </c>
      <c r="AF30" s="19">
        <v>46292</v>
      </c>
      <c r="AG30" s="19">
        <v>66623</v>
      </c>
      <c r="AH30" s="19">
        <v>23378</v>
      </c>
      <c r="AI30" s="19">
        <v>42343</v>
      </c>
      <c r="AJ30" s="54">
        <f t="shared" si="9"/>
        <v>4.8111704396862525</v>
      </c>
      <c r="AK30" s="54">
        <f t="shared" si="10"/>
        <v>2.1671795909701514</v>
      </c>
      <c r="AL30" s="54">
        <f t="shared" si="11"/>
        <v>4.5927063553007805</v>
      </c>
      <c r="AM30" s="54">
        <f t="shared" si="0"/>
        <v>6.609778698462021</v>
      </c>
      <c r="AN30" s="54">
        <f t="shared" si="12"/>
        <v>2.319370283725517</v>
      </c>
      <c r="AO30" s="39">
        <f t="shared" si="13"/>
        <v>4.2009194937030356</v>
      </c>
      <c r="AP30" s="19">
        <v>503952</v>
      </c>
      <c r="AQ30" s="19">
        <v>72046</v>
      </c>
      <c r="AR30" s="19">
        <v>503994</v>
      </c>
      <c r="AS30" s="19">
        <v>64279</v>
      </c>
      <c r="AT30" s="54">
        <f t="shared" si="14"/>
        <v>14.296202812966314</v>
      </c>
      <c r="AU30" s="54">
        <f t="shared" si="15"/>
        <v>12.753921673670717</v>
      </c>
      <c r="AV30" s="54">
        <f t="shared" si="16"/>
        <v>52.848707133687881</v>
      </c>
      <c r="AW30" s="54">
        <f t="shared" si="17"/>
        <v>47.151292866312119</v>
      </c>
    </row>
    <row r="31" spans="1:49">
      <c r="A31" s="38" t="s">
        <v>58</v>
      </c>
      <c r="B31" s="38" t="s">
        <v>59</v>
      </c>
      <c r="D31" s="19">
        <v>1852809</v>
      </c>
      <c r="E31" s="19">
        <v>208135</v>
      </c>
      <c r="F31" s="19">
        <v>101616</v>
      </c>
      <c r="G31" s="19">
        <v>89087</v>
      </c>
      <c r="H31" s="19">
        <v>1127051</v>
      </c>
      <c r="I31" s="19">
        <v>259454</v>
      </c>
      <c r="J31" s="54">
        <f t="shared" si="1"/>
        <v>11.233483861531329</v>
      </c>
      <c r="K31" s="54">
        <f t="shared" si="2"/>
        <v>9.0160959885577494</v>
      </c>
      <c r="L31" s="39">
        <f t="shared" si="3"/>
        <v>34.336337077092665</v>
      </c>
      <c r="M31" s="19">
        <v>208135</v>
      </c>
      <c r="N31" s="19">
        <v>186088</v>
      </c>
      <c r="O31" s="19">
        <v>10257</v>
      </c>
      <c r="P31" s="29">
        <f t="shared" si="18"/>
        <v>11790</v>
      </c>
      <c r="Q31" s="19">
        <v>2722</v>
      </c>
      <c r="R31" s="19">
        <v>2367</v>
      </c>
      <c r="S31" s="19">
        <v>109</v>
      </c>
      <c r="T31" s="19">
        <v>2776</v>
      </c>
      <c r="U31" s="19">
        <v>3816</v>
      </c>
      <c r="V31" s="19">
        <v>12513</v>
      </c>
      <c r="W31" s="19">
        <v>177275</v>
      </c>
      <c r="X31" s="217">
        <f t="shared" si="4"/>
        <v>89.407355802724197</v>
      </c>
      <c r="Y31" s="217">
        <f t="shared" si="5"/>
        <v>4.9280515050327915</v>
      </c>
      <c r="Z31" s="217">
        <f t="shared" si="6"/>
        <v>5.6645926922430156</v>
      </c>
      <c r="AA31" s="217">
        <f t="shared" si="7"/>
        <v>6.0119633891464668</v>
      </c>
      <c r="AB31" s="219">
        <f t="shared" si="8"/>
        <v>85.173084776707427</v>
      </c>
      <c r="AC31" s="19">
        <v>1852809</v>
      </c>
      <c r="AD31" s="19">
        <v>71984</v>
      </c>
      <c r="AE31" s="19">
        <v>35952</v>
      </c>
      <c r="AF31" s="19">
        <v>72689</v>
      </c>
      <c r="AG31" s="19">
        <v>98932</v>
      </c>
      <c r="AH31" s="19">
        <v>33249</v>
      </c>
      <c r="AI31" s="19">
        <v>61850</v>
      </c>
      <c r="AJ31" s="54">
        <f t="shared" si="9"/>
        <v>3.885127932776665</v>
      </c>
      <c r="AK31" s="54">
        <f t="shared" si="10"/>
        <v>1.9404050822291992</v>
      </c>
      <c r="AL31" s="54">
        <f t="shared" si="11"/>
        <v>3.923178266081393</v>
      </c>
      <c r="AM31" s="54">
        <f t="shared" si="0"/>
        <v>5.3395681907849113</v>
      </c>
      <c r="AN31" s="54">
        <f t="shared" si="12"/>
        <v>1.7945184851757521</v>
      </c>
      <c r="AO31" s="39">
        <f t="shared" si="13"/>
        <v>3.3381746310601903</v>
      </c>
      <c r="AP31" s="19">
        <v>918822</v>
      </c>
      <c r="AQ31" s="19">
        <v>106089</v>
      </c>
      <c r="AR31" s="19">
        <v>933987</v>
      </c>
      <c r="AS31" s="19">
        <v>102046</v>
      </c>
      <c r="AT31" s="54">
        <f t="shared" si="14"/>
        <v>11.546197195974846</v>
      </c>
      <c r="AU31" s="54">
        <f t="shared" si="15"/>
        <v>10.925848004308412</v>
      </c>
      <c r="AV31" s="54">
        <f t="shared" si="16"/>
        <v>50.971244624882885</v>
      </c>
      <c r="AW31" s="54">
        <f t="shared" si="17"/>
        <v>49.028755375117115</v>
      </c>
    </row>
    <row r="32" spans="1:49">
      <c r="A32" s="38" t="s">
        <v>60</v>
      </c>
      <c r="B32" s="38" t="s">
        <v>61</v>
      </c>
      <c r="D32" s="19">
        <v>2804116</v>
      </c>
      <c r="E32" s="19">
        <v>363226</v>
      </c>
      <c r="F32" s="19">
        <v>192454</v>
      </c>
      <c r="G32" s="19">
        <v>141771</v>
      </c>
      <c r="H32" s="19">
        <v>1743945</v>
      </c>
      <c r="I32" s="19">
        <v>396454</v>
      </c>
      <c r="J32" s="54">
        <f t="shared" si="1"/>
        <v>12.953315768677188</v>
      </c>
      <c r="K32" s="54">
        <f t="shared" si="2"/>
        <v>11.035554446957903</v>
      </c>
      <c r="L32" s="39">
        <f t="shared" si="3"/>
        <v>35.759760274836424</v>
      </c>
      <c r="M32" s="19">
        <v>363226</v>
      </c>
      <c r="N32" s="19">
        <v>266317</v>
      </c>
      <c r="O32" s="19">
        <v>32709</v>
      </c>
      <c r="P32" s="29">
        <f t="shared" si="18"/>
        <v>64200</v>
      </c>
      <c r="Q32" s="19">
        <v>5819</v>
      </c>
      <c r="R32" s="19">
        <v>19436</v>
      </c>
      <c r="S32" s="19">
        <v>2131</v>
      </c>
      <c r="T32" s="19">
        <v>24824</v>
      </c>
      <c r="U32" s="19">
        <v>11990</v>
      </c>
      <c r="V32" s="19">
        <v>67452</v>
      </c>
      <c r="W32" s="19">
        <v>227847</v>
      </c>
      <c r="X32" s="217">
        <f t="shared" si="4"/>
        <v>73.319916525799371</v>
      </c>
      <c r="Y32" s="217">
        <f t="shared" si="5"/>
        <v>9.0051372974401609</v>
      </c>
      <c r="Z32" s="217">
        <f t="shared" si="6"/>
        <v>17.674946176760475</v>
      </c>
      <c r="AA32" s="217">
        <f t="shared" si="7"/>
        <v>18.570256534499183</v>
      </c>
      <c r="AB32" s="219">
        <f t="shared" si="8"/>
        <v>62.72871435414865</v>
      </c>
      <c r="AC32" s="19">
        <v>2804116</v>
      </c>
      <c r="AD32" s="19">
        <v>112127</v>
      </c>
      <c r="AE32" s="19">
        <v>87620</v>
      </c>
      <c r="AF32" s="19">
        <v>125644</v>
      </c>
      <c r="AG32" s="19">
        <v>195326</v>
      </c>
      <c r="AH32" s="19">
        <v>70674</v>
      </c>
      <c r="AI32" s="19">
        <v>117384</v>
      </c>
      <c r="AJ32" s="54">
        <f t="shared" si="9"/>
        <v>3.9986576874851112</v>
      </c>
      <c r="AK32" s="54">
        <f t="shared" si="10"/>
        <v>3.124692416433557</v>
      </c>
      <c r="AL32" s="54">
        <f t="shared" si="11"/>
        <v>4.4806990866283698</v>
      </c>
      <c r="AM32" s="54">
        <f t="shared" si="0"/>
        <v>6.96568900858595</v>
      </c>
      <c r="AN32" s="54">
        <f t="shared" si="12"/>
        <v>2.5203664898313765</v>
      </c>
      <c r="AO32" s="39">
        <f t="shared" si="13"/>
        <v>4.1861321000985692</v>
      </c>
      <c r="AP32" s="19">
        <v>1398165</v>
      </c>
      <c r="AQ32" s="19">
        <v>180135</v>
      </c>
      <c r="AR32" s="19">
        <v>1405951</v>
      </c>
      <c r="AS32" s="19">
        <v>183091</v>
      </c>
      <c r="AT32" s="54">
        <f t="shared" si="14"/>
        <v>12.883672527920526</v>
      </c>
      <c r="AU32" s="54">
        <f t="shared" si="15"/>
        <v>13.022573332925544</v>
      </c>
      <c r="AV32" s="54">
        <f t="shared" si="16"/>
        <v>49.593090802971155</v>
      </c>
      <c r="AW32" s="54">
        <f t="shared" si="17"/>
        <v>50.406909197028845</v>
      </c>
    </row>
    <row r="33" spans="1:49">
      <c r="A33" s="38" t="s">
        <v>62</v>
      </c>
      <c r="B33" s="38" t="s">
        <v>63</v>
      </c>
      <c r="D33" s="19">
        <v>1310949</v>
      </c>
      <c r="E33" s="19">
        <v>161401</v>
      </c>
      <c r="F33" s="19">
        <v>83534</v>
      </c>
      <c r="G33" s="19">
        <v>65272</v>
      </c>
      <c r="H33" s="19">
        <v>842234</v>
      </c>
      <c r="I33" s="19">
        <v>202174</v>
      </c>
      <c r="J33" s="54">
        <f t="shared" si="1"/>
        <v>12.311768039794073</v>
      </c>
      <c r="K33" s="54">
        <f t="shared" si="2"/>
        <v>9.9181462633899855</v>
      </c>
      <c r="L33" s="39">
        <f t="shared" si="3"/>
        <v>32.2850613827693</v>
      </c>
      <c r="M33" s="19">
        <v>161401</v>
      </c>
      <c r="N33" s="19">
        <v>153691</v>
      </c>
      <c r="O33" s="19">
        <v>1832</v>
      </c>
      <c r="P33" s="29">
        <f t="shared" si="18"/>
        <v>5878</v>
      </c>
      <c r="Q33" s="19">
        <v>525</v>
      </c>
      <c r="R33" s="19">
        <v>1430</v>
      </c>
      <c r="S33" s="19">
        <v>52</v>
      </c>
      <c r="T33" s="19">
        <v>631</v>
      </c>
      <c r="U33" s="19">
        <v>3240</v>
      </c>
      <c r="V33" s="19">
        <v>4066</v>
      </c>
      <c r="W33" s="19">
        <v>150787</v>
      </c>
      <c r="X33" s="217">
        <f t="shared" si="4"/>
        <v>95.223077923928599</v>
      </c>
      <c r="Y33" s="217">
        <f t="shared" si="5"/>
        <v>1.1350611210587294</v>
      </c>
      <c r="Z33" s="217">
        <f t="shared" si="6"/>
        <v>3.6418609550126706</v>
      </c>
      <c r="AA33" s="217">
        <f t="shared" si="7"/>
        <v>2.5191913309087304</v>
      </c>
      <c r="AB33" s="219">
        <f t="shared" si="8"/>
        <v>93.423832566093139</v>
      </c>
      <c r="AC33" s="19">
        <v>1310949</v>
      </c>
      <c r="AD33" s="19">
        <v>50337</v>
      </c>
      <c r="AE33" s="19">
        <v>22905</v>
      </c>
      <c r="AF33" s="19">
        <v>60997</v>
      </c>
      <c r="AG33" s="19">
        <v>75909</v>
      </c>
      <c r="AH33" s="19">
        <v>26238</v>
      </c>
      <c r="AI33" s="19">
        <v>50723</v>
      </c>
      <c r="AJ33" s="54">
        <f t="shared" si="9"/>
        <v>3.8397374726247935</v>
      </c>
      <c r="AK33" s="54">
        <f t="shared" si="10"/>
        <v>1.7472075572733952</v>
      </c>
      <c r="AL33" s="54">
        <f t="shared" si="11"/>
        <v>4.6528888614278667</v>
      </c>
      <c r="AM33" s="54">
        <f t="shared" si="0"/>
        <v>5.7903854383351296</v>
      </c>
      <c r="AN33" s="54">
        <f t="shared" si="12"/>
        <v>2.0014508573560073</v>
      </c>
      <c r="AO33" s="39">
        <f t="shared" si="13"/>
        <v>3.8691817912062181</v>
      </c>
      <c r="AP33" s="19">
        <v>646708</v>
      </c>
      <c r="AQ33" s="19">
        <v>80575</v>
      </c>
      <c r="AR33" s="19">
        <v>664241</v>
      </c>
      <c r="AS33" s="19">
        <v>80826</v>
      </c>
      <c r="AT33" s="54">
        <f t="shared" si="14"/>
        <v>12.459255181627565</v>
      </c>
      <c r="AU33" s="54">
        <f t="shared" si="15"/>
        <v>12.168173900737834</v>
      </c>
      <c r="AV33" s="54">
        <f t="shared" si="16"/>
        <v>49.922243356608696</v>
      </c>
      <c r="AW33" s="54">
        <f t="shared" si="17"/>
        <v>50.077756643391304</v>
      </c>
    </row>
    <row r="34" spans="1:49">
      <c r="A34" s="38" t="s">
        <v>64</v>
      </c>
      <c r="B34" s="38" t="s">
        <v>65</v>
      </c>
      <c r="D34" s="19">
        <v>8807899</v>
      </c>
      <c r="E34" s="19">
        <v>917275</v>
      </c>
      <c r="F34" s="19">
        <v>430199</v>
      </c>
      <c r="G34" s="19">
        <v>416062</v>
      </c>
      <c r="H34" s="19">
        <v>5529566</v>
      </c>
      <c r="I34" s="19">
        <v>1272679</v>
      </c>
      <c r="J34" s="54">
        <f t="shared" si="1"/>
        <v>10.414231589167859</v>
      </c>
      <c r="K34" s="54">
        <f t="shared" si="2"/>
        <v>7.779977669133527</v>
      </c>
      <c r="L34" s="39">
        <f t="shared" si="3"/>
        <v>32.691825668530718</v>
      </c>
      <c r="M34" s="19">
        <v>917275</v>
      </c>
      <c r="N34" s="19">
        <v>659127</v>
      </c>
      <c r="O34" s="19">
        <v>145819</v>
      </c>
      <c r="P34" s="29">
        <f t="shared" si="18"/>
        <v>112329</v>
      </c>
      <c r="Q34" s="19">
        <v>2864</v>
      </c>
      <c r="R34" s="19">
        <v>40062</v>
      </c>
      <c r="S34" s="19">
        <v>209</v>
      </c>
      <c r="T34" s="19">
        <v>48619</v>
      </c>
      <c r="U34" s="19">
        <v>20575</v>
      </c>
      <c r="V34" s="19">
        <v>145388</v>
      </c>
      <c r="W34" s="19">
        <v>576097</v>
      </c>
      <c r="X34" s="217">
        <f t="shared" si="4"/>
        <v>71.857076667302607</v>
      </c>
      <c r="Y34" s="217">
        <f t="shared" si="5"/>
        <v>15.896977460412634</v>
      </c>
      <c r="Z34" s="217">
        <f t="shared" si="6"/>
        <v>12.245945872284757</v>
      </c>
      <c r="AA34" s="217">
        <f t="shared" si="7"/>
        <v>15.849990460875965</v>
      </c>
      <c r="AB34" s="219">
        <f t="shared" si="8"/>
        <v>62.805265596467798</v>
      </c>
      <c r="AC34" s="19">
        <v>8807899</v>
      </c>
      <c r="AD34" s="19">
        <v>229973</v>
      </c>
      <c r="AE34" s="19">
        <v>170633</v>
      </c>
      <c r="AF34" s="19">
        <v>321970</v>
      </c>
      <c r="AG34" s="19">
        <v>491538</v>
      </c>
      <c r="AH34" s="19">
        <v>194302</v>
      </c>
      <c r="AI34" s="19">
        <v>346995</v>
      </c>
      <c r="AJ34" s="54">
        <f t="shared" si="9"/>
        <v>2.6109858889163009</v>
      </c>
      <c r="AK34" s="54">
        <f t="shared" si="10"/>
        <v>1.9372724414755436</v>
      </c>
      <c r="AL34" s="54">
        <f t="shared" si="11"/>
        <v>3.6554688013566006</v>
      </c>
      <c r="AM34" s="54">
        <f t="shared" si="0"/>
        <v>5.5806498235277227</v>
      </c>
      <c r="AN34" s="54">
        <f t="shared" si="12"/>
        <v>2.2059971396129767</v>
      </c>
      <c r="AO34" s="39">
        <f t="shared" si="13"/>
        <v>3.9395887713971289</v>
      </c>
      <c r="AP34" s="19">
        <v>4278947</v>
      </c>
      <c r="AQ34" s="19">
        <v>421045</v>
      </c>
      <c r="AR34" s="19">
        <v>4528952</v>
      </c>
      <c r="AS34" s="19">
        <v>496230</v>
      </c>
      <c r="AT34" s="54">
        <f t="shared" si="14"/>
        <v>9.839920896426154</v>
      </c>
      <c r="AU34" s="54">
        <f t="shared" si="15"/>
        <v>10.956839463081083</v>
      </c>
      <c r="AV34" s="54">
        <f t="shared" si="16"/>
        <v>45.901719767790468</v>
      </c>
      <c r="AW34" s="54">
        <f t="shared" si="17"/>
        <v>54.09828023220954</v>
      </c>
    </row>
    <row r="35" spans="1:49">
      <c r="A35" s="38" t="s">
        <v>66</v>
      </c>
      <c r="B35" s="38" t="s">
        <v>67</v>
      </c>
      <c r="D35" s="19">
        <v>2048093</v>
      </c>
      <c r="E35" s="19">
        <v>305601</v>
      </c>
      <c r="F35" s="19">
        <v>158777</v>
      </c>
      <c r="G35" s="19">
        <v>127565</v>
      </c>
      <c r="H35" s="19">
        <v>1234232</v>
      </c>
      <c r="I35" s="19">
        <v>313109</v>
      </c>
      <c r="J35" s="54">
        <f t="shared" si="1"/>
        <v>14.921246252001252</v>
      </c>
      <c r="K35" s="54">
        <f t="shared" si="2"/>
        <v>12.86443715606142</v>
      </c>
      <c r="L35" s="39">
        <f t="shared" si="3"/>
        <v>40.741403153534392</v>
      </c>
      <c r="M35" s="19">
        <v>305601</v>
      </c>
      <c r="N35" s="19">
        <v>230458</v>
      </c>
      <c r="O35" s="19">
        <v>5945</v>
      </c>
      <c r="P35" s="29">
        <f t="shared" si="18"/>
        <v>69198</v>
      </c>
      <c r="Q35" s="19">
        <v>26362</v>
      </c>
      <c r="R35" s="19">
        <v>2008</v>
      </c>
      <c r="S35" s="19">
        <v>195</v>
      </c>
      <c r="T35" s="19">
        <v>31943</v>
      </c>
      <c r="U35" s="19">
        <v>8690</v>
      </c>
      <c r="V35" s="19">
        <v>133210</v>
      </c>
      <c r="W35" s="19">
        <v>136422</v>
      </c>
      <c r="X35" s="217">
        <f t="shared" si="4"/>
        <v>75.411402449599322</v>
      </c>
      <c r="Y35" s="217">
        <f t="shared" si="5"/>
        <v>1.9453470374769717</v>
      </c>
      <c r="Z35" s="217">
        <f t="shared" si="6"/>
        <v>22.643250512923714</v>
      </c>
      <c r="AA35" s="217">
        <f t="shared" si="7"/>
        <v>43.589517050009654</v>
      </c>
      <c r="AB35" s="219">
        <f t="shared" si="8"/>
        <v>44.640560731149442</v>
      </c>
      <c r="AC35" s="19">
        <v>2048093</v>
      </c>
      <c r="AD35" s="19">
        <v>102349</v>
      </c>
      <c r="AE35" s="19">
        <v>67681</v>
      </c>
      <c r="AF35" s="19">
        <v>119842</v>
      </c>
      <c r="AG35" s="19">
        <v>164775</v>
      </c>
      <c r="AH35" s="19">
        <v>64539</v>
      </c>
      <c r="AI35" s="19">
        <v>111587</v>
      </c>
      <c r="AJ35" s="54">
        <f t="shared" si="9"/>
        <v>4.9972828382304906</v>
      </c>
      <c r="AK35" s="54">
        <f t="shared" si="10"/>
        <v>3.3045862663463037</v>
      </c>
      <c r="AL35" s="54">
        <f t="shared" si="11"/>
        <v>5.8513944435140397</v>
      </c>
      <c r="AM35" s="54">
        <f t="shared" si="0"/>
        <v>8.0452889590462924</v>
      </c>
      <c r="AN35" s="54">
        <f t="shared" si="12"/>
        <v>3.1511752640138897</v>
      </c>
      <c r="AO35" s="39">
        <f t="shared" si="13"/>
        <v>5.4483365745598462</v>
      </c>
      <c r="AP35" s="19">
        <v>1004199</v>
      </c>
      <c r="AQ35" s="19">
        <v>152517</v>
      </c>
      <c r="AR35" s="19">
        <v>1043894</v>
      </c>
      <c r="AS35" s="19">
        <v>153084</v>
      </c>
      <c r="AT35" s="54">
        <f t="shared" si="14"/>
        <v>15.187925899149471</v>
      </c>
      <c r="AU35" s="54">
        <f t="shared" si="15"/>
        <v>14.664707336185476</v>
      </c>
      <c r="AV35" s="54">
        <f t="shared" si="16"/>
        <v>49.90723197895295</v>
      </c>
      <c r="AW35" s="54">
        <f t="shared" si="17"/>
        <v>50.09276802104705</v>
      </c>
    </row>
    <row r="36" spans="1:49">
      <c r="A36" s="38" t="s">
        <v>68</v>
      </c>
      <c r="B36" s="38" t="s">
        <v>69</v>
      </c>
      <c r="D36" s="19">
        <v>19453583</v>
      </c>
      <c r="E36" s="19">
        <v>2187789</v>
      </c>
      <c r="F36" s="19">
        <v>1082491</v>
      </c>
      <c r="G36" s="19">
        <v>943982</v>
      </c>
      <c r="H36" s="19">
        <v>12438007</v>
      </c>
      <c r="I36" s="19">
        <v>2797589</v>
      </c>
      <c r="J36" s="54">
        <f t="shared" si="1"/>
        <v>11.246200764147149</v>
      </c>
      <c r="K36" s="54">
        <f t="shared" si="2"/>
        <v>8.7030904549257766</v>
      </c>
      <c r="L36" s="39">
        <f t="shared" si="3"/>
        <v>33.742697730081147</v>
      </c>
      <c r="M36" s="19">
        <v>2187789</v>
      </c>
      <c r="N36" s="19">
        <v>1479804</v>
      </c>
      <c r="O36" s="19">
        <v>368174</v>
      </c>
      <c r="P36" s="29">
        <f t="shared" si="18"/>
        <v>339811</v>
      </c>
      <c r="Q36" s="19">
        <v>12018</v>
      </c>
      <c r="R36" s="19">
        <v>104397</v>
      </c>
      <c r="S36" s="19">
        <v>716</v>
      </c>
      <c r="T36" s="19">
        <v>163224</v>
      </c>
      <c r="U36" s="19">
        <v>59456</v>
      </c>
      <c r="V36" s="19">
        <v>383767</v>
      </c>
      <c r="W36" s="19">
        <v>1310505</v>
      </c>
      <c r="X36" s="217">
        <f t="shared" si="4"/>
        <v>67.639246746372706</v>
      </c>
      <c r="Y36" s="217">
        <f t="shared" si="5"/>
        <v>16.828588131670834</v>
      </c>
      <c r="Z36" s="217">
        <f t="shared" si="6"/>
        <v>15.53216512195646</v>
      </c>
      <c r="AA36" s="217">
        <f t="shared" si="7"/>
        <v>17.541316827171176</v>
      </c>
      <c r="AB36" s="219">
        <f t="shared" si="8"/>
        <v>59.900886237201121</v>
      </c>
      <c r="AC36" s="19">
        <v>19453583</v>
      </c>
      <c r="AD36" s="19">
        <v>543634</v>
      </c>
      <c r="AE36" s="19">
        <v>395127</v>
      </c>
      <c r="AF36" s="19">
        <v>799422</v>
      </c>
      <c r="AG36" s="19">
        <v>1208211</v>
      </c>
      <c r="AH36" s="19">
        <v>479572</v>
      </c>
      <c r="AI36" s="19">
        <v>826963</v>
      </c>
      <c r="AJ36" s="54">
        <f t="shared" si="9"/>
        <v>2.7945186241526816</v>
      </c>
      <c r="AK36" s="54">
        <f t="shared" si="10"/>
        <v>2.0311271193589375</v>
      </c>
      <c r="AL36" s="54">
        <f t="shared" si="11"/>
        <v>4.109381803855876</v>
      </c>
      <c r="AM36" s="54">
        <f t="shared" ref="AM36:AM64" si="19">AG36/AC36*100</f>
        <v>6.21073763121169</v>
      </c>
      <c r="AN36" s="54">
        <f t="shared" si="12"/>
        <v>2.4652116784861686</v>
      </c>
      <c r="AO36" s="39">
        <f t="shared" si="13"/>
        <v>4.2509546955951505</v>
      </c>
      <c r="AP36" s="19">
        <v>9397606</v>
      </c>
      <c r="AQ36" s="19">
        <v>998367</v>
      </c>
      <c r="AR36" s="19">
        <v>10055977</v>
      </c>
      <c r="AS36" s="19">
        <v>1189422</v>
      </c>
      <c r="AT36" s="54">
        <f t="shared" si="14"/>
        <v>10.62363116734198</v>
      </c>
      <c r="AU36" s="54">
        <f t="shared" si="15"/>
        <v>11.82801034648349</v>
      </c>
      <c r="AV36" s="54">
        <f t="shared" si="16"/>
        <v>45.633605434527738</v>
      </c>
      <c r="AW36" s="54">
        <f t="shared" si="17"/>
        <v>54.366394565472262</v>
      </c>
    </row>
    <row r="37" spans="1:49">
      <c r="A37" s="38" t="s">
        <v>70</v>
      </c>
      <c r="B37" s="38" t="s">
        <v>71</v>
      </c>
      <c r="D37" s="19">
        <v>9745671</v>
      </c>
      <c r="E37" s="19">
        <v>1331570</v>
      </c>
      <c r="F37" s="19">
        <v>706159</v>
      </c>
      <c r="G37" s="19">
        <v>523980</v>
      </c>
      <c r="H37" s="19">
        <v>6043522</v>
      </c>
      <c r="I37" s="19">
        <v>1417902</v>
      </c>
      <c r="J37" s="54">
        <f t="shared" si="1"/>
        <v>13.663194663558825</v>
      </c>
      <c r="K37" s="54">
        <f t="shared" si="2"/>
        <v>11.684560757783293</v>
      </c>
      <c r="L37" s="39">
        <f t="shared" si="3"/>
        <v>36.954599118980013</v>
      </c>
      <c r="M37" s="19">
        <v>1331570</v>
      </c>
      <c r="N37" s="19">
        <v>939653</v>
      </c>
      <c r="O37" s="19">
        <v>315319</v>
      </c>
      <c r="P37" s="29">
        <f t="shared" si="18"/>
        <v>76598</v>
      </c>
      <c r="Q37" s="19">
        <v>20409</v>
      </c>
      <c r="R37" s="19">
        <v>12401</v>
      </c>
      <c r="S37" s="19">
        <v>725</v>
      </c>
      <c r="T37" s="19">
        <v>14358</v>
      </c>
      <c r="U37" s="19">
        <v>28705</v>
      </c>
      <c r="V37" s="19">
        <v>51132</v>
      </c>
      <c r="W37" s="19">
        <v>908963</v>
      </c>
      <c r="X37" s="217">
        <f t="shared" si="4"/>
        <v>70.567300254586698</v>
      </c>
      <c r="Y37" s="217">
        <f t="shared" si="5"/>
        <v>23.680242120203971</v>
      </c>
      <c r="Z37" s="217">
        <f t="shared" si="6"/>
        <v>5.75245762520934</v>
      </c>
      <c r="AA37" s="217">
        <f t="shared" si="7"/>
        <v>3.8399783713961715</v>
      </c>
      <c r="AB37" s="219">
        <f t="shared" si="8"/>
        <v>68.262502159105424</v>
      </c>
      <c r="AC37" s="19">
        <v>9745671</v>
      </c>
      <c r="AD37" s="19">
        <v>361180</v>
      </c>
      <c r="AE37" s="19">
        <v>258588</v>
      </c>
      <c r="AF37" s="19">
        <v>503315</v>
      </c>
      <c r="AG37" s="19">
        <v>723773</v>
      </c>
      <c r="AH37" s="19">
        <v>274068</v>
      </c>
      <c r="AI37" s="19">
        <v>474650</v>
      </c>
      <c r="AJ37" s="54">
        <f t="shared" si="9"/>
        <v>3.7060557451611085</v>
      </c>
      <c r="AK37" s="54">
        <f t="shared" si="10"/>
        <v>2.6533627084271569</v>
      </c>
      <c r="AL37" s="54">
        <f t="shared" si="11"/>
        <v>5.1644981653905617</v>
      </c>
      <c r="AM37" s="54">
        <f t="shared" si="19"/>
        <v>7.4266102354573631</v>
      </c>
      <c r="AN37" s="54">
        <f t="shared" si="12"/>
        <v>2.8122024640478838</v>
      </c>
      <c r="AO37" s="39">
        <f t="shared" si="13"/>
        <v>4.8703675714068329</v>
      </c>
      <c r="AP37" s="19">
        <v>4684967</v>
      </c>
      <c r="AQ37" s="19">
        <v>635546</v>
      </c>
      <c r="AR37" s="19">
        <v>5060704</v>
      </c>
      <c r="AS37" s="19">
        <v>696024</v>
      </c>
      <c r="AT37" s="54">
        <f t="shared" si="14"/>
        <v>13.565645179571167</v>
      </c>
      <c r="AU37" s="54">
        <f t="shared" si="15"/>
        <v>13.753501489120881</v>
      </c>
      <c r="AV37" s="54">
        <f t="shared" si="16"/>
        <v>47.729071697319704</v>
      </c>
      <c r="AW37" s="54">
        <f t="shared" si="17"/>
        <v>52.270928302680296</v>
      </c>
    </row>
    <row r="38" spans="1:49">
      <c r="A38" s="38" t="s">
        <v>72</v>
      </c>
      <c r="B38" s="38" t="s">
        <v>73</v>
      </c>
      <c r="D38" s="19">
        <v>720312</v>
      </c>
      <c r="E38" s="19">
        <v>77651</v>
      </c>
      <c r="F38" s="19">
        <v>38310</v>
      </c>
      <c r="G38" s="19">
        <v>33723</v>
      </c>
      <c r="H38" s="19">
        <v>454215</v>
      </c>
      <c r="I38" s="19">
        <v>98745</v>
      </c>
      <c r="J38" s="54">
        <f t="shared" si="1"/>
        <v>10.780189695576361</v>
      </c>
      <c r="K38" s="54">
        <f t="shared" si="2"/>
        <v>8.4343317591889306</v>
      </c>
      <c r="L38" s="39">
        <f t="shared" si="3"/>
        <v>34.151602612790519</v>
      </c>
      <c r="M38" s="19">
        <v>77651</v>
      </c>
      <c r="N38" s="19">
        <v>69620</v>
      </c>
      <c r="O38" s="19">
        <v>882</v>
      </c>
      <c r="P38" s="29">
        <f t="shared" si="18"/>
        <v>7149</v>
      </c>
      <c r="Q38" s="19">
        <v>4423</v>
      </c>
      <c r="R38" s="19">
        <v>635</v>
      </c>
      <c r="S38" s="19">
        <v>70</v>
      </c>
      <c r="T38" s="19">
        <v>324</v>
      </c>
      <c r="U38" s="19">
        <v>1697</v>
      </c>
      <c r="V38" s="19">
        <v>1635</v>
      </c>
      <c r="W38" s="19">
        <v>68628</v>
      </c>
      <c r="X38" s="217">
        <f t="shared" si="4"/>
        <v>89.657570411198833</v>
      </c>
      <c r="Y38" s="217">
        <f t="shared" si="5"/>
        <v>1.135851437843685</v>
      </c>
      <c r="Z38" s="217">
        <f t="shared" si="6"/>
        <v>9.2065781509574904</v>
      </c>
      <c r="AA38" s="217">
        <f t="shared" si="7"/>
        <v>2.1055749443020697</v>
      </c>
      <c r="AB38" s="219">
        <f t="shared" si="8"/>
        <v>88.380059496980081</v>
      </c>
      <c r="AC38" s="19">
        <v>720312</v>
      </c>
      <c r="AD38" s="19">
        <v>27248</v>
      </c>
      <c r="AE38" s="19">
        <v>12472</v>
      </c>
      <c r="AF38" s="19">
        <v>26206</v>
      </c>
      <c r="AG38" s="19">
        <v>35926</v>
      </c>
      <c r="AH38" s="19">
        <v>11469</v>
      </c>
      <c r="AI38" s="19">
        <v>22215</v>
      </c>
      <c r="AJ38" s="54">
        <f t="shared" si="9"/>
        <v>3.7828052288452785</v>
      </c>
      <c r="AK38" s="54">
        <f t="shared" si="10"/>
        <v>1.7314719177245415</v>
      </c>
      <c r="AL38" s="54">
        <f t="shared" si="11"/>
        <v>3.6381456924221727</v>
      </c>
      <c r="AM38" s="54">
        <f t="shared" si="19"/>
        <v>4.98756094581237</v>
      </c>
      <c r="AN38" s="54">
        <f t="shared" si="12"/>
        <v>1.5922267017625695</v>
      </c>
      <c r="AO38" s="39">
        <f t="shared" si="13"/>
        <v>3.08408023189951</v>
      </c>
      <c r="AP38" s="19">
        <v>367001</v>
      </c>
      <c r="AQ38" s="19">
        <v>40412</v>
      </c>
      <c r="AR38" s="19">
        <v>353311</v>
      </c>
      <c r="AS38" s="19">
        <v>37239</v>
      </c>
      <c r="AT38" s="54">
        <f t="shared" si="14"/>
        <v>11.011414137836137</v>
      </c>
      <c r="AU38" s="54">
        <f t="shared" si="15"/>
        <v>10.540005830557215</v>
      </c>
      <c r="AV38" s="54">
        <f t="shared" si="16"/>
        <v>52.043115993354881</v>
      </c>
      <c r="AW38" s="54">
        <f t="shared" si="17"/>
        <v>47.956884006645119</v>
      </c>
    </row>
    <row r="39" spans="1:49">
      <c r="A39" s="38" t="s">
        <v>74</v>
      </c>
      <c r="B39" s="38" t="s">
        <v>75</v>
      </c>
      <c r="D39" s="19">
        <v>11413979</v>
      </c>
      <c r="E39" s="19">
        <v>1571654</v>
      </c>
      <c r="F39" s="19">
        <v>836051</v>
      </c>
      <c r="G39" s="19">
        <v>606101</v>
      </c>
      <c r="H39" s="19">
        <v>7050695</v>
      </c>
      <c r="I39" s="19">
        <v>1726927</v>
      </c>
      <c r="J39" s="54">
        <f t="shared" si="1"/>
        <v>13.76955398288362</v>
      </c>
      <c r="K39" s="54">
        <f t="shared" si="2"/>
        <v>11.857710481023503</v>
      </c>
      <c r="L39" s="39">
        <f t="shared" si="3"/>
        <v>35.097082852952092</v>
      </c>
      <c r="M39" s="19">
        <v>1571654</v>
      </c>
      <c r="N39" s="19">
        <v>1289415</v>
      </c>
      <c r="O39" s="19">
        <v>216235</v>
      </c>
      <c r="P39" s="29">
        <f t="shared" si="18"/>
        <v>66004</v>
      </c>
      <c r="Q39" s="19">
        <v>5210</v>
      </c>
      <c r="R39" s="19">
        <v>12758</v>
      </c>
      <c r="S39" s="19">
        <v>372</v>
      </c>
      <c r="T39" s="19">
        <v>9372</v>
      </c>
      <c r="U39" s="19">
        <v>38292</v>
      </c>
      <c r="V39" s="19">
        <v>41084</v>
      </c>
      <c r="W39" s="19">
        <v>1263405</v>
      </c>
      <c r="X39" s="217">
        <f t="shared" si="4"/>
        <v>82.041912532911184</v>
      </c>
      <c r="Y39" s="217">
        <f t="shared" si="5"/>
        <v>13.758435380815371</v>
      </c>
      <c r="Z39" s="217">
        <f t="shared" si="6"/>
        <v>4.1996520862734421</v>
      </c>
      <c r="AA39" s="217">
        <f t="shared" si="7"/>
        <v>2.6140613646515076</v>
      </c>
      <c r="AB39" s="219">
        <f t="shared" si="8"/>
        <v>80.386968124027305</v>
      </c>
      <c r="AC39" s="19">
        <v>11413979</v>
      </c>
      <c r="AD39" s="19">
        <v>423901</v>
      </c>
      <c r="AE39" s="19">
        <v>263923</v>
      </c>
      <c r="AF39" s="19">
        <v>612755</v>
      </c>
      <c r="AG39" s="19">
        <v>816211</v>
      </c>
      <c r="AH39" s="19">
        <v>303239</v>
      </c>
      <c r="AI39" s="19">
        <v>552041</v>
      </c>
      <c r="AJ39" s="54">
        <f t="shared" si="9"/>
        <v>3.7138757658481762</v>
      </c>
      <c r="AK39" s="54">
        <f t="shared" si="10"/>
        <v>2.3122786540959992</v>
      </c>
      <c r="AL39" s="54">
        <f t="shared" si="11"/>
        <v>5.3684609021972092</v>
      </c>
      <c r="AM39" s="54">
        <f t="shared" si="19"/>
        <v>7.1509768854489746</v>
      </c>
      <c r="AN39" s="54">
        <f t="shared" si="12"/>
        <v>2.656733466918066</v>
      </c>
      <c r="AO39" s="39">
        <f t="shared" si="13"/>
        <v>4.8365342182599074</v>
      </c>
      <c r="AP39" s="19">
        <v>5566625</v>
      </c>
      <c r="AQ39" s="19">
        <v>755968</v>
      </c>
      <c r="AR39" s="19">
        <v>5847354</v>
      </c>
      <c r="AS39" s="19">
        <v>815686</v>
      </c>
      <c r="AT39" s="54">
        <f t="shared" si="14"/>
        <v>13.580365122493433</v>
      </c>
      <c r="AU39" s="54">
        <f t="shared" si="15"/>
        <v>13.949659965858061</v>
      </c>
      <c r="AV39" s="54">
        <f t="shared" si="16"/>
        <v>48.100154359674583</v>
      </c>
      <c r="AW39" s="54">
        <f t="shared" si="17"/>
        <v>51.899845640325417</v>
      </c>
    </row>
    <row r="40" spans="1:49">
      <c r="A40" s="38" t="s">
        <v>76</v>
      </c>
      <c r="B40" s="38" t="s">
        <v>77</v>
      </c>
      <c r="D40" s="19">
        <v>3794815</v>
      </c>
      <c r="E40" s="19">
        <v>594454</v>
      </c>
      <c r="F40" s="19">
        <v>319936</v>
      </c>
      <c r="G40" s="19">
        <v>227944</v>
      </c>
      <c r="H40" s="19">
        <v>2301565</v>
      </c>
      <c r="I40" s="19">
        <v>542932</v>
      </c>
      <c r="J40" s="54">
        <f t="shared" si="1"/>
        <v>15.664900660506506</v>
      </c>
      <c r="K40" s="54">
        <f t="shared" si="2"/>
        <v>13.900802280187611</v>
      </c>
      <c r="L40" s="39">
        <f t="shared" si="3"/>
        <v>41.983894852394037</v>
      </c>
      <c r="M40" s="19">
        <v>594454</v>
      </c>
      <c r="N40" s="19">
        <v>451595</v>
      </c>
      <c r="O40" s="19">
        <v>42328</v>
      </c>
      <c r="P40" s="29">
        <f t="shared" si="18"/>
        <v>100531</v>
      </c>
      <c r="Q40" s="19">
        <v>46877</v>
      </c>
      <c r="R40" s="19">
        <v>4634</v>
      </c>
      <c r="S40" s="19">
        <v>394</v>
      </c>
      <c r="T40" s="19">
        <v>8038</v>
      </c>
      <c r="U40" s="19">
        <v>40588</v>
      </c>
      <c r="V40" s="19">
        <v>29278</v>
      </c>
      <c r="W40" s="19">
        <v>434699</v>
      </c>
      <c r="X40" s="217">
        <f t="shared" si="4"/>
        <v>75.968031168097099</v>
      </c>
      <c r="Y40" s="217">
        <f t="shared" si="5"/>
        <v>7.1204836707297785</v>
      </c>
      <c r="Z40" s="217">
        <f t="shared" si="6"/>
        <v>16.911485161173108</v>
      </c>
      <c r="AA40" s="217">
        <f t="shared" si="7"/>
        <v>4.9251918567290316</v>
      </c>
      <c r="AB40" s="219">
        <f t="shared" si="8"/>
        <v>73.125759099947174</v>
      </c>
      <c r="AC40" s="19">
        <v>3794815</v>
      </c>
      <c r="AD40" s="19">
        <v>186311</v>
      </c>
      <c r="AE40" s="19">
        <v>125855</v>
      </c>
      <c r="AF40" s="19">
        <v>208617</v>
      </c>
      <c r="AG40" s="19">
        <v>323559</v>
      </c>
      <c r="AH40" s="19">
        <v>108004</v>
      </c>
      <c r="AI40" s="19">
        <v>188340</v>
      </c>
      <c r="AJ40" s="54">
        <f t="shared" si="9"/>
        <v>4.9096201000575785</v>
      </c>
      <c r="AK40" s="54">
        <f t="shared" si="10"/>
        <v>3.3164989597648367</v>
      </c>
      <c r="AL40" s="54">
        <f t="shared" si="11"/>
        <v>5.4974221404732511</v>
      </c>
      <c r="AM40" s="54">
        <f t="shared" si="19"/>
        <v>8.5263444990071982</v>
      </c>
      <c r="AN40" s="54">
        <f t="shared" si="12"/>
        <v>2.8460939466087281</v>
      </c>
      <c r="AO40" s="39">
        <f t="shared" si="13"/>
        <v>4.963087792158511</v>
      </c>
      <c r="AP40" s="19">
        <v>1860881</v>
      </c>
      <c r="AQ40" s="19">
        <v>293615</v>
      </c>
      <c r="AR40" s="19">
        <v>1933934</v>
      </c>
      <c r="AS40" s="19">
        <v>300839</v>
      </c>
      <c r="AT40" s="54">
        <f t="shared" si="14"/>
        <v>15.778279212910443</v>
      </c>
      <c r="AU40" s="54">
        <f t="shared" si="15"/>
        <v>15.555804903373124</v>
      </c>
      <c r="AV40" s="54">
        <f t="shared" si="16"/>
        <v>49.392383599067379</v>
      </c>
      <c r="AW40" s="54">
        <f t="shared" si="17"/>
        <v>50.607616400932621</v>
      </c>
    </row>
    <row r="41" spans="1:49">
      <c r="A41" s="38" t="s">
        <v>78</v>
      </c>
      <c r="B41" s="38" t="s">
        <v>79</v>
      </c>
      <c r="D41" s="19">
        <v>3943363</v>
      </c>
      <c r="E41" s="19">
        <v>577998</v>
      </c>
      <c r="F41" s="19">
        <v>303460</v>
      </c>
      <c r="G41" s="19">
        <v>234910</v>
      </c>
      <c r="H41" s="19">
        <v>2458763</v>
      </c>
      <c r="I41" s="19">
        <v>624573</v>
      </c>
      <c r="J41" s="54">
        <f t="shared" si="1"/>
        <v>14.657489051857514</v>
      </c>
      <c r="K41" s="54">
        <f t="shared" si="2"/>
        <v>12.341978466407703</v>
      </c>
      <c r="L41" s="39">
        <f t="shared" si="3"/>
        <v>37.611296037452789</v>
      </c>
      <c r="M41" s="19">
        <v>577998</v>
      </c>
      <c r="N41" s="19">
        <v>509677</v>
      </c>
      <c r="O41" s="19">
        <v>10946</v>
      </c>
      <c r="P41" s="29">
        <f t="shared" si="18"/>
        <v>57375</v>
      </c>
      <c r="Q41" s="19">
        <v>8939</v>
      </c>
      <c r="R41" s="19">
        <v>13012</v>
      </c>
      <c r="S41" s="19">
        <v>1611</v>
      </c>
      <c r="T41" s="19">
        <v>9769</v>
      </c>
      <c r="U41" s="19">
        <v>24044</v>
      </c>
      <c r="V41" s="19">
        <v>42469</v>
      </c>
      <c r="W41" s="19">
        <v>482223</v>
      </c>
      <c r="X41" s="217">
        <f t="shared" si="4"/>
        <v>88.17971688483351</v>
      </c>
      <c r="Y41" s="217">
        <f t="shared" si="5"/>
        <v>1.8937781791632498</v>
      </c>
      <c r="Z41" s="217">
        <f t="shared" si="6"/>
        <v>9.9265049360032389</v>
      </c>
      <c r="AA41" s="217">
        <f t="shared" si="7"/>
        <v>7.3476032789040788</v>
      </c>
      <c r="AB41" s="219">
        <f t="shared" si="8"/>
        <v>83.429873459769752</v>
      </c>
      <c r="AC41" s="19">
        <v>3943363</v>
      </c>
      <c r="AD41" s="19">
        <v>185021</v>
      </c>
      <c r="AE41" s="19">
        <v>98874</v>
      </c>
      <c r="AF41" s="19">
        <v>233003</v>
      </c>
      <c r="AG41" s="19">
        <v>281654</v>
      </c>
      <c r="AH41" s="19">
        <v>107531</v>
      </c>
      <c r="AI41" s="19">
        <v>194351</v>
      </c>
      <c r="AJ41" s="54">
        <f t="shared" si="9"/>
        <v>4.6919596293823318</v>
      </c>
      <c r="AK41" s="54">
        <f t="shared" si="10"/>
        <v>2.5073522270204389</v>
      </c>
      <c r="AL41" s="54">
        <f t="shared" si="11"/>
        <v>5.9087383028141209</v>
      </c>
      <c r="AM41" s="54">
        <f t="shared" si="19"/>
        <v>7.1424821909623848</v>
      </c>
      <c r="AN41" s="54">
        <f t="shared" si="12"/>
        <v>2.7268856557207641</v>
      </c>
      <c r="AO41" s="39">
        <f t="shared" si="13"/>
        <v>4.9285597090605151</v>
      </c>
      <c r="AP41" s="19">
        <v>1942775</v>
      </c>
      <c r="AQ41" s="19">
        <v>287338</v>
      </c>
      <c r="AR41" s="19">
        <v>2000588</v>
      </c>
      <c r="AS41" s="19">
        <v>290660</v>
      </c>
      <c r="AT41" s="54">
        <f t="shared" si="14"/>
        <v>14.790081198285957</v>
      </c>
      <c r="AU41" s="54">
        <f t="shared" si="15"/>
        <v>14.52872855380518</v>
      </c>
      <c r="AV41" s="54">
        <f t="shared" si="16"/>
        <v>49.712628763421328</v>
      </c>
      <c r="AW41" s="54">
        <f t="shared" si="17"/>
        <v>50.287371236578672</v>
      </c>
    </row>
    <row r="42" spans="1:49">
      <c r="A42" s="38" t="s">
        <v>80</v>
      </c>
      <c r="B42" s="38" t="s">
        <v>81</v>
      </c>
      <c r="D42" s="19">
        <v>12579598</v>
      </c>
      <c r="E42" s="19">
        <v>1719069</v>
      </c>
      <c r="F42" s="19">
        <v>871015</v>
      </c>
      <c r="G42" s="19">
        <v>707880</v>
      </c>
      <c r="H42" s="19">
        <v>7829145</v>
      </c>
      <c r="I42" s="19">
        <v>2053348</v>
      </c>
      <c r="J42" s="54">
        <f t="shared" si="1"/>
        <v>13.665532078211085</v>
      </c>
      <c r="K42" s="54">
        <f t="shared" si="2"/>
        <v>11.12528890447169</v>
      </c>
      <c r="L42" s="39">
        <f t="shared" si="3"/>
        <v>34.474429078753332</v>
      </c>
      <c r="M42" s="19">
        <v>1719069</v>
      </c>
      <c r="N42" s="19">
        <v>1401443</v>
      </c>
      <c r="O42" s="19">
        <v>214124</v>
      </c>
      <c r="P42" s="29">
        <f t="shared" si="18"/>
        <v>103502</v>
      </c>
      <c r="Q42" s="19">
        <v>5552</v>
      </c>
      <c r="R42" s="19">
        <v>25546</v>
      </c>
      <c r="S42" s="19">
        <v>862</v>
      </c>
      <c r="T42" s="19">
        <v>36263</v>
      </c>
      <c r="U42" s="19">
        <v>35279</v>
      </c>
      <c r="V42" s="19">
        <v>113688</v>
      </c>
      <c r="W42" s="19">
        <v>1341835</v>
      </c>
      <c r="X42" s="217">
        <f t="shared" si="4"/>
        <v>81.523371080509278</v>
      </c>
      <c r="Y42" s="217">
        <f t="shared" si="5"/>
        <v>12.455811837686563</v>
      </c>
      <c r="Z42" s="217">
        <f t="shared" si="6"/>
        <v>6.0208170818041626</v>
      </c>
      <c r="AA42" s="217">
        <f t="shared" si="7"/>
        <v>6.6133471082312569</v>
      </c>
      <c r="AB42" s="219">
        <f t="shared" si="8"/>
        <v>78.055912822580126</v>
      </c>
      <c r="AC42" s="19">
        <v>12579598</v>
      </c>
      <c r="AD42" s="19">
        <v>469694</v>
      </c>
      <c r="AE42" s="19">
        <v>281240</v>
      </c>
      <c r="AF42" s="19">
        <v>669211</v>
      </c>
      <c r="AG42" s="19">
        <v>875379</v>
      </c>
      <c r="AH42" s="19">
        <v>324194</v>
      </c>
      <c r="AI42" s="19">
        <v>617272</v>
      </c>
      <c r="AJ42" s="54">
        <f t="shared" si="9"/>
        <v>3.7337759123940208</v>
      </c>
      <c r="AK42" s="54">
        <f t="shared" si="10"/>
        <v>2.2356835250220239</v>
      </c>
      <c r="AL42" s="54">
        <f t="shared" si="11"/>
        <v>5.3198122865293467</v>
      </c>
      <c r="AM42" s="54">
        <f t="shared" si="19"/>
        <v>6.9587199845336869</v>
      </c>
      <c r="AN42" s="54">
        <f t="shared" si="12"/>
        <v>2.5771411773253803</v>
      </c>
      <c r="AO42" s="39">
        <f t="shared" si="13"/>
        <v>4.9069294583181433</v>
      </c>
      <c r="AP42" s="19">
        <v>6120411</v>
      </c>
      <c r="AQ42" s="19">
        <v>816299</v>
      </c>
      <c r="AR42" s="19">
        <v>6459187</v>
      </c>
      <c r="AS42" s="19">
        <v>902770</v>
      </c>
      <c r="AT42" s="54">
        <f t="shared" si="14"/>
        <v>13.33732326146071</v>
      </c>
      <c r="AU42" s="54">
        <f t="shared" si="15"/>
        <v>13.976526767223183</v>
      </c>
      <c r="AV42" s="54">
        <f t="shared" si="16"/>
        <v>47.484946793875054</v>
      </c>
      <c r="AW42" s="54">
        <f t="shared" si="17"/>
        <v>52.515053206124939</v>
      </c>
    </row>
    <row r="43" spans="1:49">
      <c r="A43" s="38" t="s">
        <v>82</v>
      </c>
      <c r="B43" s="38" t="s">
        <v>83</v>
      </c>
      <c r="D43" s="19">
        <v>1038432</v>
      </c>
      <c r="E43" s="19">
        <v>136002</v>
      </c>
      <c r="F43" s="19">
        <v>71659</v>
      </c>
      <c r="G43" s="19">
        <v>54114</v>
      </c>
      <c r="H43" s="19">
        <v>667529</v>
      </c>
      <c r="I43" s="19">
        <v>158895</v>
      </c>
      <c r="J43" s="54">
        <f t="shared" si="1"/>
        <v>13.096861421835998</v>
      </c>
      <c r="K43" s="54">
        <f t="shared" si="2"/>
        <v>10.734964323647363</v>
      </c>
      <c r="L43" s="39">
        <f t="shared" si="3"/>
        <v>34.056452374209385</v>
      </c>
      <c r="M43" s="19">
        <v>136002</v>
      </c>
      <c r="N43" s="19">
        <v>114576</v>
      </c>
      <c r="O43" s="19">
        <v>7637</v>
      </c>
      <c r="P43" s="29">
        <f t="shared" si="18"/>
        <v>13789</v>
      </c>
      <c r="Q43" s="19">
        <v>1144</v>
      </c>
      <c r="R43" s="19">
        <v>2334</v>
      </c>
      <c r="S43" s="19">
        <v>38</v>
      </c>
      <c r="T43" s="19">
        <v>6514</v>
      </c>
      <c r="U43" s="19">
        <v>3759</v>
      </c>
      <c r="V43" s="19">
        <v>17308</v>
      </c>
      <c r="W43" s="19">
        <v>105647</v>
      </c>
      <c r="X43" s="217">
        <f t="shared" si="4"/>
        <v>84.245819914413019</v>
      </c>
      <c r="Y43" s="217">
        <f t="shared" si="5"/>
        <v>5.6153585976676812</v>
      </c>
      <c r="Z43" s="217">
        <f t="shared" si="6"/>
        <v>10.138821487919296</v>
      </c>
      <c r="AA43" s="217">
        <f t="shared" si="7"/>
        <v>12.726283437008279</v>
      </c>
      <c r="AB43" s="219">
        <f t="shared" si="8"/>
        <v>77.680475287128132</v>
      </c>
      <c r="AC43" s="19">
        <v>1038432</v>
      </c>
      <c r="AD43" s="19">
        <v>36777</v>
      </c>
      <c r="AE43" s="19">
        <v>22209</v>
      </c>
      <c r="AF43" s="19">
        <v>55718</v>
      </c>
      <c r="AG43" s="19">
        <v>68434</v>
      </c>
      <c r="AH43" s="19">
        <v>28256</v>
      </c>
      <c r="AI43" s="19">
        <v>49378</v>
      </c>
      <c r="AJ43" s="54">
        <f t="shared" si="9"/>
        <v>3.5415896274382916</v>
      </c>
      <c r="AK43" s="54">
        <f t="shared" si="10"/>
        <v>2.1387052787279281</v>
      </c>
      <c r="AL43" s="54">
        <f t="shared" si="11"/>
        <v>5.3655896582539828</v>
      </c>
      <c r="AM43" s="54">
        <f t="shared" si="19"/>
        <v>6.5901281932760165</v>
      </c>
      <c r="AN43" s="54">
        <f t="shared" si="12"/>
        <v>2.7210255462081294</v>
      </c>
      <c r="AO43" s="39">
        <f t="shared" si="13"/>
        <v>4.7550537733814053</v>
      </c>
      <c r="AP43" s="19">
        <v>502120</v>
      </c>
      <c r="AQ43" s="19">
        <v>62646</v>
      </c>
      <c r="AR43" s="19">
        <v>536312</v>
      </c>
      <c r="AS43" s="19">
        <v>73356</v>
      </c>
      <c r="AT43" s="54">
        <f t="shared" si="14"/>
        <v>12.476300485939616</v>
      </c>
      <c r="AU43" s="54">
        <f t="shared" si="15"/>
        <v>13.677859156610332</v>
      </c>
      <c r="AV43" s="54">
        <f t="shared" si="16"/>
        <v>46.06255790356024</v>
      </c>
      <c r="AW43" s="54">
        <f t="shared" si="17"/>
        <v>53.93744209643976</v>
      </c>
    </row>
    <row r="44" spans="1:49">
      <c r="A44" s="38" t="s">
        <v>84</v>
      </c>
      <c r="B44" s="38" t="s">
        <v>85</v>
      </c>
      <c r="D44" s="19">
        <v>4736274</v>
      </c>
      <c r="E44" s="19">
        <v>691835</v>
      </c>
      <c r="F44" s="19">
        <v>367911</v>
      </c>
      <c r="G44" s="19">
        <v>275521</v>
      </c>
      <c r="H44" s="19">
        <v>2909042</v>
      </c>
      <c r="I44" s="19">
        <v>744226</v>
      </c>
      <c r="J44" s="54">
        <f t="shared" si="1"/>
        <v>14.607157440637936</v>
      </c>
      <c r="K44" s="54">
        <f t="shared" si="2"/>
        <v>12.647153255264104</v>
      </c>
      <c r="L44" s="39">
        <f t="shared" si="3"/>
        <v>37.021146802181057</v>
      </c>
      <c r="M44" s="19">
        <v>691835</v>
      </c>
      <c r="N44" s="19">
        <v>467065</v>
      </c>
      <c r="O44" s="19">
        <v>200471</v>
      </c>
      <c r="P44" s="29">
        <f t="shared" si="18"/>
        <v>24299</v>
      </c>
      <c r="Q44" s="19">
        <v>3529</v>
      </c>
      <c r="R44" s="19">
        <v>4503</v>
      </c>
      <c r="S44" s="19">
        <v>177</v>
      </c>
      <c r="T44" s="19">
        <v>4024</v>
      </c>
      <c r="U44" s="19">
        <v>12066</v>
      </c>
      <c r="V44" s="19">
        <v>15841</v>
      </c>
      <c r="W44" s="19">
        <v>457419</v>
      </c>
      <c r="X44" s="217">
        <f t="shared" si="4"/>
        <v>67.511039481957397</v>
      </c>
      <c r="Y44" s="217">
        <f t="shared" si="5"/>
        <v>28.976706873748796</v>
      </c>
      <c r="Z44" s="217">
        <f t="shared" si="6"/>
        <v>3.5122536442937982</v>
      </c>
      <c r="AA44" s="217">
        <f t="shared" si="7"/>
        <v>2.2897078060520211</v>
      </c>
      <c r="AB44" s="219">
        <f t="shared" si="8"/>
        <v>66.116776398996862</v>
      </c>
      <c r="AC44" s="19">
        <v>4736274</v>
      </c>
      <c r="AD44" s="19">
        <v>186099</v>
      </c>
      <c r="AE44" s="19">
        <v>138085</v>
      </c>
      <c r="AF44" s="19">
        <v>259171</v>
      </c>
      <c r="AG44" s="19">
        <v>384303</v>
      </c>
      <c r="AH44" s="19">
        <v>144250</v>
      </c>
      <c r="AI44" s="19">
        <v>248312</v>
      </c>
      <c r="AJ44" s="54">
        <f t="shared" si="9"/>
        <v>3.9292279120675873</v>
      </c>
      <c r="AK44" s="54">
        <f t="shared" si="10"/>
        <v>2.9154774407054997</v>
      </c>
      <c r="AL44" s="54">
        <f t="shared" si="11"/>
        <v>5.4720440582618313</v>
      </c>
      <c r="AM44" s="54">
        <f t="shared" si="19"/>
        <v>8.1140364767747819</v>
      </c>
      <c r="AN44" s="54">
        <f t="shared" si="12"/>
        <v>3.0456430519011359</v>
      </c>
      <c r="AO44" s="39">
        <f t="shared" si="13"/>
        <v>5.2427710052247818</v>
      </c>
      <c r="AP44" s="19">
        <v>2272588</v>
      </c>
      <c r="AQ44" s="19">
        <v>333118</v>
      </c>
      <c r="AR44" s="19">
        <v>2463686</v>
      </c>
      <c r="AS44" s="19">
        <v>358717</v>
      </c>
      <c r="AT44" s="54">
        <f t="shared" si="14"/>
        <v>14.658090247770383</v>
      </c>
      <c r="AU44" s="54">
        <f t="shared" si="15"/>
        <v>14.560175282077342</v>
      </c>
      <c r="AV44" s="54">
        <f t="shared" si="16"/>
        <v>48.149920139917754</v>
      </c>
      <c r="AW44" s="54">
        <f t="shared" si="17"/>
        <v>51.850079860082246</v>
      </c>
    </row>
    <row r="45" spans="1:49">
      <c r="A45" s="38" t="s">
        <v>86</v>
      </c>
      <c r="B45" s="38" t="s">
        <v>87</v>
      </c>
      <c r="D45" s="19">
        <v>833674</v>
      </c>
      <c r="E45" s="19">
        <v>102319</v>
      </c>
      <c r="F45" s="19">
        <v>52010</v>
      </c>
      <c r="G45" s="19">
        <v>42222</v>
      </c>
      <c r="H45" s="19">
        <v>502660</v>
      </c>
      <c r="I45" s="19">
        <v>122565</v>
      </c>
      <c r="J45" s="54">
        <f t="shared" si="1"/>
        <v>12.273262690212242</v>
      </c>
      <c r="K45" s="54">
        <f t="shared" si="2"/>
        <v>10.346954203636653</v>
      </c>
      <c r="L45" s="39">
        <f t="shared" si="3"/>
        <v>34.448659894749724</v>
      </c>
      <c r="M45" s="19">
        <v>102319</v>
      </c>
      <c r="N45" s="19">
        <v>87178</v>
      </c>
      <c r="O45" s="19">
        <v>1045</v>
      </c>
      <c r="P45" s="29">
        <f t="shared" si="18"/>
        <v>14096</v>
      </c>
      <c r="Q45" s="19">
        <v>10465</v>
      </c>
      <c r="R45" s="19">
        <v>545</v>
      </c>
      <c r="S45" s="19">
        <v>41</v>
      </c>
      <c r="T45" s="19">
        <v>339</v>
      </c>
      <c r="U45" s="19">
        <v>2706</v>
      </c>
      <c r="V45" s="19">
        <v>2355</v>
      </c>
      <c r="W45" s="19">
        <v>85778</v>
      </c>
      <c r="X45" s="217">
        <f t="shared" si="4"/>
        <v>85.20216186632004</v>
      </c>
      <c r="Y45" s="217">
        <f t="shared" si="5"/>
        <v>1.0213156891681896</v>
      </c>
      <c r="Z45" s="217">
        <f t="shared" si="6"/>
        <v>13.776522444511771</v>
      </c>
      <c r="AA45" s="217">
        <f t="shared" si="7"/>
        <v>2.3016253090823797</v>
      </c>
      <c r="AB45" s="219">
        <f t="shared" si="8"/>
        <v>83.833892043510986</v>
      </c>
      <c r="AC45" s="19">
        <v>833674</v>
      </c>
      <c r="AD45" s="19">
        <v>35484</v>
      </c>
      <c r="AE45" s="19">
        <v>17831</v>
      </c>
      <c r="AF45" s="19">
        <v>35290</v>
      </c>
      <c r="AG45" s="19">
        <v>47520</v>
      </c>
      <c r="AH45" s="19">
        <v>16103</v>
      </c>
      <c r="AI45" s="19">
        <v>29526</v>
      </c>
      <c r="AJ45" s="54">
        <f t="shared" si="9"/>
        <v>4.2563400082046465</v>
      </c>
      <c r="AK45" s="54">
        <f t="shared" si="10"/>
        <v>2.1388456399024078</v>
      </c>
      <c r="AL45" s="54">
        <f t="shared" si="11"/>
        <v>4.2330695211797416</v>
      </c>
      <c r="AM45" s="54">
        <f t="shared" si="19"/>
        <v>5.7000698114610744</v>
      </c>
      <c r="AN45" s="54">
        <f t="shared" si="12"/>
        <v>1.9315703740310961</v>
      </c>
      <c r="AO45" s="39">
        <f t="shared" si="13"/>
        <v>3.541672164419186</v>
      </c>
      <c r="AP45" s="19">
        <v>417299</v>
      </c>
      <c r="AQ45" s="19">
        <v>54032</v>
      </c>
      <c r="AR45" s="19">
        <v>416375</v>
      </c>
      <c r="AS45" s="19">
        <v>48287</v>
      </c>
      <c r="AT45" s="54">
        <f t="shared" si="14"/>
        <v>12.948030069566427</v>
      </c>
      <c r="AU45" s="54">
        <f t="shared" si="15"/>
        <v>11.59699789852897</v>
      </c>
      <c r="AV45" s="54">
        <f t="shared" si="16"/>
        <v>52.807396475727877</v>
      </c>
      <c r="AW45" s="54">
        <f t="shared" si="17"/>
        <v>47.19260352427213</v>
      </c>
    </row>
    <row r="46" spans="1:49">
      <c r="A46" s="38" t="s">
        <v>88</v>
      </c>
      <c r="B46" s="38" t="s">
        <v>89</v>
      </c>
      <c r="D46" s="19">
        <v>6445597</v>
      </c>
      <c r="E46" s="19">
        <v>989612</v>
      </c>
      <c r="F46" s="19">
        <v>545573</v>
      </c>
      <c r="G46" s="19">
        <v>376476</v>
      </c>
      <c r="H46" s="19">
        <v>3997479</v>
      </c>
      <c r="I46" s="19">
        <v>956107</v>
      </c>
      <c r="J46" s="54">
        <f t="shared" si="1"/>
        <v>15.353302417138398</v>
      </c>
      <c r="K46" s="54">
        <f t="shared" si="2"/>
        <v>13.647926605743269</v>
      </c>
      <c r="L46" s="39">
        <f t="shared" si="3"/>
        <v>39.375927589694456</v>
      </c>
      <c r="M46" s="19">
        <v>989612</v>
      </c>
      <c r="N46" s="19">
        <v>803872</v>
      </c>
      <c r="O46" s="19">
        <v>151157</v>
      </c>
      <c r="P46" s="29">
        <f t="shared" si="18"/>
        <v>34583</v>
      </c>
      <c r="Q46" s="19">
        <v>4209</v>
      </c>
      <c r="R46" s="19">
        <v>6284</v>
      </c>
      <c r="S46" s="19">
        <v>444</v>
      </c>
      <c r="T46" s="19">
        <v>4919</v>
      </c>
      <c r="U46" s="19">
        <v>18727</v>
      </c>
      <c r="V46" s="19">
        <v>21806</v>
      </c>
      <c r="W46" s="19">
        <v>789209</v>
      </c>
      <c r="X46" s="217">
        <f t="shared" si="4"/>
        <v>81.231027918012316</v>
      </c>
      <c r="Y46" s="217">
        <f t="shared" si="5"/>
        <v>15.274370157192921</v>
      </c>
      <c r="Z46" s="217">
        <f t="shared" si="6"/>
        <v>3.4946019247947677</v>
      </c>
      <c r="AA46" s="217">
        <f t="shared" si="7"/>
        <v>2.2034898525886915</v>
      </c>
      <c r="AB46" s="219">
        <f t="shared" si="8"/>
        <v>79.749336103442559</v>
      </c>
      <c r="AC46" s="19">
        <v>6445597</v>
      </c>
      <c r="AD46" s="19">
        <v>272913</v>
      </c>
      <c r="AE46" s="19">
        <v>195158</v>
      </c>
      <c r="AF46" s="19">
        <v>381498</v>
      </c>
      <c r="AG46" s="19">
        <v>549952</v>
      </c>
      <c r="AH46" s="19">
        <v>200237</v>
      </c>
      <c r="AI46" s="19">
        <v>360717</v>
      </c>
      <c r="AJ46" s="54">
        <f t="shared" si="9"/>
        <v>4.2340996497298855</v>
      </c>
      <c r="AK46" s="54">
        <f t="shared" si="10"/>
        <v>3.0277722916899705</v>
      </c>
      <c r="AL46" s="54">
        <f t="shared" si="11"/>
        <v>5.9187380160441307</v>
      </c>
      <c r="AM46" s="54">
        <f t="shared" si="19"/>
        <v>8.5322119890523709</v>
      </c>
      <c r="AN46" s="54">
        <f t="shared" si="12"/>
        <v>3.1065702680449925</v>
      </c>
      <c r="AO46" s="39">
        <f t="shared" si="13"/>
        <v>5.5963318836098503</v>
      </c>
      <c r="AP46" s="19">
        <v>3119687</v>
      </c>
      <c r="AQ46" s="19">
        <v>472682</v>
      </c>
      <c r="AR46" s="19">
        <v>3325910</v>
      </c>
      <c r="AS46" s="19">
        <v>516930</v>
      </c>
      <c r="AT46" s="54">
        <f t="shared" si="14"/>
        <v>15.151584117252789</v>
      </c>
      <c r="AU46" s="54">
        <f t="shared" si="15"/>
        <v>15.542513176844833</v>
      </c>
      <c r="AV46" s="54">
        <f t="shared" si="16"/>
        <v>47.764376341434826</v>
      </c>
      <c r="AW46" s="54">
        <f t="shared" si="17"/>
        <v>52.235623658565174</v>
      </c>
    </row>
    <row r="47" spans="1:49">
      <c r="A47" s="38" t="s">
        <v>90</v>
      </c>
      <c r="B47" s="38" t="s">
        <v>91</v>
      </c>
      <c r="D47" s="19">
        <v>26478868</v>
      </c>
      <c r="E47" s="19">
        <v>3083141</v>
      </c>
      <c r="F47" s="19">
        <v>1608392</v>
      </c>
      <c r="G47" s="19">
        <v>1177239</v>
      </c>
      <c r="H47" s="19">
        <v>16349031</v>
      </c>
      <c r="I47" s="19">
        <v>3008037</v>
      </c>
      <c r="J47" s="54">
        <f t="shared" si="1"/>
        <v>11.643779484832962</v>
      </c>
      <c r="K47" s="54">
        <f t="shared" si="2"/>
        <v>9.8378429889820396</v>
      </c>
      <c r="L47" s="39">
        <f t="shared" si="3"/>
        <v>39.136453441230948</v>
      </c>
      <c r="M47" s="19">
        <v>3083141</v>
      </c>
      <c r="N47" s="19">
        <v>2362890</v>
      </c>
      <c r="O47" s="19">
        <v>416460</v>
      </c>
      <c r="P47" s="29">
        <f t="shared" si="18"/>
        <v>303791</v>
      </c>
      <c r="Q47" s="19">
        <v>19688</v>
      </c>
      <c r="R47" s="19">
        <v>66534</v>
      </c>
      <c r="S47" s="19">
        <v>1813</v>
      </c>
      <c r="T47" s="19">
        <v>142149</v>
      </c>
      <c r="U47" s="19">
        <v>73607</v>
      </c>
      <c r="V47" s="19">
        <v>979471</v>
      </c>
      <c r="W47" s="19">
        <v>1564746</v>
      </c>
      <c r="X47" s="217">
        <f t="shared" si="4"/>
        <v>76.639050889985256</v>
      </c>
      <c r="Y47" s="217">
        <f t="shared" si="5"/>
        <v>13.50765339632537</v>
      </c>
      <c r="Z47" s="217">
        <f t="shared" si="6"/>
        <v>9.8532957136893842</v>
      </c>
      <c r="AA47" s="217">
        <f t="shared" si="7"/>
        <v>31.768608701321156</v>
      </c>
      <c r="AB47" s="219">
        <f t="shared" si="8"/>
        <v>50.751684726712142</v>
      </c>
      <c r="AC47" s="19">
        <v>26478868</v>
      </c>
      <c r="AD47" s="19">
        <v>888660</v>
      </c>
      <c r="AE47" s="19">
        <v>652818</v>
      </c>
      <c r="AF47" s="19">
        <v>1137881</v>
      </c>
      <c r="AG47" s="19">
        <v>1603922</v>
      </c>
      <c r="AH47" s="19">
        <v>624112</v>
      </c>
      <c r="AI47" s="19">
        <v>1031130</v>
      </c>
      <c r="AJ47" s="54">
        <f t="shared" si="9"/>
        <v>3.3561102385494728</v>
      </c>
      <c r="AK47" s="54">
        <f t="shared" si="10"/>
        <v>2.4654301686915012</v>
      </c>
      <c r="AL47" s="54">
        <f t="shared" si="11"/>
        <v>4.2973173928734409</v>
      </c>
      <c r="AM47" s="54">
        <f t="shared" si="19"/>
        <v>6.0573661985852265</v>
      </c>
      <c r="AN47" s="54">
        <f t="shared" si="12"/>
        <v>2.3570191897931587</v>
      </c>
      <c r="AO47" s="39">
        <f t="shared" si="13"/>
        <v>3.894161940759703</v>
      </c>
      <c r="AP47" s="19">
        <v>13011278</v>
      </c>
      <c r="AQ47" s="19">
        <v>1498317</v>
      </c>
      <c r="AR47" s="19">
        <v>13467590</v>
      </c>
      <c r="AS47" s="19">
        <v>1584824</v>
      </c>
      <c r="AT47" s="54">
        <f t="shared" si="14"/>
        <v>11.515525223579113</v>
      </c>
      <c r="AU47" s="54">
        <f t="shared" si="15"/>
        <v>11.767688205536404</v>
      </c>
      <c r="AV47" s="54">
        <f t="shared" si="16"/>
        <v>48.597096272924269</v>
      </c>
      <c r="AW47" s="54">
        <f t="shared" si="17"/>
        <v>51.402903727075731</v>
      </c>
    </row>
    <row r="48" spans="1:49">
      <c r="A48" s="38" t="s">
        <v>92</v>
      </c>
      <c r="B48" s="38" t="s">
        <v>93</v>
      </c>
      <c r="D48" s="19">
        <v>2922538</v>
      </c>
      <c r="E48" s="19">
        <v>279406</v>
      </c>
      <c r="F48" s="19">
        <v>147589</v>
      </c>
      <c r="G48" s="19">
        <v>101795</v>
      </c>
      <c r="H48" s="19">
        <v>1729024</v>
      </c>
      <c r="I48" s="19">
        <v>291467</v>
      </c>
      <c r="J48" s="54">
        <f t="shared" si="1"/>
        <v>9.5603889496047625</v>
      </c>
      <c r="K48" s="54">
        <f t="shared" si="2"/>
        <v>8.5359717389695007</v>
      </c>
      <c r="L48" s="39">
        <f t="shared" si="3"/>
        <v>34.92505154957508</v>
      </c>
      <c r="M48" s="19">
        <v>279406</v>
      </c>
      <c r="N48" s="19">
        <v>253095</v>
      </c>
      <c r="O48" s="19">
        <v>2991</v>
      </c>
      <c r="P48" s="29">
        <f t="shared" si="18"/>
        <v>23320</v>
      </c>
      <c r="Q48" s="19">
        <v>3868</v>
      </c>
      <c r="R48" s="19">
        <v>3779</v>
      </c>
      <c r="S48" s="19">
        <v>1633</v>
      </c>
      <c r="T48" s="19">
        <v>7208</v>
      </c>
      <c r="U48" s="19">
        <v>6832</v>
      </c>
      <c r="V48" s="19">
        <v>25760</v>
      </c>
      <c r="W48" s="19">
        <v>236640</v>
      </c>
      <c r="X48" s="217">
        <f t="shared" si="4"/>
        <v>90.583237296264215</v>
      </c>
      <c r="Y48" s="217">
        <f t="shared" si="5"/>
        <v>1.0704852436955541</v>
      </c>
      <c r="Z48" s="217">
        <f t="shared" si="6"/>
        <v>8.3462774600402287</v>
      </c>
      <c r="AA48" s="217">
        <f t="shared" si="7"/>
        <v>9.2195586351044714</v>
      </c>
      <c r="AB48" s="219">
        <f t="shared" si="8"/>
        <v>84.693957896394494</v>
      </c>
      <c r="AC48" s="19">
        <v>2922538</v>
      </c>
      <c r="AD48" s="19">
        <v>86355</v>
      </c>
      <c r="AE48" s="19">
        <v>47923</v>
      </c>
      <c r="AF48" s="19">
        <v>111870</v>
      </c>
      <c r="AG48" s="19">
        <v>125168</v>
      </c>
      <c r="AH48" s="19">
        <v>46560</v>
      </c>
      <c r="AI48" s="19">
        <v>85678</v>
      </c>
      <c r="AJ48" s="54">
        <f t="shared" si="9"/>
        <v>2.9547947708464353</v>
      </c>
      <c r="AK48" s="54">
        <f t="shared" si="10"/>
        <v>1.6397733750596228</v>
      </c>
      <c r="AL48" s="54">
        <f t="shared" si="11"/>
        <v>3.8278373112684934</v>
      </c>
      <c r="AM48" s="54">
        <f t="shared" si="19"/>
        <v>4.2828527806995149</v>
      </c>
      <c r="AN48" s="54">
        <f t="shared" si="12"/>
        <v>1.59313582920051</v>
      </c>
      <c r="AO48" s="39">
        <f t="shared" si="13"/>
        <v>2.9316299736735671</v>
      </c>
      <c r="AP48" s="19">
        <v>1463408</v>
      </c>
      <c r="AQ48" s="19">
        <v>141269</v>
      </c>
      <c r="AR48" s="19">
        <v>1459130</v>
      </c>
      <c r="AS48" s="19">
        <v>138137</v>
      </c>
      <c r="AT48" s="54">
        <f t="shared" si="14"/>
        <v>9.6534254288619454</v>
      </c>
      <c r="AU48" s="54">
        <f t="shared" si="15"/>
        <v>9.4670796981763097</v>
      </c>
      <c r="AV48" s="54">
        <f t="shared" si="16"/>
        <v>50.560474721373197</v>
      </c>
      <c r="AW48" s="54">
        <f t="shared" si="17"/>
        <v>49.439525278626803</v>
      </c>
    </row>
    <row r="49" spans="1:49">
      <c r="A49" s="38" t="s">
        <v>94</v>
      </c>
      <c r="B49" s="38" t="s">
        <v>95</v>
      </c>
      <c r="D49" s="19">
        <v>620216</v>
      </c>
      <c r="E49" s="19">
        <v>87058</v>
      </c>
      <c r="F49" s="19">
        <v>46215</v>
      </c>
      <c r="G49" s="19">
        <v>33954</v>
      </c>
      <c r="H49" s="19">
        <v>396037</v>
      </c>
      <c r="I49" s="19">
        <v>102826</v>
      </c>
      <c r="J49" s="54">
        <f t="shared" si="1"/>
        <v>14.036722690159555</v>
      </c>
      <c r="K49" s="54">
        <f t="shared" si="2"/>
        <v>11.669364226069787</v>
      </c>
      <c r="L49" s="39">
        <f t="shared" si="3"/>
        <v>33.02083130725692</v>
      </c>
      <c r="M49" s="19">
        <v>87058</v>
      </c>
      <c r="N49" s="19">
        <v>82087</v>
      </c>
      <c r="O49" s="19">
        <v>1023</v>
      </c>
      <c r="P49" s="29">
        <f t="shared" si="18"/>
        <v>3948</v>
      </c>
      <c r="Q49" s="19">
        <v>622</v>
      </c>
      <c r="R49" s="19">
        <v>592</v>
      </c>
      <c r="S49" s="19">
        <v>50</v>
      </c>
      <c r="T49" s="19">
        <v>244</v>
      </c>
      <c r="U49" s="19">
        <v>2440</v>
      </c>
      <c r="V49" s="19">
        <v>1261</v>
      </c>
      <c r="W49" s="19">
        <v>81159</v>
      </c>
      <c r="X49" s="217">
        <f t="shared" si="4"/>
        <v>94.290013554182266</v>
      </c>
      <c r="Y49" s="217">
        <f t="shared" si="5"/>
        <v>1.1750786831767328</v>
      </c>
      <c r="Z49" s="217">
        <f t="shared" si="6"/>
        <v>4.5349077626409979</v>
      </c>
      <c r="AA49" s="217">
        <f t="shared" si="7"/>
        <v>1.448459647591261</v>
      </c>
      <c r="AB49" s="219">
        <f t="shared" si="8"/>
        <v>93.224057524868471</v>
      </c>
      <c r="AC49" s="19">
        <v>620216</v>
      </c>
      <c r="AD49" s="19">
        <v>28003</v>
      </c>
      <c r="AE49" s="19">
        <v>13566</v>
      </c>
      <c r="AF49" s="19">
        <v>35406</v>
      </c>
      <c r="AG49" s="19">
        <v>40194</v>
      </c>
      <c r="AH49" s="19">
        <v>16085</v>
      </c>
      <c r="AI49" s="19">
        <v>28834</v>
      </c>
      <c r="AJ49" s="54">
        <f t="shared" si="9"/>
        <v>4.5150399215757098</v>
      </c>
      <c r="AK49" s="54">
        <f t="shared" si="10"/>
        <v>2.1873024881654133</v>
      </c>
      <c r="AL49" s="54">
        <f t="shared" si="11"/>
        <v>5.7086563390818679</v>
      </c>
      <c r="AM49" s="54">
        <f t="shared" si="19"/>
        <v>6.4806454525520145</v>
      </c>
      <c r="AN49" s="54">
        <f t="shared" si="12"/>
        <v>2.5934513137358595</v>
      </c>
      <c r="AO49" s="39">
        <f t="shared" si="13"/>
        <v>4.6490255007932717</v>
      </c>
      <c r="AP49" s="19">
        <v>305485</v>
      </c>
      <c r="AQ49" s="19">
        <v>43879</v>
      </c>
      <c r="AR49" s="19">
        <v>314731</v>
      </c>
      <c r="AS49" s="19">
        <v>43179</v>
      </c>
      <c r="AT49" s="54">
        <f t="shared" si="14"/>
        <v>14.363716712768221</v>
      </c>
      <c r="AU49" s="54">
        <f t="shared" si="15"/>
        <v>13.719334924109797</v>
      </c>
      <c r="AV49" s="54">
        <f t="shared" si="16"/>
        <v>50.40203083002136</v>
      </c>
      <c r="AW49" s="54">
        <f t="shared" si="17"/>
        <v>49.597969169978633</v>
      </c>
    </row>
    <row r="50" spans="1:49">
      <c r="A50" s="38" t="s">
        <v>96</v>
      </c>
      <c r="B50" s="38" t="s">
        <v>97</v>
      </c>
      <c r="D50" s="19">
        <v>8096958</v>
      </c>
      <c r="E50" s="19">
        <v>915366</v>
      </c>
      <c r="F50" s="19">
        <v>472291</v>
      </c>
      <c r="G50" s="19">
        <v>372852</v>
      </c>
      <c r="H50" s="19">
        <v>5115508</v>
      </c>
      <c r="I50" s="19">
        <v>1118693</v>
      </c>
      <c r="J50" s="54">
        <f t="shared" si="1"/>
        <v>11.305060493088886</v>
      </c>
      <c r="K50" s="54">
        <f t="shared" si="2"/>
        <v>9.2325336994879095</v>
      </c>
      <c r="L50" s="39">
        <f t="shared" si="3"/>
        <v>33.329251188663918</v>
      </c>
      <c r="M50" s="19">
        <v>915366</v>
      </c>
      <c r="N50" s="19">
        <v>652123</v>
      </c>
      <c r="O50" s="19">
        <v>200596</v>
      </c>
      <c r="P50" s="29">
        <f t="shared" si="18"/>
        <v>62647</v>
      </c>
      <c r="Q50" s="19">
        <v>3661</v>
      </c>
      <c r="R50" s="19">
        <v>28090</v>
      </c>
      <c r="S50" s="19">
        <v>529</v>
      </c>
      <c r="T50" s="19">
        <v>8000</v>
      </c>
      <c r="U50" s="19">
        <v>22367</v>
      </c>
      <c r="V50" s="19">
        <v>38613</v>
      </c>
      <c r="W50" s="19">
        <v>626138</v>
      </c>
      <c r="X50" s="217">
        <f t="shared" si="4"/>
        <v>71.241776513438339</v>
      </c>
      <c r="Y50" s="217">
        <f t="shared" si="5"/>
        <v>21.914294391533005</v>
      </c>
      <c r="Z50" s="217">
        <f t="shared" si="6"/>
        <v>6.8439290950286562</v>
      </c>
      <c r="AA50" s="217">
        <f t="shared" si="7"/>
        <v>4.2183126749300284</v>
      </c>
      <c r="AB50" s="219">
        <f t="shared" si="8"/>
        <v>68.403021305139148</v>
      </c>
      <c r="AC50" s="19">
        <v>8096958</v>
      </c>
      <c r="AD50" s="19">
        <v>247952</v>
      </c>
      <c r="AE50" s="19">
        <v>161592</v>
      </c>
      <c r="AF50" s="19">
        <v>342179</v>
      </c>
      <c r="AG50" s="19">
        <v>477456</v>
      </c>
      <c r="AH50" s="19">
        <v>182293</v>
      </c>
      <c r="AI50" s="19">
        <v>323629</v>
      </c>
      <c r="AJ50" s="54">
        <f t="shared" si="9"/>
        <v>3.0622858609369099</v>
      </c>
      <c r="AK50" s="54">
        <f t="shared" si="10"/>
        <v>1.9957124638660593</v>
      </c>
      <c r="AL50" s="54">
        <f t="shared" si="11"/>
        <v>4.2260192037552864</v>
      </c>
      <c r="AM50" s="54">
        <f t="shared" si="19"/>
        <v>5.8967330693823534</v>
      </c>
      <c r="AN50" s="54">
        <f t="shared" si="12"/>
        <v>2.2513763811051013</v>
      </c>
      <c r="AO50" s="39">
        <f t="shared" si="13"/>
        <v>3.9969208189050756</v>
      </c>
      <c r="AP50" s="19">
        <v>3918160</v>
      </c>
      <c r="AQ50" s="19">
        <v>438265</v>
      </c>
      <c r="AR50" s="19">
        <v>4178798</v>
      </c>
      <c r="AS50" s="19">
        <v>477101</v>
      </c>
      <c r="AT50" s="54">
        <f t="shared" si="14"/>
        <v>11.185479919145722</v>
      </c>
      <c r="AU50" s="54">
        <f t="shared" si="15"/>
        <v>11.417182644387214</v>
      </c>
      <c r="AV50" s="54">
        <f t="shared" si="16"/>
        <v>47.878662742553253</v>
      </c>
      <c r="AW50" s="54">
        <f t="shared" si="17"/>
        <v>52.12133725744674</v>
      </c>
    </row>
    <row r="51" spans="1:49">
      <c r="A51" s="38" t="s">
        <v>98</v>
      </c>
      <c r="B51" s="38" t="s">
        <v>99</v>
      </c>
      <c r="D51" s="19">
        <v>6967768</v>
      </c>
      <c r="E51" s="19">
        <v>889964</v>
      </c>
      <c r="F51" s="19">
        <v>476199</v>
      </c>
      <c r="G51" s="19">
        <v>352040</v>
      </c>
      <c r="H51" s="19">
        <v>4392008</v>
      </c>
      <c r="I51" s="19">
        <v>972689</v>
      </c>
      <c r="J51" s="54">
        <f t="shared" si="1"/>
        <v>12.772583702557261</v>
      </c>
      <c r="K51" s="54">
        <f t="shared" si="2"/>
        <v>10.842398283427535</v>
      </c>
      <c r="L51" s="39">
        <f t="shared" si="3"/>
        <v>36.19245205816042</v>
      </c>
      <c r="M51" s="19">
        <v>889964</v>
      </c>
      <c r="N51" s="19">
        <v>731101</v>
      </c>
      <c r="O51" s="19">
        <v>32773</v>
      </c>
      <c r="P51" s="29">
        <f t="shared" si="18"/>
        <v>126090</v>
      </c>
      <c r="Q51" s="19">
        <v>16679</v>
      </c>
      <c r="R51" s="19">
        <v>41716</v>
      </c>
      <c r="S51" s="19">
        <v>4532</v>
      </c>
      <c r="T51" s="19">
        <v>21430</v>
      </c>
      <c r="U51" s="19">
        <v>41733</v>
      </c>
      <c r="V51" s="19">
        <v>66407</v>
      </c>
      <c r="W51" s="19">
        <v>695008</v>
      </c>
      <c r="X51" s="217">
        <f t="shared" si="4"/>
        <v>82.149502676512753</v>
      </c>
      <c r="Y51" s="217">
        <f t="shared" si="5"/>
        <v>3.6825085059620393</v>
      </c>
      <c r="Z51" s="217">
        <f t="shared" si="6"/>
        <v>14.167988817525204</v>
      </c>
      <c r="AA51" s="217">
        <f t="shared" si="7"/>
        <v>7.4617624982583566</v>
      </c>
      <c r="AB51" s="219">
        <f t="shared" si="8"/>
        <v>78.093945373071278</v>
      </c>
      <c r="AC51" s="19">
        <v>6967768</v>
      </c>
      <c r="AD51" s="19">
        <v>283066</v>
      </c>
      <c r="AE51" s="19">
        <v>149909</v>
      </c>
      <c r="AF51" s="19">
        <v>349401</v>
      </c>
      <c r="AG51" s="19">
        <v>434395</v>
      </c>
      <c r="AH51" s="19">
        <v>165162</v>
      </c>
      <c r="AI51" s="19">
        <v>298163</v>
      </c>
      <c r="AJ51" s="54">
        <f t="shared" si="9"/>
        <v>4.0625060995142199</v>
      </c>
      <c r="AK51" s="54">
        <f t="shared" si="10"/>
        <v>2.1514637111913029</v>
      </c>
      <c r="AL51" s="54">
        <f t="shared" si="11"/>
        <v>5.014532630822381</v>
      </c>
      <c r="AM51" s="54">
        <f t="shared" si="19"/>
        <v>6.2343493641005265</v>
      </c>
      <c r="AN51" s="54">
        <f t="shared" si="12"/>
        <v>2.3703716886096093</v>
      </c>
      <c r="AO51" s="39">
        <f t="shared" si="13"/>
        <v>4.2791751964187092</v>
      </c>
      <c r="AP51" s="19">
        <v>3450039</v>
      </c>
      <c r="AQ51" s="19">
        <v>445213</v>
      </c>
      <c r="AR51" s="19">
        <v>3517729</v>
      </c>
      <c r="AS51" s="19">
        <v>444751</v>
      </c>
      <c r="AT51" s="54">
        <f t="shared" si="14"/>
        <v>12.90457875983431</v>
      </c>
      <c r="AU51" s="54">
        <f t="shared" si="15"/>
        <v>12.643128563911546</v>
      </c>
      <c r="AV51" s="54">
        <f t="shared" si="16"/>
        <v>50.025956106089687</v>
      </c>
      <c r="AW51" s="54">
        <f t="shared" si="17"/>
        <v>49.974043893910313</v>
      </c>
    </row>
    <row r="52" spans="1:49">
      <c r="A52" s="38" t="s">
        <v>100</v>
      </c>
      <c r="B52" s="38" t="s">
        <v>101</v>
      </c>
      <c r="D52" s="19">
        <v>1817156</v>
      </c>
      <c r="E52" s="19">
        <v>355250</v>
      </c>
      <c r="F52" s="19">
        <v>194175</v>
      </c>
      <c r="G52" s="19">
        <v>139299</v>
      </c>
      <c r="H52" s="19">
        <v>1118913</v>
      </c>
      <c r="I52" s="19">
        <v>319478</v>
      </c>
      <c r="J52" s="54">
        <f t="shared" si="1"/>
        <v>19.549779985868028</v>
      </c>
      <c r="K52" s="54">
        <f t="shared" si="2"/>
        <v>17.353896147421651</v>
      </c>
      <c r="L52" s="39">
        <f t="shared" si="3"/>
        <v>43.602063365865568</v>
      </c>
      <c r="M52" s="19">
        <v>355250</v>
      </c>
      <c r="N52" s="19">
        <v>335995</v>
      </c>
      <c r="O52" s="19">
        <v>9897</v>
      </c>
      <c r="P52" s="29">
        <f t="shared" si="18"/>
        <v>9358</v>
      </c>
      <c r="Q52" s="19">
        <v>1448</v>
      </c>
      <c r="R52" s="19">
        <v>827</v>
      </c>
      <c r="S52" s="19">
        <v>136</v>
      </c>
      <c r="T52" s="19">
        <v>655</v>
      </c>
      <c r="U52" s="19">
        <v>6292</v>
      </c>
      <c r="V52" s="19">
        <v>2800</v>
      </c>
      <c r="W52" s="19">
        <v>333791</v>
      </c>
      <c r="X52" s="217">
        <f t="shared" si="4"/>
        <v>94.57987332864181</v>
      </c>
      <c r="Y52" s="217">
        <f t="shared" si="5"/>
        <v>2.7859254046446167</v>
      </c>
      <c r="Z52" s="217">
        <f t="shared" si="6"/>
        <v>2.6342012667135819</v>
      </c>
      <c r="AA52" s="217">
        <f t="shared" si="7"/>
        <v>0.78817733990147776</v>
      </c>
      <c r="AB52" s="219">
        <f t="shared" si="8"/>
        <v>93.9594651653765</v>
      </c>
      <c r="AC52" s="19">
        <v>1817156</v>
      </c>
      <c r="AD52" s="19">
        <v>112419</v>
      </c>
      <c r="AE52" s="19">
        <v>73325</v>
      </c>
      <c r="AF52" s="19">
        <v>136398</v>
      </c>
      <c r="AG52" s="19">
        <v>203392</v>
      </c>
      <c r="AH52" s="19">
        <v>71658</v>
      </c>
      <c r="AI52" s="19">
        <v>129475</v>
      </c>
      <c r="AJ52" s="54">
        <f t="shared" si="9"/>
        <v>6.1865354432971076</v>
      </c>
      <c r="AK52" s="54">
        <f t="shared" si="10"/>
        <v>4.0351516325510852</v>
      </c>
      <c r="AL52" s="54">
        <f t="shared" si="11"/>
        <v>7.5061249557000052</v>
      </c>
      <c r="AM52" s="54">
        <f t="shared" si="19"/>
        <v>11.192875020086333</v>
      </c>
      <c r="AN52" s="54">
        <f t="shared" si="12"/>
        <v>3.9434148746722899</v>
      </c>
      <c r="AO52" s="39">
        <f t="shared" si="13"/>
        <v>7.1251450068128444</v>
      </c>
      <c r="AP52" s="19">
        <v>893753</v>
      </c>
      <c r="AQ52" s="19">
        <v>180103</v>
      </c>
      <c r="AR52" s="19">
        <v>923403</v>
      </c>
      <c r="AS52" s="19">
        <v>175147</v>
      </c>
      <c r="AT52" s="54">
        <f t="shared" si="14"/>
        <v>20.151316974600363</v>
      </c>
      <c r="AU52" s="54">
        <f t="shared" si="15"/>
        <v>18.967558043454481</v>
      </c>
      <c r="AV52" s="54">
        <f t="shared" si="16"/>
        <v>50.697536945812807</v>
      </c>
      <c r="AW52" s="54">
        <f t="shared" si="17"/>
        <v>49.302463054187193</v>
      </c>
    </row>
    <row r="53" spans="1:49">
      <c r="A53" s="38" t="s">
        <v>102</v>
      </c>
      <c r="B53" s="38" t="s">
        <v>103</v>
      </c>
      <c r="D53" s="19">
        <v>5681891</v>
      </c>
      <c r="E53" s="19">
        <v>671220</v>
      </c>
      <c r="F53" s="19">
        <v>344664</v>
      </c>
      <c r="G53" s="19">
        <v>270947</v>
      </c>
      <c r="H53" s="19">
        <v>3535119</v>
      </c>
      <c r="I53" s="19">
        <v>846685</v>
      </c>
      <c r="J53" s="54">
        <f t="shared" si="1"/>
        <v>11.813320600483184</v>
      </c>
      <c r="K53" s="54">
        <f t="shared" si="2"/>
        <v>9.7497142246130881</v>
      </c>
      <c r="L53" s="39">
        <f t="shared" si="3"/>
        <v>32.000921239894417</v>
      </c>
      <c r="M53" s="19">
        <v>671220</v>
      </c>
      <c r="N53" s="19">
        <v>576950</v>
      </c>
      <c r="O53" s="19">
        <v>53647</v>
      </c>
      <c r="P53" s="29">
        <f t="shared" si="18"/>
        <v>40623</v>
      </c>
      <c r="Q53" s="19">
        <v>7765</v>
      </c>
      <c r="R53" s="19">
        <v>9140</v>
      </c>
      <c r="S53" s="19">
        <v>238</v>
      </c>
      <c r="T53" s="19">
        <v>9079</v>
      </c>
      <c r="U53" s="19">
        <v>14401</v>
      </c>
      <c r="V53" s="19">
        <v>32785</v>
      </c>
      <c r="W53" s="19">
        <v>557113</v>
      </c>
      <c r="X53" s="217">
        <f t="shared" si="4"/>
        <v>85.955424450999672</v>
      </c>
      <c r="Y53" s="217">
        <f t="shared" si="5"/>
        <v>7.9924614880367093</v>
      </c>
      <c r="Z53" s="217">
        <f t="shared" si="6"/>
        <v>6.0521140609636186</v>
      </c>
      <c r="AA53" s="217">
        <f t="shared" si="7"/>
        <v>4.884389618902893</v>
      </c>
      <c r="AB53" s="219">
        <f t="shared" si="8"/>
        <v>83.000059592979952</v>
      </c>
      <c r="AC53" s="19">
        <v>5681891</v>
      </c>
      <c r="AD53" s="19">
        <v>199055</v>
      </c>
      <c r="AE53" s="19">
        <v>102145</v>
      </c>
      <c r="AF53" s="19">
        <v>249377</v>
      </c>
      <c r="AG53" s="19">
        <v>324920</v>
      </c>
      <c r="AH53" s="19">
        <v>128593</v>
      </c>
      <c r="AI53" s="19">
        <v>225617</v>
      </c>
      <c r="AJ53" s="54">
        <f t="shared" si="9"/>
        <v>3.5033231014111319</v>
      </c>
      <c r="AK53" s="54">
        <f t="shared" si="10"/>
        <v>1.7977289603056446</v>
      </c>
      <c r="AL53" s="54">
        <f t="shared" si="11"/>
        <v>4.3889789508457655</v>
      </c>
      <c r="AM53" s="54">
        <f t="shared" si="19"/>
        <v>5.7185187114641938</v>
      </c>
      <c r="AN53" s="54">
        <f t="shared" si="12"/>
        <v>2.2632077947289031</v>
      </c>
      <c r="AO53" s="39">
        <f t="shared" si="13"/>
        <v>3.970808310120697</v>
      </c>
      <c r="AP53" s="19">
        <v>2810402</v>
      </c>
      <c r="AQ53" s="19">
        <v>332975</v>
      </c>
      <c r="AR53" s="19">
        <v>2871489</v>
      </c>
      <c r="AS53" s="19">
        <v>338245</v>
      </c>
      <c r="AT53" s="54">
        <f t="shared" si="14"/>
        <v>11.847949154604928</v>
      </c>
      <c r="AU53" s="54">
        <f t="shared" si="15"/>
        <v>11.779428721475165</v>
      </c>
      <c r="AV53" s="54">
        <f t="shared" si="16"/>
        <v>49.60743124459939</v>
      </c>
      <c r="AW53" s="54">
        <f t="shared" si="17"/>
        <v>50.39256875540061</v>
      </c>
    </row>
    <row r="54" spans="1:49">
      <c r="A54" s="38" t="s">
        <v>104</v>
      </c>
      <c r="B54" s="38" t="s">
        <v>105</v>
      </c>
      <c r="D54" s="19">
        <v>573538</v>
      </c>
      <c r="E54" s="19">
        <v>72151</v>
      </c>
      <c r="F54" s="19">
        <v>37951</v>
      </c>
      <c r="G54" s="19">
        <v>28617</v>
      </c>
      <c r="H54" s="19">
        <v>356783</v>
      </c>
      <c r="I54" s="19">
        <v>78393</v>
      </c>
      <c r="J54" s="54">
        <f t="shared" si="1"/>
        <v>12.579985981748376</v>
      </c>
      <c r="K54" s="54">
        <f t="shared" si="2"/>
        <v>10.6369978390226</v>
      </c>
      <c r="L54" s="39">
        <f t="shared" si="3"/>
        <v>36.504534843672268</v>
      </c>
      <c r="M54" s="19">
        <v>72151</v>
      </c>
      <c r="N54" s="19">
        <v>66822</v>
      </c>
      <c r="O54" s="19">
        <v>769</v>
      </c>
      <c r="P54" s="29">
        <f t="shared" si="18"/>
        <v>4560</v>
      </c>
      <c r="Q54" s="19">
        <v>1601</v>
      </c>
      <c r="R54" s="19">
        <v>443</v>
      </c>
      <c r="S54" s="19">
        <v>20</v>
      </c>
      <c r="T54" s="19">
        <v>741</v>
      </c>
      <c r="U54" s="19">
        <v>1755</v>
      </c>
      <c r="V54" s="19">
        <v>5445</v>
      </c>
      <c r="W54" s="19">
        <v>62625</v>
      </c>
      <c r="X54" s="217">
        <f t="shared" si="4"/>
        <v>92.61410098266137</v>
      </c>
      <c r="Y54" s="217">
        <f t="shared" si="5"/>
        <v>1.065820293551025</v>
      </c>
      <c r="Z54" s="217">
        <f t="shared" si="6"/>
        <v>6.3200787237876117</v>
      </c>
      <c r="AA54" s="217">
        <f t="shared" si="7"/>
        <v>7.5466729497858651</v>
      </c>
      <c r="AB54" s="219">
        <f t="shared" si="8"/>
        <v>86.797133788859469</v>
      </c>
      <c r="AC54" s="19">
        <v>573538</v>
      </c>
      <c r="AD54" s="19">
        <v>26999</v>
      </c>
      <c r="AE54" s="19">
        <v>13457</v>
      </c>
      <c r="AF54" s="19">
        <v>23977</v>
      </c>
      <c r="AG54" s="19">
        <v>34320</v>
      </c>
      <c r="AH54" s="19">
        <v>11098</v>
      </c>
      <c r="AI54" s="19">
        <v>19616</v>
      </c>
      <c r="AJ54" s="54">
        <f t="shared" si="9"/>
        <v>4.7074474577098639</v>
      </c>
      <c r="AK54" s="54">
        <f t="shared" si="10"/>
        <v>2.3463135834068538</v>
      </c>
      <c r="AL54" s="54">
        <f t="shared" si="11"/>
        <v>4.1805425272606174</v>
      </c>
      <c r="AM54" s="54">
        <f t="shared" si="19"/>
        <v>5.9839103947776788</v>
      </c>
      <c r="AN54" s="54">
        <f t="shared" si="12"/>
        <v>1.9350069219476302</v>
      </c>
      <c r="AO54" s="39">
        <f t="shared" si="13"/>
        <v>3.4201744261060298</v>
      </c>
      <c r="AP54" s="19">
        <v>291229</v>
      </c>
      <c r="AQ54" s="19">
        <v>38871</v>
      </c>
      <c r="AR54" s="19">
        <v>282309</v>
      </c>
      <c r="AS54" s="19">
        <v>33280</v>
      </c>
      <c r="AT54" s="54">
        <f t="shared" si="14"/>
        <v>13.347228469692235</v>
      </c>
      <c r="AU54" s="54">
        <f t="shared" si="15"/>
        <v>11.788501252174036</v>
      </c>
      <c r="AV54" s="54">
        <f t="shared" si="16"/>
        <v>53.874513173760583</v>
      </c>
      <c r="AW54" s="54">
        <f t="shared" si="17"/>
        <v>46.125486826239417</v>
      </c>
    </row>
    <row r="55" spans="1:49" s="22" customFormat="1">
      <c r="A55" s="21" t="s">
        <v>106</v>
      </c>
      <c r="B55" s="21" t="s">
        <v>107</v>
      </c>
      <c r="D55" s="19">
        <v>3502814</v>
      </c>
      <c r="E55" s="19">
        <v>745561</v>
      </c>
      <c r="F55" s="22">
        <v>381262</v>
      </c>
      <c r="G55" s="22">
        <v>301306</v>
      </c>
      <c r="H55" s="22">
        <v>2128551</v>
      </c>
      <c r="I55" s="22">
        <v>607521</v>
      </c>
      <c r="J55" s="23">
        <f t="shared" si="1"/>
        <v>21.28463001461111</v>
      </c>
      <c r="K55" s="220">
        <f t="shared" si="2"/>
        <v>17.911809489178317</v>
      </c>
      <c r="L55" s="221">
        <f t="shared" si="3"/>
        <v>49.595981044276662</v>
      </c>
      <c r="M55" s="19">
        <v>745561</v>
      </c>
      <c r="N55" s="19">
        <v>515693</v>
      </c>
      <c r="O55" s="19">
        <v>66755</v>
      </c>
      <c r="P55" s="24">
        <f t="shared" si="18"/>
        <v>163113</v>
      </c>
      <c r="Q55" s="19">
        <v>2748</v>
      </c>
      <c r="R55" s="19">
        <v>1587</v>
      </c>
      <c r="S55" s="19">
        <v>12</v>
      </c>
      <c r="T55" s="19">
        <v>97765</v>
      </c>
      <c r="U55" s="19">
        <v>61001</v>
      </c>
      <c r="V55" s="19">
        <v>739041</v>
      </c>
      <c r="W55" s="19">
        <v>4815</v>
      </c>
      <c r="X55" s="222">
        <f t="shared" si="4"/>
        <v>69.168451675986276</v>
      </c>
      <c r="Y55" s="222">
        <f t="shared" si="5"/>
        <v>8.9536603980090153</v>
      </c>
      <c r="Z55" s="222">
        <f t="shared" si="6"/>
        <v>21.877887926004714</v>
      </c>
      <c r="AA55" s="222">
        <f t="shared" si="7"/>
        <v>99.125490737847059</v>
      </c>
      <c r="AB55" s="223">
        <f t="shared" si="8"/>
        <v>0.64582240755618925</v>
      </c>
      <c r="AC55" s="19">
        <v>3502814</v>
      </c>
      <c r="AD55" s="22">
        <v>149223</v>
      </c>
      <c r="AE55" s="22">
        <v>214001</v>
      </c>
      <c r="AF55" s="19">
        <v>340193</v>
      </c>
      <c r="AG55" s="19">
        <v>407118</v>
      </c>
      <c r="AH55" s="19">
        <v>161502</v>
      </c>
      <c r="AI55" s="19">
        <v>330961</v>
      </c>
      <c r="AJ55" s="23">
        <f t="shared" si="9"/>
        <v>4.2600891740183746</v>
      </c>
      <c r="AK55" s="23">
        <f t="shared" si="10"/>
        <v>6.1094023262439858</v>
      </c>
      <c r="AL55" s="23">
        <f t="shared" si="11"/>
        <v>9.7119915587867354</v>
      </c>
      <c r="AM55" s="23">
        <f t="shared" si="19"/>
        <v>11.62259828811921</v>
      </c>
      <c r="AN55" s="23">
        <f t="shared" si="12"/>
        <v>4.6106359058745339</v>
      </c>
      <c r="AO55" s="224">
        <f t="shared" si="13"/>
        <v>9.4484320320747823</v>
      </c>
      <c r="AP55" s="19">
        <v>1666101</v>
      </c>
      <c r="AQ55" s="19">
        <v>349983</v>
      </c>
      <c r="AR55" s="19">
        <v>1836713</v>
      </c>
      <c r="AS55" s="19">
        <v>395578</v>
      </c>
      <c r="AT55" s="23">
        <f t="shared" si="14"/>
        <v>21.006109473555323</v>
      </c>
      <c r="AU55" s="23">
        <f t="shared" si="15"/>
        <v>21.537278823637664</v>
      </c>
      <c r="AV55" s="23">
        <f t="shared" si="16"/>
        <v>46.942235444182302</v>
      </c>
      <c r="AW55" s="23">
        <f t="shared" si="17"/>
        <v>53.057764555817698</v>
      </c>
    </row>
    <row r="56" spans="1:49" s="1" customFormat="1">
      <c r="A56" s="50"/>
      <c r="B56" s="50"/>
      <c r="D56" s="19"/>
      <c r="E56" s="19"/>
      <c r="F56" s="1">
        <v>0</v>
      </c>
      <c r="G56" s="1">
        <v>0</v>
      </c>
      <c r="H56" s="1">
        <v>0</v>
      </c>
      <c r="I56" s="1">
        <v>0</v>
      </c>
      <c r="J56" s="20"/>
      <c r="K56" s="225"/>
      <c r="L56" s="226"/>
      <c r="M56" s="19"/>
      <c r="N56" s="19"/>
      <c r="O56" s="19"/>
      <c r="P56" s="4"/>
      <c r="Q56" s="19"/>
      <c r="R56" s="19"/>
      <c r="S56" s="19"/>
      <c r="T56" s="19"/>
      <c r="U56" s="19"/>
      <c r="V56" s="19"/>
      <c r="W56" s="19"/>
      <c r="X56" s="227"/>
      <c r="Y56" s="227"/>
      <c r="Z56" s="227"/>
      <c r="AA56" s="227"/>
      <c r="AB56" s="219"/>
      <c r="AC56" s="19"/>
      <c r="AF56" s="19"/>
      <c r="AG56" s="19"/>
      <c r="AH56" s="19"/>
      <c r="AI56" s="19"/>
      <c r="AJ56" s="20"/>
      <c r="AK56" s="20"/>
      <c r="AL56" s="20"/>
      <c r="AM56" s="20"/>
      <c r="AN56" s="20"/>
      <c r="AO56" s="39"/>
      <c r="AP56" s="19"/>
      <c r="AQ56" s="19"/>
      <c r="AR56" s="19"/>
      <c r="AS56" s="19"/>
      <c r="AT56" s="20"/>
      <c r="AU56" s="20"/>
      <c r="AV56" s="20"/>
      <c r="AW56" s="20"/>
    </row>
    <row r="57" spans="1:49">
      <c r="A57" s="1" t="s">
        <v>66</v>
      </c>
      <c r="B57" s="2" t="s">
        <v>67</v>
      </c>
      <c r="C57" s="1" t="s">
        <v>108</v>
      </c>
      <c r="D57" s="19">
        <v>553296</v>
      </c>
      <c r="E57" s="19">
        <v>72045</v>
      </c>
      <c r="F57" s="19">
        <v>39117</v>
      </c>
      <c r="G57" s="19">
        <v>28125</v>
      </c>
      <c r="H57" s="19">
        <v>349281</v>
      </c>
      <c r="I57" s="19">
        <v>74992</v>
      </c>
      <c r="J57" s="54">
        <f t="shared" ref="J57" si="20">E57/D57*100</f>
        <v>13.02105925219051</v>
      </c>
      <c r="K57" s="54">
        <f t="shared" ref="K57" si="21">F57/H57*100</f>
        <v>11.199292260386336</v>
      </c>
      <c r="L57" s="39">
        <f t="shared" ref="L57" si="22">G57/I57*100</f>
        <v>37.504000426712182</v>
      </c>
      <c r="M57" s="19">
        <v>72045</v>
      </c>
      <c r="N57" s="19">
        <v>55859</v>
      </c>
      <c r="O57" s="19">
        <v>2478</v>
      </c>
      <c r="P57" s="29">
        <f t="shared" ref="P57" si="23">SUM(Q57:U57)</f>
        <v>13708</v>
      </c>
      <c r="Q57" s="19">
        <v>2920</v>
      </c>
      <c r="R57" s="19">
        <v>1001</v>
      </c>
      <c r="S57" s="19">
        <v>80</v>
      </c>
      <c r="T57" s="19">
        <v>7065</v>
      </c>
      <c r="U57" s="19">
        <v>2642</v>
      </c>
      <c r="V57" s="19">
        <v>31153</v>
      </c>
      <c r="W57" s="19">
        <v>34077</v>
      </c>
      <c r="X57" s="217">
        <f t="shared" ref="X57" si="24">N57/M57*100</f>
        <v>77.533486015684645</v>
      </c>
      <c r="Y57" s="217">
        <f t="shared" ref="Y57" si="25">O57/M57*100</f>
        <v>3.4395169685613158</v>
      </c>
      <c r="Z57" s="217">
        <f t="shared" ref="Z57" si="26">P57/M57*100</f>
        <v>19.026997015754045</v>
      </c>
      <c r="AA57" s="217">
        <f t="shared" ref="AA57" si="27">V57/M57*100</f>
        <v>43.241029911860643</v>
      </c>
      <c r="AB57" s="219">
        <f t="shared" ref="AB57" si="28">W57/M57*100</f>
        <v>47.299604413907979</v>
      </c>
      <c r="AC57" s="19">
        <v>553296</v>
      </c>
      <c r="AD57" s="19">
        <v>21505</v>
      </c>
      <c r="AE57" s="19">
        <v>14598</v>
      </c>
      <c r="AF57" s="19">
        <v>29899</v>
      </c>
      <c r="AG57" s="19">
        <v>37446</v>
      </c>
      <c r="AH57" s="19">
        <v>15283</v>
      </c>
      <c r="AI57" s="19">
        <v>27312</v>
      </c>
      <c r="AJ57" s="54">
        <f t="shared" ref="AJ57" si="29">AD57/AC57*100</f>
        <v>3.886708018854284</v>
      </c>
      <c r="AK57" s="54">
        <f t="shared" ref="AK57" si="30">AE57/AC57*100</f>
        <v>2.6383707816430988</v>
      </c>
      <c r="AL57" s="54">
        <f t="shared" ref="AL57" si="31">AF57/AC57*100</f>
        <v>5.4037983285619271</v>
      </c>
      <c r="AM57" s="54">
        <f t="shared" si="19"/>
        <v>6.7678060206471766</v>
      </c>
      <c r="AN57" s="54">
        <f t="shared" ref="AN57" si="32">AH57/AC57*100</f>
        <v>2.762174315375495</v>
      </c>
      <c r="AO57" s="39">
        <f t="shared" ref="AO57" si="33">AI57/AC57*100</f>
        <v>4.9362366617506721</v>
      </c>
      <c r="AP57" s="19">
        <v>268810</v>
      </c>
      <c r="AQ57" s="19">
        <v>34974</v>
      </c>
      <c r="AR57" s="19">
        <v>284486</v>
      </c>
      <c r="AS57" s="19">
        <v>37071</v>
      </c>
      <c r="AT57" s="54">
        <f t="shared" ref="AT57" si="34">AQ57/AP57*100</f>
        <v>13.01067668613519</v>
      </c>
      <c r="AU57" s="54">
        <f t="shared" ref="AU57" si="35">AS57/AR57*100</f>
        <v>13.030869708878468</v>
      </c>
      <c r="AV57" s="54">
        <f t="shared" ref="AV57" si="36">AQ57/(SUM(AS57,AQ57))*100</f>
        <v>48.54465958775765</v>
      </c>
      <c r="AW57" s="54">
        <f t="shared" ref="AW57" si="37">AS57/(SUM(AS57,AQ57))*100</f>
        <v>51.455340412242343</v>
      </c>
    </row>
    <row r="58" spans="1:49">
      <c r="A58" s="1" t="s">
        <v>6</v>
      </c>
      <c r="B58" s="2" t="s">
        <v>7</v>
      </c>
      <c r="C58" s="1" t="s">
        <v>109</v>
      </c>
      <c r="D58" s="19">
        <v>288250</v>
      </c>
      <c r="E58" s="19">
        <v>30481</v>
      </c>
      <c r="F58" s="19">
        <v>18110</v>
      </c>
      <c r="G58" s="19">
        <v>9988</v>
      </c>
      <c r="H58" s="19">
        <v>187477</v>
      </c>
      <c r="I58" s="19">
        <v>26127</v>
      </c>
      <c r="J58" s="54">
        <f t="shared" ref="J58:J82" si="38">E58/D58*100</f>
        <v>10.574501300954033</v>
      </c>
      <c r="K58" s="54">
        <f t="shared" ref="K58:K82" si="39">F58/H58*100</f>
        <v>9.6598516084639723</v>
      </c>
      <c r="L58" s="39">
        <f t="shared" ref="L58:L82" si="40">G58/I58*100</f>
        <v>38.228652351973054</v>
      </c>
      <c r="M58" s="19">
        <v>30481</v>
      </c>
      <c r="N58" s="19">
        <v>19200</v>
      </c>
      <c r="O58" s="19">
        <v>1888</v>
      </c>
      <c r="P58" s="29">
        <f t="shared" ref="P58:P82" si="41">SUM(Q58:U58)</f>
        <v>9393</v>
      </c>
      <c r="Q58" s="19">
        <v>3344</v>
      </c>
      <c r="R58" s="19">
        <v>2582</v>
      </c>
      <c r="S58" s="19">
        <v>587</v>
      </c>
      <c r="T58" s="19">
        <v>541</v>
      </c>
      <c r="U58" s="19">
        <v>2339</v>
      </c>
      <c r="V58" s="19">
        <v>2523</v>
      </c>
      <c r="W58" s="19">
        <v>17810</v>
      </c>
      <c r="X58" s="217">
        <f t="shared" ref="X58:X74" si="42">N58/M58*100</f>
        <v>62.990059381253893</v>
      </c>
      <c r="Y58" s="217">
        <f t="shared" ref="Y58:Y62" si="43">O58/M58*100</f>
        <v>6.1940225058233001</v>
      </c>
      <c r="Z58" s="217">
        <f t="shared" ref="Z58:Z74" si="44">P58/M58*100</f>
        <v>30.815918112922802</v>
      </c>
      <c r="AA58" s="217">
        <f t="shared" ref="AA58:AA74" si="45">V58/M58*100</f>
        <v>8.277287490567895</v>
      </c>
      <c r="AB58" s="219">
        <f t="shared" ref="AB58:AB74" si="46">W58/M58*100</f>
        <v>58.42984154063187</v>
      </c>
      <c r="AC58" s="19">
        <v>288250</v>
      </c>
      <c r="AD58" s="19">
        <v>10345</v>
      </c>
      <c r="AE58" s="19">
        <v>5401</v>
      </c>
      <c r="AF58" s="19">
        <v>12254</v>
      </c>
      <c r="AG58" s="19">
        <v>13871</v>
      </c>
      <c r="AH58" s="19">
        <v>6390</v>
      </c>
      <c r="AI58" s="19">
        <v>9848</v>
      </c>
      <c r="AJ58" s="54">
        <f t="shared" ref="AJ58:AJ74" si="47">AD58/AC58*100</f>
        <v>3.5888985255854293</v>
      </c>
      <c r="AK58" s="54">
        <f t="shared" ref="AK58:AK74" si="48">AE58/AC58*100</f>
        <v>1.8737207285342585</v>
      </c>
      <c r="AL58" s="54">
        <f t="shared" ref="AL58:AL74" si="49">AF58/AC58*100</f>
        <v>4.2511708586296617</v>
      </c>
      <c r="AM58" s="54">
        <f t="shared" si="19"/>
        <v>4.8121422376409368</v>
      </c>
      <c r="AN58" s="54">
        <f t="shared" ref="AN58:AN74" si="50">AH58/AC58*100</f>
        <v>2.2168256721595836</v>
      </c>
      <c r="AO58" s="39">
        <f t="shared" ref="AO58:AO74" si="51">AI58/AC58*100</f>
        <v>3.4164787510841279</v>
      </c>
      <c r="AP58" s="19">
        <v>143913</v>
      </c>
      <c r="AQ58" s="19">
        <v>15916</v>
      </c>
      <c r="AR58" s="19">
        <v>144337</v>
      </c>
      <c r="AS58" s="19">
        <v>14565</v>
      </c>
      <c r="AT58" s="54">
        <f t="shared" ref="AT58:AT74" si="52">AQ58/AP58*100</f>
        <v>11.05945953457992</v>
      </c>
      <c r="AU58" s="54">
        <f t="shared" ref="AU58:AU74" si="53">AS58/AR58*100</f>
        <v>10.09096766594844</v>
      </c>
      <c r="AV58" s="54">
        <f t="shared" ref="AV58:AV74" si="54">AQ58/(SUM(AS58,AQ58))*100</f>
        <v>52.216134641251934</v>
      </c>
      <c r="AW58" s="54">
        <f t="shared" ref="AW58:AW74" si="55">AS58/(SUM(AS58,AQ58))*100</f>
        <v>47.783865358748074</v>
      </c>
    </row>
    <row r="59" spans="1:49">
      <c r="A59" s="1" t="s">
        <v>70</v>
      </c>
      <c r="B59" s="2" t="s">
        <v>71</v>
      </c>
      <c r="C59" s="1" t="s">
        <v>110</v>
      </c>
      <c r="D59" s="19">
        <v>85543</v>
      </c>
      <c r="E59" s="19">
        <v>10537</v>
      </c>
      <c r="F59" s="19">
        <v>4955</v>
      </c>
      <c r="G59" s="19">
        <v>5063</v>
      </c>
      <c r="H59" s="19">
        <v>55479</v>
      </c>
      <c r="I59" s="19">
        <v>14030</v>
      </c>
      <c r="J59" s="54">
        <f t="shared" si="38"/>
        <v>12.317781700431361</v>
      </c>
      <c r="K59" s="54">
        <f t="shared" si="39"/>
        <v>8.9313073415166109</v>
      </c>
      <c r="L59" s="39">
        <f t="shared" si="40"/>
        <v>36.086956521739133</v>
      </c>
      <c r="M59" s="19">
        <v>10537</v>
      </c>
      <c r="N59" s="19">
        <v>8290</v>
      </c>
      <c r="O59" s="19">
        <v>1752</v>
      </c>
      <c r="P59" s="29">
        <f t="shared" si="41"/>
        <v>495</v>
      </c>
      <c r="Q59" s="19">
        <v>83</v>
      </c>
      <c r="R59" s="19">
        <v>104</v>
      </c>
      <c r="S59" s="19">
        <v>0</v>
      </c>
      <c r="T59" s="19">
        <v>50</v>
      </c>
      <c r="U59" s="19">
        <v>258</v>
      </c>
      <c r="V59" s="19">
        <v>134</v>
      </c>
      <c r="W59" s="19">
        <v>8208</v>
      </c>
      <c r="X59" s="217">
        <f t="shared" si="42"/>
        <v>78.675144728100975</v>
      </c>
      <c r="Y59" s="217">
        <f t="shared" si="43"/>
        <v>16.627123469678278</v>
      </c>
      <c r="Z59" s="217">
        <f t="shared" si="44"/>
        <v>4.6977318022207459</v>
      </c>
      <c r="AA59" s="217">
        <f t="shared" si="45"/>
        <v>1.2717092151466263</v>
      </c>
      <c r="AB59" s="219">
        <f t="shared" si="46"/>
        <v>77.89693461136946</v>
      </c>
      <c r="AC59" s="19">
        <v>85543</v>
      </c>
      <c r="AD59" s="19">
        <v>2774</v>
      </c>
      <c r="AE59" s="19">
        <v>2010</v>
      </c>
      <c r="AF59" s="19">
        <v>4081</v>
      </c>
      <c r="AG59" s="19">
        <v>5371</v>
      </c>
      <c r="AH59" s="19">
        <v>2549</v>
      </c>
      <c r="AI59" s="19">
        <v>4632</v>
      </c>
      <c r="AJ59" s="54">
        <f t="shared" si="47"/>
        <v>3.2428135557555851</v>
      </c>
      <c r="AK59" s="54">
        <f t="shared" si="48"/>
        <v>2.3496954747904564</v>
      </c>
      <c r="AL59" s="54">
        <f t="shared" si="49"/>
        <v>4.7707001157312696</v>
      </c>
      <c r="AM59" s="54">
        <f t="shared" si="19"/>
        <v>6.2787136294027563</v>
      </c>
      <c r="AN59" s="54">
        <f t="shared" si="50"/>
        <v>2.9797879429059071</v>
      </c>
      <c r="AO59" s="39">
        <f t="shared" si="51"/>
        <v>5.4148206165320367</v>
      </c>
      <c r="AP59" s="19">
        <v>40184</v>
      </c>
      <c r="AQ59" s="19">
        <v>4723</v>
      </c>
      <c r="AR59" s="19">
        <v>45359</v>
      </c>
      <c r="AS59" s="19">
        <v>5814</v>
      </c>
      <c r="AT59" s="54">
        <f t="shared" si="52"/>
        <v>11.753434202667728</v>
      </c>
      <c r="AU59" s="54">
        <f t="shared" si="53"/>
        <v>12.81774289556648</v>
      </c>
      <c r="AV59" s="54">
        <f t="shared" si="54"/>
        <v>44.823004650279969</v>
      </c>
      <c r="AW59" s="54">
        <f t="shared" si="55"/>
        <v>55.176995349720038</v>
      </c>
    </row>
    <row r="60" spans="1:49">
      <c r="A60" s="1" t="s">
        <v>90</v>
      </c>
      <c r="B60" s="2" t="s">
        <v>91</v>
      </c>
      <c r="C60" s="1" t="s">
        <v>111</v>
      </c>
      <c r="D60" s="19">
        <v>902809</v>
      </c>
      <c r="E60" s="19">
        <v>79117</v>
      </c>
      <c r="F60" s="19">
        <v>47971</v>
      </c>
      <c r="G60" s="19">
        <v>23691</v>
      </c>
      <c r="H60" s="19">
        <v>638718</v>
      </c>
      <c r="I60" s="19">
        <v>70097</v>
      </c>
      <c r="J60" s="54">
        <f t="shared" si="38"/>
        <v>8.763426151046346</v>
      </c>
      <c r="K60" s="54">
        <f t="shared" si="39"/>
        <v>7.5105132468475917</v>
      </c>
      <c r="L60" s="39">
        <f t="shared" si="40"/>
        <v>33.797452102087107</v>
      </c>
      <c r="M60" s="19">
        <v>79117</v>
      </c>
      <c r="N60" s="19">
        <v>57975</v>
      </c>
      <c r="O60" s="19">
        <v>9948</v>
      </c>
      <c r="P60" s="29">
        <f t="shared" si="41"/>
        <v>11194</v>
      </c>
      <c r="Q60" s="19">
        <v>551</v>
      </c>
      <c r="R60" s="19">
        <v>2333</v>
      </c>
      <c r="S60" s="19">
        <v>29</v>
      </c>
      <c r="T60" s="19">
        <v>4757</v>
      </c>
      <c r="U60" s="19">
        <v>3524</v>
      </c>
      <c r="V60" s="19">
        <v>23800</v>
      </c>
      <c r="W60" s="19">
        <v>39989</v>
      </c>
      <c r="X60" s="217">
        <f t="shared" si="42"/>
        <v>73.277550968818332</v>
      </c>
      <c r="Y60" s="217">
        <f t="shared" si="43"/>
        <v>12.573783131311856</v>
      </c>
      <c r="Z60" s="217">
        <f t="shared" si="44"/>
        <v>14.148665899869814</v>
      </c>
      <c r="AA60" s="217">
        <f t="shared" si="45"/>
        <v>30.082030410657634</v>
      </c>
      <c r="AB60" s="219">
        <f t="shared" si="46"/>
        <v>50.544130844192779</v>
      </c>
      <c r="AC60" s="19">
        <v>902809</v>
      </c>
      <c r="AD60" s="19">
        <v>21588</v>
      </c>
      <c r="AE60" s="19">
        <v>15556</v>
      </c>
      <c r="AF60" s="19">
        <v>32336</v>
      </c>
      <c r="AG60" s="19">
        <v>36552</v>
      </c>
      <c r="AH60" s="19">
        <v>14307</v>
      </c>
      <c r="AI60" s="19">
        <v>24781</v>
      </c>
      <c r="AJ60" s="54">
        <f t="shared" si="47"/>
        <v>2.3912034549943564</v>
      </c>
      <c r="AK60" s="54">
        <f t="shared" si="48"/>
        <v>1.7230665622518162</v>
      </c>
      <c r="AL60" s="54">
        <f t="shared" si="49"/>
        <v>3.5817099740919724</v>
      </c>
      <c r="AM60" s="54">
        <f t="shared" si="19"/>
        <v>4.0486969004518123</v>
      </c>
      <c r="AN60" s="54">
        <f t="shared" si="50"/>
        <v>1.5847205776637139</v>
      </c>
      <c r="AO60" s="39">
        <f t="shared" si="51"/>
        <v>2.7448773771639403</v>
      </c>
      <c r="AP60" s="19">
        <v>455190</v>
      </c>
      <c r="AQ60" s="19">
        <v>38399</v>
      </c>
      <c r="AR60" s="19">
        <v>447619</v>
      </c>
      <c r="AS60" s="19">
        <v>40718</v>
      </c>
      <c r="AT60" s="54">
        <f t="shared" si="52"/>
        <v>8.4358180100617322</v>
      </c>
      <c r="AU60" s="54">
        <f t="shared" si="53"/>
        <v>9.0965754358058977</v>
      </c>
      <c r="AV60" s="54">
        <f t="shared" si="54"/>
        <v>48.534448980623637</v>
      </c>
      <c r="AW60" s="54">
        <f t="shared" si="55"/>
        <v>51.465551019376363</v>
      </c>
    </row>
    <row r="61" spans="1:49">
      <c r="A61" s="1" t="s">
        <v>44</v>
      </c>
      <c r="B61" s="2" t="s">
        <v>45</v>
      </c>
      <c r="C61" s="1" t="s">
        <v>112</v>
      </c>
      <c r="D61" s="19">
        <v>611099</v>
      </c>
      <c r="E61" s="19">
        <v>93438</v>
      </c>
      <c r="F61" s="19">
        <v>55715</v>
      </c>
      <c r="G61" s="19">
        <v>29682</v>
      </c>
      <c r="H61" s="19">
        <v>406470</v>
      </c>
      <c r="I61" s="19">
        <v>73635</v>
      </c>
      <c r="J61" s="54">
        <f t="shared" si="38"/>
        <v>15.290157568577268</v>
      </c>
      <c r="K61" s="54">
        <f t="shared" si="39"/>
        <v>13.707038649838857</v>
      </c>
      <c r="L61" s="39">
        <f t="shared" si="40"/>
        <v>40.309635363617843</v>
      </c>
      <c r="M61" s="19">
        <v>93438</v>
      </c>
      <c r="N61" s="19">
        <v>23178</v>
      </c>
      <c r="O61" s="19">
        <v>66025</v>
      </c>
      <c r="P61" s="29">
        <f t="shared" si="41"/>
        <v>4235</v>
      </c>
      <c r="Q61" s="19">
        <v>519</v>
      </c>
      <c r="R61" s="19">
        <v>749</v>
      </c>
      <c r="S61" s="19">
        <v>90</v>
      </c>
      <c r="T61" s="19">
        <v>903</v>
      </c>
      <c r="U61" s="19">
        <v>1974</v>
      </c>
      <c r="V61" s="19">
        <v>2303</v>
      </c>
      <c r="W61" s="19">
        <v>22214</v>
      </c>
      <c r="X61" s="217">
        <f t="shared" si="42"/>
        <v>24.805753547807104</v>
      </c>
      <c r="Y61" s="217">
        <f t="shared" si="43"/>
        <v>70.661829234358606</v>
      </c>
      <c r="Z61" s="217">
        <f t="shared" si="44"/>
        <v>4.5324172178342854</v>
      </c>
      <c r="AA61" s="217">
        <f t="shared" si="45"/>
        <v>2.4647359746569917</v>
      </c>
      <c r="AB61" s="219">
        <f t="shared" si="46"/>
        <v>23.77405338299193</v>
      </c>
      <c r="AC61" s="19">
        <v>611099</v>
      </c>
      <c r="AD61" s="19">
        <v>15208</v>
      </c>
      <c r="AE61" s="19">
        <v>18060</v>
      </c>
      <c r="AF61" s="19">
        <v>39637</v>
      </c>
      <c r="AG61" s="19">
        <v>53973</v>
      </c>
      <c r="AH61" s="19">
        <v>17747</v>
      </c>
      <c r="AI61" s="19">
        <v>32974</v>
      </c>
      <c r="AJ61" s="54">
        <f t="shared" si="47"/>
        <v>2.4886311383261956</v>
      </c>
      <c r="AK61" s="54">
        <f t="shared" si="48"/>
        <v>2.9553312965656957</v>
      </c>
      <c r="AL61" s="54">
        <f t="shared" si="49"/>
        <v>6.486183089810325</v>
      </c>
      <c r="AM61" s="54">
        <f t="shared" si="19"/>
        <v>8.8321204911151874</v>
      </c>
      <c r="AN61" s="54">
        <f t="shared" si="50"/>
        <v>2.9041120996761571</v>
      </c>
      <c r="AO61" s="39">
        <f t="shared" si="51"/>
        <v>5.3958523905291944</v>
      </c>
      <c r="AP61" s="19">
        <v>284867</v>
      </c>
      <c r="AQ61" s="19">
        <v>42472</v>
      </c>
      <c r="AR61" s="19">
        <v>326232</v>
      </c>
      <c r="AS61" s="19">
        <v>50966</v>
      </c>
      <c r="AT61" s="54">
        <f t="shared" si="52"/>
        <v>14.90941386682206</v>
      </c>
      <c r="AU61" s="54">
        <f t="shared" si="53"/>
        <v>15.622624390004658</v>
      </c>
      <c r="AV61" s="54">
        <f t="shared" si="54"/>
        <v>45.454740041524857</v>
      </c>
      <c r="AW61" s="54">
        <f t="shared" si="55"/>
        <v>54.545259958475135</v>
      </c>
    </row>
    <row r="62" spans="1:49">
      <c r="A62" s="1" t="s">
        <v>40</v>
      </c>
      <c r="B62" s="2" t="s">
        <v>41</v>
      </c>
      <c r="C62" s="1" t="s">
        <v>113</v>
      </c>
      <c r="D62" s="19">
        <v>227080</v>
      </c>
      <c r="E62" s="19">
        <v>35328</v>
      </c>
      <c r="F62" s="19">
        <v>19107</v>
      </c>
      <c r="G62" s="19">
        <v>12468</v>
      </c>
      <c r="H62" s="19">
        <v>151144</v>
      </c>
      <c r="I62" s="19">
        <v>28345</v>
      </c>
      <c r="J62" s="54">
        <f t="shared" si="38"/>
        <v>15.557512770829662</v>
      </c>
      <c r="K62" s="54">
        <f t="shared" si="39"/>
        <v>12.641586831101467</v>
      </c>
      <c r="L62" s="39">
        <f t="shared" si="40"/>
        <v>43.986593755512438</v>
      </c>
      <c r="M62" s="19">
        <v>35328</v>
      </c>
      <c r="N62" s="19">
        <v>11085</v>
      </c>
      <c r="O62" s="19">
        <v>22803</v>
      </c>
      <c r="P62" s="29">
        <f t="shared" si="41"/>
        <v>1440</v>
      </c>
      <c r="Q62" s="19">
        <v>116</v>
      </c>
      <c r="R62" s="19">
        <v>668</v>
      </c>
      <c r="S62" s="19">
        <v>0</v>
      </c>
      <c r="T62" s="19">
        <v>268</v>
      </c>
      <c r="U62" s="19">
        <v>388</v>
      </c>
      <c r="V62" s="19">
        <v>719</v>
      </c>
      <c r="W62" s="19">
        <v>10631</v>
      </c>
      <c r="X62" s="217">
        <f t="shared" si="42"/>
        <v>31.377377717391301</v>
      </c>
      <c r="Y62" s="217">
        <f t="shared" si="43"/>
        <v>64.546535326086953</v>
      </c>
      <c r="Z62" s="217">
        <f t="shared" si="44"/>
        <v>4.0760869565217392</v>
      </c>
      <c r="AA62" s="217">
        <f t="shared" si="45"/>
        <v>2.0352128623188404</v>
      </c>
      <c r="AB62" s="219">
        <f t="shared" si="46"/>
        <v>30.092278079710145</v>
      </c>
      <c r="AC62" s="19">
        <v>227080</v>
      </c>
      <c r="AD62" s="19">
        <v>7594</v>
      </c>
      <c r="AE62" s="19">
        <v>10490</v>
      </c>
      <c r="AF62" s="19">
        <v>12007</v>
      </c>
      <c r="AG62" s="19">
        <v>18080</v>
      </c>
      <c r="AH62" s="19">
        <v>6419</v>
      </c>
      <c r="AI62" s="19">
        <v>11250</v>
      </c>
      <c r="AJ62" s="54">
        <f t="shared" si="47"/>
        <v>3.3441958781046326</v>
      </c>
      <c r="AK62" s="54">
        <f t="shared" si="48"/>
        <v>4.6195173507134051</v>
      </c>
      <c r="AL62" s="54">
        <f t="shared" si="49"/>
        <v>5.2875638541483179</v>
      </c>
      <c r="AM62" s="54">
        <f t="shared" si="19"/>
        <v>7.9619517350713407</v>
      </c>
      <c r="AN62" s="54">
        <f t="shared" si="50"/>
        <v>2.8267570900123307</v>
      </c>
      <c r="AO62" s="39">
        <f t="shared" si="51"/>
        <v>4.9542011625858731</v>
      </c>
      <c r="AP62" s="19">
        <v>108322</v>
      </c>
      <c r="AQ62" s="19">
        <v>15122</v>
      </c>
      <c r="AR62" s="19">
        <v>118758</v>
      </c>
      <c r="AS62" s="19">
        <v>20206</v>
      </c>
      <c r="AT62" s="54">
        <f t="shared" si="52"/>
        <v>13.960229685567105</v>
      </c>
      <c r="AU62" s="54">
        <f t="shared" si="53"/>
        <v>17.014432711901513</v>
      </c>
      <c r="AV62" s="54">
        <f t="shared" si="54"/>
        <v>42.80457427536232</v>
      </c>
      <c r="AW62" s="54">
        <f t="shared" si="55"/>
        <v>57.19542572463768</v>
      </c>
    </row>
    <row r="63" spans="1:49">
      <c r="A63" s="1" t="s">
        <v>4</v>
      </c>
      <c r="B63" s="2" t="s">
        <v>5</v>
      </c>
      <c r="C63" s="1" t="s">
        <v>114</v>
      </c>
      <c r="D63" s="19">
        <v>209221</v>
      </c>
      <c r="E63" s="19">
        <v>35621</v>
      </c>
      <c r="F63" s="19">
        <v>22325</v>
      </c>
      <c r="G63" s="19">
        <v>11128</v>
      </c>
      <c r="H63" s="19">
        <v>138497</v>
      </c>
      <c r="I63" s="19">
        <v>27127</v>
      </c>
      <c r="J63" s="54">
        <f t="shared" si="38"/>
        <v>17.025537589438919</v>
      </c>
      <c r="K63" s="54">
        <f t="shared" si="39"/>
        <v>16.119482732477959</v>
      </c>
      <c r="L63" s="39">
        <f t="shared" si="40"/>
        <v>41.021860139344561</v>
      </c>
      <c r="M63" s="19">
        <v>35621</v>
      </c>
      <c r="N63" s="19">
        <v>7279</v>
      </c>
      <c r="O63" s="19">
        <v>27648</v>
      </c>
      <c r="P63" s="29">
        <f t="shared" si="41"/>
        <v>694</v>
      </c>
      <c r="Q63" s="19">
        <v>165</v>
      </c>
      <c r="R63" s="19">
        <v>56</v>
      </c>
      <c r="S63" s="19">
        <v>0</v>
      </c>
      <c r="T63" s="19">
        <v>101</v>
      </c>
      <c r="U63" s="19">
        <v>372</v>
      </c>
      <c r="V63" s="19">
        <v>318</v>
      </c>
      <c r="W63" s="19">
        <v>7108</v>
      </c>
      <c r="X63" s="217">
        <f t="shared" si="42"/>
        <v>20.434575110187811</v>
      </c>
      <c r="Y63" s="228" t="s">
        <v>255</v>
      </c>
      <c r="Z63" s="217">
        <f t="shared" si="44"/>
        <v>1.9482889306869544</v>
      </c>
      <c r="AA63" s="217">
        <f t="shared" si="45"/>
        <v>0.89273181550209146</v>
      </c>
      <c r="AB63" s="219">
        <f t="shared" si="46"/>
        <v>19.954521209398951</v>
      </c>
      <c r="AC63" s="19">
        <v>209221</v>
      </c>
      <c r="AD63" s="19">
        <v>5940</v>
      </c>
      <c r="AE63" s="19">
        <v>7470</v>
      </c>
      <c r="AF63" s="19">
        <v>13460</v>
      </c>
      <c r="AG63" s="19">
        <v>21971</v>
      </c>
      <c r="AH63" s="19">
        <v>7536</v>
      </c>
      <c r="AI63" s="19">
        <v>12554</v>
      </c>
      <c r="AJ63" s="54">
        <f t="shared" si="47"/>
        <v>2.8391031493014562</v>
      </c>
      <c r="AK63" s="54">
        <f t="shared" si="48"/>
        <v>3.5703872938184977</v>
      </c>
      <c r="AL63" s="54">
        <f t="shared" si="49"/>
        <v>6.4333886177773749</v>
      </c>
      <c r="AM63" s="54">
        <f t="shared" si="19"/>
        <v>10.50133590796335</v>
      </c>
      <c r="AN63" s="54">
        <f t="shared" si="50"/>
        <v>3.6019328843662919</v>
      </c>
      <c r="AO63" s="39">
        <f t="shared" si="51"/>
        <v>6.0003536929849295</v>
      </c>
      <c r="AP63" s="19">
        <v>97914</v>
      </c>
      <c r="AQ63" s="19">
        <v>15366</v>
      </c>
      <c r="AR63" s="19">
        <v>111307</v>
      </c>
      <c r="AS63" s="19">
        <v>20255</v>
      </c>
      <c r="AT63" s="54">
        <f t="shared" si="52"/>
        <v>15.693363563943869</v>
      </c>
      <c r="AU63" s="54">
        <f t="shared" si="53"/>
        <v>18.197417952150357</v>
      </c>
      <c r="AV63" s="54">
        <f t="shared" si="54"/>
        <v>43.137475084921817</v>
      </c>
      <c r="AW63" s="54">
        <f t="shared" si="55"/>
        <v>56.862524915078183</v>
      </c>
    </row>
    <row r="64" spans="1:49">
      <c r="A64" s="1" t="s">
        <v>28</v>
      </c>
      <c r="B64" s="2" t="s">
        <v>29</v>
      </c>
      <c r="C64" s="1" t="s">
        <v>390</v>
      </c>
      <c r="D64" s="19">
        <v>217239</v>
      </c>
      <c r="E64" s="19">
        <v>24386</v>
      </c>
      <c r="F64" s="19">
        <v>13470</v>
      </c>
      <c r="G64" s="19">
        <v>9037</v>
      </c>
      <c r="H64" s="19">
        <v>140638</v>
      </c>
      <c r="I64" s="19">
        <v>27204</v>
      </c>
      <c r="J64" s="54">
        <f t="shared" si="38"/>
        <v>11.22542453242742</v>
      </c>
      <c r="K64" s="54">
        <f t="shared" si="39"/>
        <v>9.5777812539996301</v>
      </c>
      <c r="L64" s="39">
        <f t="shared" si="40"/>
        <v>33.21937950301426</v>
      </c>
      <c r="M64" s="19">
        <v>24386</v>
      </c>
      <c r="N64" s="19">
        <v>22227</v>
      </c>
      <c r="O64" s="19">
        <v>275</v>
      </c>
      <c r="P64" s="29">
        <f t="shared" si="41"/>
        <v>1884</v>
      </c>
      <c r="Q64" s="19">
        <v>456</v>
      </c>
      <c r="R64" s="19">
        <v>398</v>
      </c>
      <c r="S64" s="19">
        <v>0</v>
      </c>
      <c r="T64" s="19">
        <v>246</v>
      </c>
      <c r="U64" s="19">
        <v>784</v>
      </c>
      <c r="V64" s="19">
        <v>1477</v>
      </c>
      <c r="W64" s="19">
        <v>21292</v>
      </c>
      <c r="X64" s="217">
        <f t="shared" si="42"/>
        <v>91.146559501353224</v>
      </c>
      <c r="Y64" s="217">
        <f t="shared" ref="Y64:Y68" si="56">O64/M64*100</f>
        <v>1.1276962191421307</v>
      </c>
      <c r="Z64" s="217">
        <f t="shared" si="44"/>
        <v>7.7257442795046343</v>
      </c>
      <c r="AA64" s="217">
        <f t="shared" si="45"/>
        <v>6.0567538751742802</v>
      </c>
      <c r="AB64" s="219">
        <f t="shared" si="46"/>
        <v>87.312392356269982</v>
      </c>
      <c r="AC64" s="19">
        <v>217239</v>
      </c>
      <c r="AD64" s="19">
        <v>7677</v>
      </c>
      <c r="AE64" s="19">
        <v>4547</v>
      </c>
      <c r="AF64" s="19">
        <v>10906</v>
      </c>
      <c r="AG64" s="19">
        <v>10597</v>
      </c>
      <c r="AH64" s="19">
        <v>5038</v>
      </c>
      <c r="AI64" s="19">
        <v>9484</v>
      </c>
      <c r="AJ64" s="54">
        <f t="shared" si="47"/>
        <v>3.5338958474307098</v>
      </c>
      <c r="AK64" s="54">
        <f t="shared" si="48"/>
        <v>2.0930864163432901</v>
      </c>
      <c r="AL64" s="54">
        <f t="shared" si="49"/>
        <v>5.0202772062106717</v>
      </c>
      <c r="AM64" s="54">
        <f t="shared" si="19"/>
        <v>4.8780375531097082</v>
      </c>
      <c r="AN64" s="54">
        <f t="shared" si="50"/>
        <v>2.3191047647982179</v>
      </c>
      <c r="AO64" s="39">
        <f t="shared" si="51"/>
        <v>4.3656986084450766</v>
      </c>
      <c r="AP64" s="19">
        <v>107790</v>
      </c>
      <c r="AQ64" s="19">
        <v>12051</v>
      </c>
      <c r="AR64" s="19">
        <v>109449</v>
      </c>
      <c r="AS64" s="19">
        <v>12335</v>
      </c>
      <c r="AT64" s="54">
        <f t="shared" si="52"/>
        <v>11.180072362927914</v>
      </c>
      <c r="AU64" s="54">
        <f t="shared" si="53"/>
        <v>11.270089265319919</v>
      </c>
      <c r="AV64" s="54">
        <f t="shared" si="54"/>
        <v>49.417698679570243</v>
      </c>
      <c r="AW64" s="54">
        <f t="shared" si="55"/>
        <v>50.582301320429757</v>
      </c>
    </row>
    <row r="65" spans="1:49">
      <c r="A65" s="1" t="s">
        <v>30</v>
      </c>
      <c r="B65" s="2" t="s">
        <v>31</v>
      </c>
      <c r="C65" s="1" t="s">
        <v>116</v>
      </c>
      <c r="D65" s="19">
        <v>2688742</v>
      </c>
      <c r="E65" s="19">
        <v>285649</v>
      </c>
      <c r="F65" s="19">
        <v>151411</v>
      </c>
      <c r="G65" s="19">
        <v>115456</v>
      </c>
      <c r="H65" s="19">
        <v>1798560</v>
      </c>
      <c r="I65" s="19">
        <v>296324</v>
      </c>
      <c r="J65" s="54">
        <f t="shared" si="38"/>
        <v>10.623890280287213</v>
      </c>
      <c r="K65" s="54">
        <f t="shared" si="39"/>
        <v>8.4184569878124726</v>
      </c>
      <c r="L65" s="39">
        <f t="shared" si="40"/>
        <v>38.96275698222216</v>
      </c>
      <c r="M65" s="19">
        <v>285649</v>
      </c>
      <c r="N65" s="19">
        <v>113786</v>
      </c>
      <c r="O65" s="19">
        <v>131691</v>
      </c>
      <c r="P65" s="29">
        <f t="shared" si="41"/>
        <v>40172</v>
      </c>
      <c r="Q65" s="19">
        <v>1166</v>
      </c>
      <c r="R65" s="19">
        <v>11363</v>
      </c>
      <c r="S65" s="19">
        <v>118</v>
      </c>
      <c r="T65" s="19">
        <v>21545</v>
      </c>
      <c r="U65" s="19">
        <v>5980</v>
      </c>
      <c r="V65" s="19">
        <v>59781</v>
      </c>
      <c r="W65" s="19">
        <v>79198</v>
      </c>
      <c r="X65" s="217">
        <f t="shared" si="42"/>
        <v>39.834202115183324</v>
      </c>
      <c r="Y65" s="217">
        <f t="shared" si="56"/>
        <v>46.102384394834218</v>
      </c>
      <c r="Z65" s="217">
        <f t="shared" si="44"/>
        <v>14.063413489982461</v>
      </c>
      <c r="AA65" s="217">
        <f t="shared" si="45"/>
        <v>20.928132078179864</v>
      </c>
      <c r="AB65" s="219">
        <f t="shared" si="46"/>
        <v>27.725635307667801</v>
      </c>
      <c r="AC65" s="19">
        <v>2688742</v>
      </c>
      <c r="AD65" s="19">
        <v>57362</v>
      </c>
      <c r="AE65" s="19">
        <v>61368</v>
      </c>
      <c r="AF65" s="19">
        <v>103966</v>
      </c>
      <c r="AG65" s="19">
        <v>169472</v>
      </c>
      <c r="AH65" s="19">
        <v>63734</v>
      </c>
      <c r="AI65" s="19">
        <v>113587</v>
      </c>
      <c r="AJ65" s="54">
        <f t="shared" si="47"/>
        <v>2.1334140650162792</v>
      </c>
      <c r="AK65" s="54">
        <f t="shared" si="48"/>
        <v>2.2824056752191173</v>
      </c>
      <c r="AL65" s="54">
        <f t="shared" si="49"/>
        <v>3.8667153635417604</v>
      </c>
      <c r="AM65" s="54">
        <f t="shared" ref="AM65:AM74" si="57">AG65/AC65*100</f>
        <v>6.3030220080617623</v>
      </c>
      <c r="AN65" s="54">
        <f t="shared" si="50"/>
        <v>2.3704022178401645</v>
      </c>
      <c r="AO65" s="39">
        <f t="shared" si="51"/>
        <v>4.2245406959834746</v>
      </c>
      <c r="AP65" s="19">
        <v>1301101</v>
      </c>
      <c r="AQ65" s="19">
        <v>128961</v>
      </c>
      <c r="AR65" s="19">
        <v>1387641</v>
      </c>
      <c r="AS65" s="19">
        <v>156688</v>
      </c>
      <c r="AT65" s="54">
        <f t="shared" si="52"/>
        <v>9.9116824904446315</v>
      </c>
      <c r="AU65" s="54">
        <f t="shared" si="53"/>
        <v>11.291681349859221</v>
      </c>
      <c r="AV65" s="54">
        <f t="shared" si="54"/>
        <v>45.14666601318401</v>
      </c>
      <c r="AW65" s="54">
        <f t="shared" si="55"/>
        <v>54.85333398681599</v>
      </c>
    </row>
    <row r="66" spans="1:49">
      <c r="A66" s="1" t="s">
        <v>84</v>
      </c>
      <c r="B66" s="2" t="s">
        <v>85</v>
      </c>
      <c r="C66" s="1" t="s">
        <v>117</v>
      </c>
      <c r="D66" s="19">
        <v>112704</v>
      </c>
      <c r="E66" s="19">
        <v>12194</v>
      </c>
      <c r="F66" s="19">
        <v>7472</v>
      </c>
      <c r="G66" s="19">
        <v>4100</v>
      </c>
      <c r="H66" s="19">
        <v>79400</v>
      </c>
      <c r="I66" s="19">
        <v>11759</v>
      </c>
      <c r="J66" s="54">
        <f t="shared" si="38"/>
        <v>10.819491766042022</v>
      </c>
      <c r="K66" s="54">
        <f t="shared" si="39"/>
        <v>9.410579345088161</v>
      </c>
      <c r="L66" s="39">
        <f t="shared" si="40"/>
        <v>34.866910451569012</v>
      </c>
      <c r="M66" s="19">
        <v>12194</v>
      </c>
      <c r="N66" s="19">
        <v>4691</v>
      </c>
      <c r="O66" s="19">
        <v>7098</v>
      </c>
      <c r="P66" s="29">
        <f t="shared" si="41"/>
        <v>405</v>
      </c>
      <c r="Q66" s="19">
        <v>2</v>
      </c>
      <c r="R66" s="19">
        <v>77</v>
      </c>
      <c r="S66" s="19">
        <v>0</v>
      </c>
      <c r="T66" s="19">
        <v>56</v>
      </c>
      <c r="U66" s="19">
        <v>270</v>
      </c>
      <c r="V66" s="19">
        <v>292</v>
      </c>
      <c r="W66" s="19">
        <v>4476</v>
      </c>
      <c r="X66" s="217">
        <f t="shared" si="42"/>
        <v>38.469739216007873</v>
      </c>
      <c r="Y66" s="217">
        <f t="shared" si="56"/>
        <v>58.208955223880601</v>
      </c>
      <c r="Z66" s="217">
        <f t="shared" si="44"/>
        <v>3.3213055601115302</v>
      </c>
      <c r="AA66" s="217">
        <f t="shared" si="45"/>
        <v>2.3946203050680666</v>
      </c>
      <c r="AB66" s="219">
        <f t="shared" si="46"/>
        <v>36.706577005084469</v>
      </c>
      <c r="AC66" s="19">
        <v>112704</v>
      </c>
      <c r="AD66" s="19">
        <v>2319</v>
      </c>
      <c r="AE66" s="19">
        <v>2323</v>
      </c>
      <c r="AF66" s="19">
        <v>4798</v>
      </c>
      <c r="AG66" s="19">
        <v>6758</v>
      </c>
      <c r="AH66" s="19">
        <v>2335</v>
      </c>
      <c r="AI66" s="19">
        <v>4378</v>
      </c>
      <c r="AJ66" s="54">
        <f t="shared" si="47"/>
        <v>2.0576022146507666</v>
      </c>
      <c r="AK66" s="54">
        <f t="shared" si="48"/>
        <v>2.0611513344690517</v>
      </c>
      <c r="AL66" s="54">
        <f t="shared" si="49"/>
        <v>4.2571692220329362</v>
      </c>
      <c r="AM66" s="54">
        <f t="shared" si="57"/>
        <v>5.9962379329926181</v>
      </c>
      <c r="AN66" s="54">
        <f t="shared" si="50"/>
        <v>2.071798693923907</v>
      </c>
      <c r="AO66" s="39">
        <f t="shared" si="51"/>
        <v>3.8845116411130038</v>
      </c>
      <c r="AP66" s="19">
        <v>53941</v>
      </c>
      <c r="AQ66" s="19">
        <v>4949</v>
      </c>
      <c r="AR66" s="19">
        <v>58763</v>
      </c>
      <c r="AS66" s="19">
        <v>7245</v>
      </c>
      <c r="AT66" s="54">
        <f t="shared" si="52"/>
        <v>9.1748391761368904</v>
      </c>
      <c r="AU66" s="54">
        <f t="shared" si="53"/>
        <v>12.32918673314841</v>
      </c>
      <c r="AV66" s="54">
        <f t="shared" si="54"/>
        <v>40.585533869115956</v>
      </c>
      <c r="AW66" s="54">
        <f t="shared" si="55"/>
        <v>59.414466130884037</v>
      </c>
    </row>
    <row r="67" spans="1:49">
      <c r="A67" s="1" t="s">
        <v>74</v>
      </c>
      <c r="B67" s="2" t="s">
        <v>75</v>
      </c>
      <c r="C67" s="1" t="s">
        <v>118</v>
      </c>
      <c r="D67" s="19">
        <v>830968</v>
      </c>
      <c r="E67" s="19">
        <v>98825</v>
      </c>
      <c r="F67" s="19">
        <v>60788</v>
      </c>
      <c r="G67" s="19">
        <v>28902</v>
      </c>
      <c r="H67" s="19">
        <v>564376</v>
      </c>
      <c r="I67" s="19">
        <v>76500</v>
      </c>
      <c r="J67" s="54">
        <f t="shared" si="38"/>
        <v>11.892756399765094</v>
      </c>
      <c r="K67" s="54">
        <f t="shared" si="39"/>
        <v>10.770833628644734</v>
      </c>
      <c r="L67" s="39">
        <f t="shared" si="40"/>
        <v>37.780392156862746</v>
      </c>
      <c r="M67" s="19">
        <v>98825</v>
      </c>
      <c r="N67" s="19">
        <v>60633</v>
      </c>
      <c r="O67" s="19">
        <v>29993</v>
      </c>
      <c r="P67" s="29">
        <f t="shared" si="41"/>
        <v>8199</v>
      </c>
      <c r="Q67" s="19">
        <v>565</v>
      </c>
      <c r="R67" s="19">
        <v>2615</v>
      </c>
      <c r="S67" s="19">
        <v>38</v>
      </c>
      <c r="T67" s="19">
        <v>691</v>
      </c>
      <c r="U67" s="19">
        <v>4290</v>
      </c>
      <c r="V67" s="19">
        <v>3592</v>
      </c>
      <c r="W67" s="19">
        <v>58324</v>
      </c>
      <c r="X67" s="217">
        <f t="shared" si="42"/>
        <v>61.353908423981785</v>
      </c>
      <c r="Y67" s="217">
        <f t="shared" si="56"/>
        <v>30.349607892739694</v>
      </c>
      <c r="Z67" s="217">
        <f t="shared" si="44"/>
        <v>8.2964836832785238</v>
      </c>
      <c r="AA67" s="217">
        <f t="shared" si="45"/>
        <v>3.6347078168479636</v>
      </c>
      <c r="AB67" s="219">
        <f t="shared" si="46"/>
        <v>59.017455097394389</v>
      </c>
      <c r="AC67" s="19">
        <v>830968</v>
      </c>
      <c r="AD67" s="19">
        <v>22613</v>
      </c>
      <c r="AE67" s="19">
        <v>16846</v>
      </c>
      <c r="AF67" s="19">
        <v>44242</v>
      </c>
      <c r="AG67" s="19">
        <v>50938</v>
      </c>
      <c r="AH67" s="19">
        <v>20121</v>
      </c>
      <c r="AI67" s="19">
        <v>34397</v>
      </c>
      <c r="AJ67" s="54">
        <f t="shared" si="47"/>
        <v>2.7212840927689155</v>
      </c>
      <c r="AK67" s="54">
        <f t="shared" si="48"/>
        <v>2.0272742151322314</v>
      </c>
      <c r="AL67" s="54">
        <f t="shared" si="49"/>
        <v>5.3241520732446981</v>
      </c>
      <c r="AM67" s="54">
        <f t="shared" si="57"/>
        <v>6.1299592764101627</v>
      </c>
      <c r="AN67" s="54">
        <f t="shared" si="50"/>
        <v>2.4213928815550059</v>
      </c>
      <c r="AO67" s="39">
        <f t="shared" si="51"/>
        <v>4.1393892424257013</v>
      </c>
      <c r="AP67" s="19">
        <v>404493</v>
      </c>
      <c r="AQ67" s="19">
        <v>45696</v>
      </c>
      <c r="AR67" s="19">
        <v>426475</v>
      </c>
      <c r="AS67" s="19">
        <v>53129</v>
      </c>
      <c r="AT67" s="54">
        <f t="shared" si="52"/>
        <v>11.297105265109655</v>
      </c>
      <c r="AU67" s="54">
        <f t="shared" si="53"/>
        <v>12.457705609941966</v>
      </c>
      <c r="AV67" s="54">
        <f t="shared" si="54"/>
        <v>46.239311915001267</v>
      </c>
      <c r="AW67" s="54">
        <f t="shared" si="55"/>
        <v>53.760688084998733</v>
      </c>
    </row>
    <row r="68" spans="1:49">
      <c r="A68" s="1" t="s">
        <v>14</v>
      </c>
      <c r="B68" s="2" t="s">
        <v>15</v>
      </c>
      <c r="C68" s="1" t="s">
        <v>119</v>
      </c>
      <c r="D68" s="19">
        <v>657039</v>
      </c>
      <c r="E68" s="19">
        <v>61932</v>
      </c>
      <c r="F68" s="19">
        <v>34314</v>
      </c>
      <c r="G68" s="19">
        <v>24111</v>
      </c>
      <c r="H68" s="19">
        <v>449529</v>
      </c>
      <c r="I68" s="19">
        <v>70379</v>
      </c>
      <c r="J68" s="54">
        <f t="shared" si="38"/>
        <v>9.4259244885006819</v>
      </c>
      <c r="K68" s="54">
        <f t="shared" si="39"/>
        <v>7.6333228779455835</v>
      </c>
      <c r="L68" s="39">
        <f t="shared" si="40"/>
        <v>34.258798789411614</v>
      </c>
      <c r="M68" s="19">
        <v>61932</v>
      </c>
      <c r="N68" s="19">
        <v>46146</v>
      </c>
      <c r="O68" s="19">
        <v>7862</v>
      </c>
      <c r="P68" s="29">
        <f t="shared" si="41"/>
        <v>7924</v>
      </c>
      <c r="Q68" s="19">
        <v>986</v>
      </c>
      <c r="R68" s="19">
        <v>1948</v>
      </c>
      <c r="S68" s="19">
        <v>76</v>
      </c>
      <c r="T68" s="19">
        <v>2751</v>
      </c>
      <c r="U68" s="19">
        <v>2163</v>
      </c>
      <c r="V68" s="19">
        <v>15949</v>
      </c>
      <c r="W68" s="19">
        <v>34145</v>
      </c>
      <c r="X68" s="217">
        <f t="shared" si="42"/>
        <v>74.510753729897303</v>
      </c>
      <c r="Y68" s="228">
        <f t="shared" si="56"/>
        <v>12.69456823612995</v>
      </c>
      <c r="Z68" s="217">
        <f t="shared" si="44"/>
        <v>12.794678033972746</v>
      </c>
      <c r="AA68" s="217">
        <f t="shared" si="45"/>
        <v>25.752438157979718</v>
      </c>
      <c r="AB68" s="219">
        <f t="shared" si="46"/>
        <v>55.133049150681387</v>
      </c>
      <c r="AC68" s="19">
        <v>657039</v>
      </c>
      <c r="AD68" s="19">
        <v>17467</v>
      </c>
      <c r="AE68" s="19">
        <v>13713</v>
      </c>
      <c r="AF68" s="19">
        <v>23063</v>
      </c>
      <c r="AG68" s="19">
        <v>30733</v>
      </c>
      <c r="AH68" s="19">
        <v>11714</v>
      </c>
      <c r="AI68" s="19">
        <v>22766</v>
      </c>
      <c r="AJ68" s="54">
        <f t="shared" si="47"/>
        <v>2.658441888533253</v>
      </c>
      <c r="AK68" s="54">
        <f t="shared" si="48"/>
        <v>2.0870907206421538</v>
      </c>
      <c r="AL68" s="54">
        <f t="shared" si="49"/>
        <v>3.5101417115270173</v>
      </c>
      <c r="AM68" s="54">
        <f t="shared" si="57"/>
        <v>4.6775001179534241</v>
      </c>
      <c r="AN68" s="54">
        <f t="shared" si="50"/>
        <v>1.7828469847299779</v>
      </c>
      <c r="AO68" s="39">
        <f t="shared" si="51"/>
        <v>3.4649389153459684</v>
      </c>
      <c r="AP68" s="19">
        <v>328493</v>
      </c>
      <c r="AQ68" s="19">
        <v>29793</v>
      </c>
      <c r="AR68" s="19">
        <v>328546</v>
      </c>
      <c r="AS68" s="19">
        <v>32139</v>
      </c>
      <c r="AT68" s="54">
        <f t="shared" si="52"/>
        <v>9.0695996566136881</v>
      </c>
      <c r="AU68" s="54">
        <f t="shared" si="53"/>
        <v>9.7821918391945104</v>
      </c>
      <c r="AV68" s="54">
        <f t="shared" si="54"/>
        <v>48.105987211780665</v>
      </c>
      <c r="AW68" s="54">
        <f t="shared" si="55"/>
        <v>51.894012788219335</v>
      </c>
    </row>
    <row r="69" spans="1:49">
      <c r="A69" s="1" t="s">
        <v>48</v>
      </c>
      <c r="B69" s="2" t="s">
        <v>49</v>
      </c>
      <c r="C69" s="1" t="s">
        <v>120</v>
      </c>
      <c r="D69" s="19">
        <v>677568</v>
      </c>
      <c r="E69" s="19">
        <v>135521</v>
      </c>
      <c r="F69" s="19">
        <v>86040</v>
      </c>
      <c r="G69" s="19">
        <v>38629</v>
      </c>
      <c r="H69" s="19">
        <v>421844</v>
      </c>
      <c r="I69" s="19">
        <v>83812</v>
      </c>
      <c r="J69" s="54">
        <f t="shared" si="38"/>
        <v>20.001092141305374</v>
      </c>
      <c r="K69" s="54">
        <f t="shared" si="39"/>
        <v>20.396165407117323</v>
      </c>
      <c r="L69" s="39">
        <f t="shared" si="40"/>
        <v>46.090058702811056</v>
      </c>
      <c r="M69" s="19">
        <v>135521</v>
      </c>
      <c r="N69" s="19">
        <v>15773</v>
      </c>
      <c r="O69" s="19">
        <v>113497</v>
      </c>
      <c r="P69" s="29">
        <f t="shared" si="41"/>
        <v>6251</v>
      </c>
      <c r="Q69" s="19">
        <v>671</v>
      </c>
      <c r="R69" s="19">
        <v>945</v>
      </c>
      <c r="S69" s="19">
        <v>7</v>
      </c>
      <c r="T69" s="19">
        <v>1598</v>
      </c>
      <c r="U69" s="19">
        <v>3030</v>
      </c>
      <c r="V69" s="19">
        <v>4843</v>
      </c>
      <c r="W69" s="19">
        <v>13134</v>
      </c>
      <c r="X69" s="217">
        <f t="shared" si="42"/>
        <v>11.638786608717467</v>
      </c>
      <c r="Y69" s="217" t="s">
        <v>255</v>
      </c>
      <c r="Z69" s="217">
        <f t="shared" si="44"/>
        <v>4.6125692697072775</v>
      </c>
      <c r="AA69" s="217">
        <f t="shared" si="45"/>
        <v>3.5736158971672287</v>
      </c>
      <c r="AB69" s="219">
        <f t="shared" si="46"/>
        <v>9.6914869282251459</v>
      </c>
      <c r="AC69" s="19">
        <v>677568</v>
      </c>
      <c r="AD69" s="19">
        <v>21402</v>
      </c>
      <c r="AE69" s="19">
        <v>28606</v>
      </c>
      <c r="AF69" s="19">
        <v>58557</v>
      </c>
      <c r="AG69" s="19">
        <v>80697</v>
      </c>
      <c r="AH69" s="19">
        <v>39395</v>
      </c>
      <c r="AI69" s="19">
        <v>60232</v>
      </c>
      <c r="AJ69" s="54">
        <f t="shared" si="47"/>
        <v>3.1586497591385663</v>
      </c>
      <c r="AK69" s="54">
        <f t="shared" si="48"/>
        <v>4.2218640785869459</v>
      </c>
      <c r="AL69" s="54">
        <f t="shared" si="49"/>
        <v>8.6422322187588545</v>
      </c>
      <c r="AM69" s="54">
        <f t="shared" si="57"/>
        <v>11.909800935109097</v>
      </c>
      <c r="AN69" s="54">
        <f t="shared" si="50"/>
        <v>5.8141765844904132</v>
      </c>
      <c r="AO69" s="39">
        <f t="shared" si="51"/>
        <v>8.8894398790970044</v>
      </c>
      <c r="AP69" s="19">
        <v>319161</v>
      </c>
      <c r="AQ69" s="19">
        <v>62565</v>
      </c>
      <c r="AR69" s="19">
        <v>358407</v>
      </c>
      <c r="AS69" s="19">
        <v>72956</v>
      </c>
      <c r="AT69" s="54">
        <f t="shared" si="52"/>
        <v>19.602959008149494</v>
      </c>
      <c r="AU69" s="54">
        <f t="shared" si="53"/>
        <v>20.355629214831183</v>
      </c>
      <c r="AV69" s="54">
        <f t="shared" si="54"/>
        <v>46.166276813187622</v>
      </c>
      <c r="AW69" s="54">
        <f t="shared" si="55"/>
        <v>53.833723186812378</v>
      </c>
    </row>
    <row r="70" spans="1:49">
      <c r="A70" s="1" t="s">
        <v>12</v>
      </c>
      <c r="B70" s="2" t="s">
        <v>13</v>
      </c>
      <c r="C70" s="1" t="s">
        <v>121</v>
      </c>
      <c r="D70" s="19">
        <v>509048</v>
      </c>
      <c r="E70" s="19">
        <v>66365</v>
      </c>
      <c r="F70" s="19">
        <v>38230</v>
      </c>
      <c r="G70" s="19">
        <v>22228</v>
      </c>
      <c r="H70" s="19">
        <v>308196</v>
      </c>
      <c r="I70" s="19">
        <v>51247</v>
      </c>
      <c r="J70" s="54">
        <f t="shared" si="38"/>
        <v>13.037080982539957</v>
      </c>
      <c r="K70" s="54">
        <f t="shared" si="39"/>
        <v>12.404443925294293</v>
      </c>
      <c r="L70" s="39">
        <f t="shared" si="40"/>
        <v>43.374246297344229</v>
      </c>
      <c r="M70" s="19">
        <v>66365</v>
      </c>
      <c r="N70" s="19">
        <v>37639</v>
      </c>
      <c r="O70" s="19">
        <v>7674</v>
      </c>
      <c r="P70" s="29">
        <f t="shared" si="41"/>
        <v>21052</v>
      </c>
      <c r="Q70" s="19">
        <v>902</v>
      </c>
      <c r="R70" s="19">
        <v>7562</v>
      </c>
      <c r="S70" s="19">
        <v>73</v>
      </c>
      <c r="T70" s="19">
        <v>9292</v>
      </c>
      <c r="U70" s="19">
        <v>3223</v>
      </c>
      <c r="V70" s="19">
        <v>25580</v>
      </c>
      <c r="W70" s="19">
        <v>23729</v>
      </c>
      <c r="X70" s="217">
        <f t="shared" si="42"/>
        <v>56.715135990356359</v>
      </c>
      <c r="Y70" s="217">
        <f t="shared" ref="Y70:Y74" si="58">O70/M70*100</f>
        <v>11.563324041286823</v>
      </c>
      <c r="Z70" s="217">
        <f t="shared" si="44"/>
        <v>31.721539968356815</v>
      </c>
      <c r="AA70" s="217">
        <f t="shared" si="45"/>
        <v>38.544413470956073</v>
      </c>
      <c r="AB70" s="219">
        <f t="shared" si="46"/>
        <v>35.75529269946508</v>
      </c>
      <c r="AC70" s="19">
        <v>509048</v>
      </c>
      <c r="AD70" s="19">
        <v>17985</v>
      </c>
      <c r="AE70" s="19">
        <v>15112</v>
      </c>
      <c r="AF70" s="19">
        <v>27850</v>
      </c>
      <c r="AG70" s="19">
        <v>35463</v>
      </c>
      <c r="AH70" s="19">
        <v>15125</v>
      </c>
      <c r="AI70" s="19">
        <v>26400</v>
      </c>
      <c r="AJ70" s="54">
        <f t="shared" si="47"/>
        <v>3.5330656441042887</v>
      </c>
      <c r="AK70" s="54">
        <f t="shared" si="48"/>
        <v>2.9686787886407568</v>
      </c>
      <c r="AL70" s="54">
        <f t="shared" si="49"/>
        <v>5.4709968411623269</v>
      </c>
      <c r="AM70" s="54">
        <f t="shared" si="57"/>
        <v>6.9665336078326607</v>
      </c>
      <c r="AN70" s="54">
        <f t="shared" si="50"/>
        <v>2.9712325753170625</v>
      </c>
      <c r="AO70" s="39">
        <f t="shared" si="51"/>
        <v>5.1861514041897818</v>
      </c>
      <c r="AP70" s="19">
        <v>248995</v>
      </c>
      <c r="AQ70" s="19">
        <v>32107</v>
      </c>
      <c r="AR70" s="19">
        <v>260053</v>
      </c>
      <c r="AS70" s="19">
        <v>34258</v>
      </c>
      <c r="AT70" s="54">
        <f t="shared" si="52"/>
        <v>12.894636438482701</v>
      </c>
      <c r="AU70" s="54">
        <f t="shared" si="53"/>
        <v>13.173468485270309</v>
      </c>
      <c r="AV70" s="54">
        <f t="shared" si="54"/>
        <v>48.379416861297372</v>
      </c>
      <c r="AW70" s="54">
        <f t="shared" si="55"/>
        <v>51.620583138702628</v>
      </c>
    </row>
    <row r="71" spans="1:49">
      <c r="A71" s="1" t="s">
        <v>70</v>
      </c>
      <c r="B71" s="2" t="s">
        <v>71</v>
      </c>
      <c r="C71" s="1" t="s">
        <v>122</v>
      </c>
      <c r="D71" s="19">
        <v>72694</v>
      </c>
      <c r="E71" s="19">
        <v>10764</v>
      </c>
      <c r="F71" s="19">
        <v>6034</v>
      </c>
      <c r="G71" s="19">
        <v>3862</v>
      </c>
      <c r="H71" s="19">
        <v>43718</v>
      </c>
      <c r="I71" s="19">
        <v>9806</v>
      </c>
      <c r="J71" s="54">
        <f t="shared" si="38"/>
        <v>14.807274328005063</v>
      </c>
      <c r="K71" s="54">
        <f t="shared" si="39"/>
        <v>13.802095246809095</v>
      </c>
      <c r="L71" s="39">
        <f t="shared" si="40"/>
        <v>39.384050581276767</v>
      </c>
      <c r="M71" s="19">
        <v>10764</v>
      </c>
      <c r="N71" s="19">
        <v>7486</v>
      </c>
      <c r="O71" s="19">
        <v>2674</v>
      </c>
      <c r="P71" s="29">
        <f t="shared" si="41"/>
        <v>604</v>
      </c>
      <c r="Q71" s="19">
        <v>35</v>
      </c>
      <c r="R71" s="19">
        <v>93</v>
      </c>
      <c r="S71" s="19">
        <v>0</v>
      </c>
      <c r="T71" s="19">
        <v>260</v>
      </c>
      <c r="U71" s="19">
        <v>216</v>
      </c>
      <c r="V71" s="19">
        <v>502</v>
      </c>
      <c r="W71" s="19">
        <v>7216</v>
      </c>
      <c r="X71" s="217">
        <f t="shared" si="42"/>
        <v>69.546636937941287</v>
      </c>
      <c r="Y71" s="217">
        <f t="shared" si="58"/>
        <v>24.84206614641397</v>
      </c>
      <c r="Z71" s="217">
        <f t="shared" si="44"/>
        <v>5.6112969156447416</v>
      </c>
      <c r="AA71" s="217">
        <f t="shared" si="45"/>
        <v>4.6636937941285765</v>
      </c>
      <c r="AB71" s="219">
        <f t="shared" si="46"/>
        <v>67.038275733927904</v>
      </c>
      <c r="AC71" s="19">
        <v>72694</v>
      </c>
      <c r="AD71" s="19">
        <v>2693</v>
      </c>
      <c r="AE71" s="19">
        <v>1947</v>
      </c>
      <c r="AF71" s="19">
        <v>4283</v>
      </c>
      <c r="AG71" s="19">
        <v>6268</v>
      </c>
      <c r="AH71" s="19">
        <v>1713</v>
      </c>
      <c r="AI71" s="19">
        <v>3802</v>
      </c>
      <c r="AJ71" s="54">
        <f t="shared" si="47"/>
        <v>3.704569840702121</v>
      </c>
      <c r="AK71" s="54">
        <f t="shared" si="48"/>
        <v>2.6783503452829671</v>
      </c>
      <c r="AL71" s="54">
        <f t="shared" si="49"/>
        <v>5.8918205078823558</v>
      </c>
      <c r="AM71" s="54">
        <f t="shared" si="57"/>
        <v>8.6224447684815804</v>
      </c>
      <c r="AN71" s="54">
        <f t="shared" si="50"/>
        <v>2.3564530772828567</v>
      </c>
      <c r="AO71" s="39">
        <f t="shared" si="51"/>
        <v>5.2301427903265747</v>
      </c>
      <c r="AP71" s="19">
        <v>34232</v>
      </c>
      <c r="AQ71" s="19">
        <v>4795</v>
      </c>
      <c r="AR71" s="19">
        <v>38462</v>
      </c>
      <c r="AS71" s="19">
        <v>5969</v>
      </c>
      <c r="AT71" s="54">
        <f t="shared" si="52"/>
        <v>14.007361533068474</v>
      </c>
      <c r="AU71" s="54">
        <f t="shared" si="53"/>
        <v>15.519213769434767</v>
      </c>
      <c r="AV71" s="54">
        <f t="shared" si="54"/>
        <v>44.546636937941287</v>
      </c>
      <c r="AW71" s="54">
        <f t="shared" si="55"/>
        <v>55.453363062058713</v>
      </c>
    </row>
    <row r="72" spans="1:49">
      <c r="A72" s="1" t="s">
        <v>70</v>
      </c>
      <c r="B72" s="2" t="s">
        <v>71</v>
      </c>
      <c r="C72" s="1" t="s">
        <v>123</v>
      </c>
      <c r="D72" s="19">
        <v>279555</v>
      </c>
      <c r="E72" s="19">
        <v>27574</v>
      </c>
      <c r="F72" s="19">
        <v>14113</v>
      </c>
      <c r="G72" s="19">
        <v>11351</v>
      </c>
      <c r="H72" s="19">
        <v>182184</v>
      </c>
      <c r="I72" s="19">
        <v>35090</v>
      </c>
      <c r="J72" s="54">
        <f t="shared" si="38"/>
        <v>9.8635331151294032</v>
      </c>
      <c r="K72" s="54">
        <f t="shared" si="39"/>
        <v>7.7465639134062263</v>
      </c>
      <c r="L72" s="39">
        <f t="shared" si="40"/>
        <v>32.348247363921345</v>
      </c>
      <c r="M72" s="19">
        <v>27574</v>
      </c>
      <c r="N72" s="19">
        <v>14192</v>
      </c>
      <c r="O72" s="19">
        <v>11649</v>
      </c>
      <c r="P72" s="29">
        <f t="shared" si="41"/>
        <v>1733</v>
      </c>
      <c r="Q72" s="19">
        <v>217</v>
      </c>
      <c r="R72" s="19">
        <v>639</v>
      </c>
      <c r="S72" s="19">
        <v>27</v>
      </c>
      <c r="T72" s="19">
        <v>154</v>
      </c>
      <c r="U72" s="19">
        <v>696</v>
      </c>
      <c r="V72" s="19">
        <v>683</v>
      </c>
      <c r="W72" s="19">
        <v>13909</v>
      </c>
      <c r="X72" s="217">
        <f t="shared" si="42"/>
        <v>51.468774932907813</v>
      </c>
      <c r="Y72" s="217">
        <f t="shared" si="58"/>
        <v>42.2463189961558</v>
      </c>
      <c r="Z72" s="217">
        <f t="shared" si="44"/>
        <v>6.2849060709363895</v>
      </c>
      <c r="AA72" s="217">
        <f t="shared" si="45"/>
        <v>2.4769710596939145</v>
      </c>
      <c r="AB72" s="219">
        <f t="shared" si="46"/>
        <v>50.442445782258652</v>
      </c>
      <c r="AC72" s="19">
        <v>279555</v>
      </c>
      <c r="AD72" s="19">
        <v>6395</v>
      </c>
      <c r="AE72" s="19">
        <v>4596</v>
      </c>
      <c r="AF72" s="19">
        <v>10223</v>
      </c>
      <c r="AG72" s="19">
        <v>14724</v>
      </c>
      <c r="AH72" s="19">
        <v>6043</v>
      </c>
      <c r="AI72" s="19">
        <v>10518</v>
      </c>
      <c r="AJ72" s="54">
        <f t="shared" si="47"/>
        <v>2.2875641644756848</v>
      </c>
      <c r="AK72" s="54">
        <f t="shared" si="48"/>
        <v>1.6440414229758009</v>
      </c>
      <c r="AL72" s="54">
        <f t="shared" si="49"/>
        <v>3.6568832608967825</v>
      </c>
      <c r="AM72" s="54">
        <f t="shared" si="57"/>
        <v>5.2669421044159472</v>
      </c>
      <c r="AN72" s="54">
        <f t="shared" si="50"/>
        <v>2.1616497648047792</v>
      </c>
      <c r="AO72" s="39">
        <f t="shared" si="51"/>
        <v>3.7624081128937057</v>
      </c>
      <c r="AP72" s="19">
        <v>130305</v>
      </c>
      <c r="AQ72" s="19">
        <v>11805</v>
      </c>
      <c r="AR72" s="19">
        <v>149250</v>
      </c>
      <c r="AS72" s="19">
        <v>15769</v>
      </c>
      <c r="AT72" s="54">
        <f t="shared" si="52"/>
        <v>9.059514216645562</v>
      </c>
      <c r="AU72" s="54">
        <f t="shared" si="53"/>
        <v>10.565494137353435</v>
      </c>
      <c r="AV72" s="54">
        <f t="shared" si="54"/>
        <v>42.812069340683252</v>
      </c>
      <c r="AW72" s="54">
        <f t="shared" si="55"/>
        <v>57.187930659316741</v>
      </c>
    </row>
    <row r="73" spans="1:49" ht="15" customHeight="1">
      <c r="A73" s="1" t="s">
        <v>90</v>
      </c>
      <c r="B73" s="2" t="s">
        <v>91</v>
      </c>
      <c r="C73" s="1" t="s">
        <v>125</v>
      </c>
      <c r="D73" s="19">
        <v>2226641</v>
      </c>
      <c r="E73" s="19">
        <v>217466</v>
      </c>
      <c r="F73" s="19">
        <v>116661</v>
      </c>
      <c r="G73" s="19">
        <v>80773</v>
      </c>
      <c r="H73" s="19">
        <v>1444645</v>
      </c>
      <c r="I73" s="19">
        <v>215188</v>
      </c>
      <c r="J73" s="54">
        <f t="shared" si="38"/>
        <v>9.7665497042406031</v>
      </c>
      <c r="K73" s="54">
        <f t="shared" si="39"/>
        <v>8.0754095296768416</v>
      </c>
      <c r="L73" s="39">
        <f t="shared" si="40"/>
        <v>37.536015019424873</v>
      </c>
      <c r="M73" s="19">
        <v>217466</v>
      </c>
      <c r="N73" s="19">
        <v>112799</v>
      </c>
      <c r="O73" s="19">
        <v>75309</v>
      </c>
      <c r="P73" s="29">
        <f t="shared" si="41"/>
        <v>29358</v>
      </c>
      <c r="Q73" s="19">
        <v>880</v>
      </c>
      <c r="R73" s="19">
        <v>9715</v>
      </c>
      <c r="S73" s="19">
        <v>149</v>
      </c>
      <c r="T73" s="19">
        <v>14005</v>
      </c>
      <c r="U73" s="19">
        <v>4609</v>
      </c>
      <c r="V73" s="19">
        <v>65729</v>
      </c>
      <c r="W73" s="19">
        <v>63766</v>
      </c>
      <c r="X73" s="217">
        <f t="shared" si="42"/>
        <v>51.869717565044645</v>
      </c>
      <c r="Y73" s="217">
        <f t="shared" si="58"/>
        <v>34.630241049175503</v>
      </c>
      <c r="Z73" s="217">
        <f t="shared" si="44"/>
        <v>13.500041385779845</v>
      </c>
      <c r="AA73" s="217">
        <f t="shared" si="45"/>
        <v>30.224954705563167</v>
      </c>
      <c r="AB73" s="219">
        <f t="shared" si="46"/>
        <v>29.322284862921101</v>
      </c>
      <c r="AC73" s="19">
        <v>2226641</v>
      </c>
      <c r="AD73" s="19">
        <v>55342</v>
      </c>
      <c r="AE73" s="19">
        <v>49776</v>
      </c>
      <c r="AF73" s="19">
        <v>82495</v>
      </c>
      <c r="AG73" s="19">
        <v>116612</v>
      </c>
      <c r="AH73" s="19">
        <v>47858</v>
      </c>
      <c r="AI73" s="19">
        <v>77224</v>
      </c>
      <c r="AJ73" s="54">
        <f t="shared" si="47"/>
        <v>2.4854478112996214</v>
      </c>
      <c r="AK73" s="54">
        <f t="shared" si="48"/>
        <v>2.2354748699947589</v>
      </c>
      <c r="AL73" s="54">
        <f t="shared" si="49"/>
        <v>3.7049079757356482</v>
      </c>
      <c r="AM73" s="54">
        <f t="shared" si="57"/>
        <v>5.2371262363353592</v>
      </c>
      <c r="AN73" s="54">
        <f t="shared" si="50"/>
        <v>2.1493361525275065</v>
      </c>
      <c r="AO73" s="39">
        <f t="shared" si="51"/>
        <v>3.4681836901413381</v>
      </c>
      <c r="AP73" s="19">
        <v>1112424</v>
      </c>
      <c r="AQ73" s="19">
        <v>104039</v>
      </c>
      <c r="AR73" s="19">
        <v>1114217</v>
      </c>
      <c r="AS73" s="19">
        <v>113427</v>
      </c>
      <c r="AT73" s="54">
        <f t="shared" si="52"/>
        <v>9.3524591342869261</v>
      </c>
      <c r="AU73" s="54">
        <f t="shared" si="53"/>
        <v>10.179973918904487</v>
      </c>
      <c r="AV73" s="54">
        <f t="shared" si="54"/>
        <v>47.841501660029614</v>
      </c>
      <c r="AW73" s="54">
        <f t="shared" si="55"/>
        <v>52.158498339970386</v>
      </c>
    </row>
    <row r="74" spans="1:49" s="1" customFormat="1">
      <c r="A74" s="1" t="s">
        <v>32</v>
      </c>
      <c r="B74" s="2" t="s">
        <v>33</v>
      </c>
      <c r="C74" s="1" t="s">
        <v>254</v>
      </c>
      <c r="D74" s="19">
        <v>837036</v>
      </c>
      <c r="E74" s="19">
        <v>114609</v>
      </c>
      <c r="F74" s="1">
        <v>67333</v>
      </c>
      <c r="G74" s="1">
        <v>36004</v>
      </c>
      <c r="H74" s="1">
        <v>537043</v>
      </c>
      <c r="I74" s="1">
        <v>90730</v>
      </c>
      <c r="J74" s="20">
        <f t="shared" si="38"/>
        <v>13.692242627557238</v>
      </c>
      <c r="K74" s="20">
        <f t="shared" si="39"/>
        <v>12.537729753483426</v>
      </c>
      <c r="L74" s="20">
        <f t="shared" si="40"/>
        <v>39.682574672104046</v>
      </c>
      <c r="M74" s="19">
        <v>114609</v>
      </c>
      <c r="N74" s="19">
        <v>72665</v>
      </c>
      <c r="O74" s="19">
        <v>34989</v>
      </c>
      <c r="P74" s="4">
        <f t="shared" si="41"/>
        <v>6955</v>
      </c>
      <c r="Q74" s="19">
        <v>341</v>
      </c>
      <c r="R74" s="19">
        <v>1011</v>
      </c>
      <c r="S74" s="19">
        <v>36</v>
      </c>
      <c r="T74" s="19">
        <v>2551</v>
      </c>
      <c r="U74" s="19">
        <v>3016</v>
      </c>
      <c r="V74" s="19">
        <v>5311</v>
      </c>
      <c r="W74" s="19">
        <v>70178</v>
      </c>
      <c r="X74" s="227">
        <f t="shared" si="42"/>
        <v>63.40252510710328</v>
      </c>
      <c r="Y74" s="227">
        <f t="shared" si="58"/>
        <v>30.529016045860274</v>
      </c>
      <c r="Z74" s="227">
        <f t="shared" si="44"/>
        <v>6.0684588470364451</v>
      </c>
      <c r="AA74" s="227">
        <f t="shared" si="45"/>
        <v>4.6340165257527763</v>
      </c>
      <c r="AB74" s="227">
        <f t="shared" si="46"/>
        <v>61.23253845684021</v>
      </c>
      <c r="AC74" s="19">
        <v>837036</v>
      </c>
      <c r="AD74" s="19">
        <v>27987</v>
      </c>
      <c r="AE74" s="19">
        <v>23135</v>
      </c>
      <c r="AF74" s="19">
        <v>46043</v>
      </c>
      <c r="AG74" s="19">
        <v>59668</v>
      </c>
      <c r="AH74" s="19">
        <v>22313</v>
      </c>
      <c r="AI74" s="19">
        <v>38717</v>
      </c>
      <c r="AJ74" s="20">
        <f t="shared" si="47"/>
        <v>3.3435837885108883</v>
      </c>
      <c r="AK74" s="20">
        <f t="shared" si="48"/>
        <v>2.7639193535284026</v>
      </c>
      <c r="AL74" s="20">
        <f t="shared" si="49"/>
        <v>5.5007192044308724</v>
      </c>
      <c r="AM74" s="20">
        <f t="shared" si="57"/>
        <v>7.1284867078596381</v>
      </c>
      <c r="AN74" s="20">
        <f t="shared" si="50"/>
        <v>2.6657156920371405</v>
      </c>
      <c r="AO74" s="20">
        <f t="shared" si="51"/>
        <v>4.625488031578092</v>
      </c>
      <c r="AP74" s="19">
        <v>402692</v>
      </c>
      <c r="AQ74" s="19">
        <v>53414</v>
      </c>
      <c r="AR74" s="19">
        <v>434344</v>
      </c>
      <c r="AS74" s="19">
        <v>61195</v>
      </c>
      <c r="AT74" s="20">
        <f t="shared" si="52"/>
        <v>13.264231720520895</v>
      </c>
      <c r="AU74" s="20">
        <f t="shared" si="53"/>
        <v>14.089063046801614</v>
      </c>
      <c r="AV74" s="20">
        <f t="shared" si="54"/>
        <v>46.605414932509667</v>
      </c>
      <c r="AW74" s="20">
        <f t="shared" si="55"/>
        <v>53.39458506749034</v>
      </c>
    </row>
    <row r="75" spans="1:49">
      <c r="A75" s="1" t="s">
        <v>48</v>
      </c>
      <c r="B75" s="2" t="s">
        <v>49</v>
      </c>
      <c r="C75" s="1" t="s">
        <v>126</v>
      </c>
      <c r="D75" s="19">
        <v>114456</v>
      </c>
      <c r="E75" s="19">
        <v>18769</v>
      </c>
      <c r="F75" s="19">
        <v>11981</v>
      </c>
      <c r="G75" s="19">
        <v>4862</v>
      </c>
      <c r="H75" s="19">
        <v>74893</v>
      </c>
      <c r="I75" s="19">
        <v>12189</v>
      </c>
      <c r="J75" s="54">
        <f t="shared" si="38"/>
        <v>16.39844132242958</v>
      </c>
      <c r="K75" s="54">
        <f t="shared" si="39"/>
        <v>15.997489752046254</v>
      </c>
      <c r="L75" s="39">
        <f t="shared" si="40"/>
        <v>39.888423988842398</v>
      </c>
      <c r="M75" s="19">
        <v>18769</v>
      </c>
      <c r="N75" s="19">
        <v>11712</v>
      </c>
      <c r="O75" s="19">
        <v>3973</v>
      </c>
      <c r="P75" s="107">
        <f t="shared" si="41"/>
        <v>3084</v>
      </c>
      <c r="Q75" s="19">
        <v>159</v>
      </c>
      <c r="R75" s="19">
        <v>488</v>
      </c>
      <c r="S75" s="19">
        <v>6</v>
      </c>
      <c r="T75" s="19">
        <v>661</v>
      </c>
      <c r="U75" s="19">
        <v>1770</v>
      </c>
      <c r="V75" s="19">
        <v>2037</v>
      </c>
      <c r="W75" s="19">
        <v>10890</v>
      </c>
      <c r="X75" s="217">
        <f t="shared" ref="X75:X98" si="59">N75/M75*100</f>
        <v>62.400767222547813</v>
      </c>
      <c r="Y75" s="217">
        <f t="shared" ref="Y75:Y98" si="60">O75/M75*100</f>
        <v>21.167883211678831</v>
      </c>
      <c r="Z75" s="217">
        <f t="shared" ref="Z75:Z98" si="61">P75/M75*100</f>
        <v>16.431349565773353</v>
      </c>
      <c r="AA75" s="217">
        <f t="shared" ref="AA75:AA98" si="62">V75/M75*100</f>
        <v>10.853002291011775</v>
      </c>
      <c r="AB75" s="219">
        <f t="shared" ref="AB75:AB98" si="63">W75/M75*100</f>
        <v>58.021205178752197</v>
      </c>
      <c r="AC75" s="19">
        <v>114456</v>
      </c>
      <c r="AD75" s="19">
        <v>3635</v>
      </c>
      <c r="AE75" s="19">
        <v>2996</v>
      </c>
      <c r="AF75" s="19">
        <v>9050</v>
      </c>
      <c r="AG75" s="19">
        <v>9036</v>
      </c>
      <c r="AH75" s="19">
        <v>3668</v>
      </c>
      <c r="AI75" s="19">
        <v>6113</v>
      </c>
      <c r="AJ75" s="54">
        <f t="shared" ref="AJ75:AJ98" si="64">AD75/AC75*100</f>
        <v>3.1758929195498706</v>
      </c>
      <c r="AK75" s="54">
        <f t="shared" ref="AK75:AK98" si="65">AE75/AC75*100</f>
        <v>2.6175997763332632</v>
      </c>
      <c r="AL75" s="54">
        <f t="shared" ref="AL75:AL98" si="66">AF75/AC75*100</f>
        <v>7.9069686167610262</v>
      </c>
      <c r="AM75" s="54">
        <f t="shared" ref="AM75:AM98" si="67">AG75/AC75*100</f>
        <v>7.8947368421052628</v>
      </c>
      <c r="AN75" s="54">
        <f t="shared" ref="AN75:AN98" si="68">AH75/AC75*100</f>
        <v>3.2047249598098833</v>
      </c>
      <c r="AO75" s="39">
        <f t="shared" ref="AO75:AO98" si="69">AI75/AC75*100</f>
        <v>5.3409170336199061</v>
      </c>
      <c r="AP75" s="19">
        <v>55028</v>
      </c>
      <c r="AQ75" s="19">
        <v>8638</v>
      </c>
      <c r="AR75" s="19">
        <v>59428</v>
      </c>
      <c r="AS75" s="19">
        <v>10131</v>
      </c>
      <c r="AT75" s="54">
        <f t="shared" ref="AT75:AT98" si="70">AQ75/AP75*100</f>
        <v>15.697463109689613</v>
      </c>
      <c r="AU75" s="54">
        <f t="shared" ref="AU75:AU98" si="71">AS75/AR75*100</f>
        <v>17.047519687689306</v>
      </c>
      <c r="AV75" s="54">
        <f t="shared" ref="AV75:AV98" si="72">AQ75/(SUM(AS75,AQ75))*100</f>
        <v>46.022697000372951</v>
      </c>
      <c r="AW75" s="54">
        <f t="shared" ref="AW75:AW98" si="73">AS75/(SUM(AS75,AQ75))*100</f>
        <v>53.977302999627042</v>
      </c>
    </row>
    <row r="76" spans="1:49">
      <c r="A76" s="1" t="s">
        <v>60</v>
      </c>
      <c r="B76" s="2" t="s">
        <v>61</v>
      </c>
      <c r="C76" s="1" t="s">
        <v>127</v>
      </c>
      <c r="D76" s="19">
        <v>605023</v>
      </c>
      <c r="E76" s="19">
        <v>78929</v>
      </c>
      <c r="F76" s="19">
        <v>42511</v>
      </c>
      <c r="G76" s="19">
        <v>30776</v>
      </c>
      <c r="H76" s="19">
        <v>374245</v>
      </c>
      <c r="I76" s="19">
        <v>84095</v>
      </c>
      <c r="J76" s="54">
        <f t="shared" si="38"/>
        <v>13.045619753298634</v>
      </c>
      <c r="K76" s="54">
        <f t="shared" si="39"/>
        <v>11.359136394607811</v>
      </c>
      <c r="L76" s="39">
        <f t="shared" si="40"/>
        <v>36.59670610618943</v>
      </c>
      <c r="M76" s="19">
        <v>78929</v>
      </c>
      <c r="N76" s="19">
        <v>52748</v>
      </c>
      <c r="O76" s="19">
        <v>11274</v>
      </c>
      <c r="P76" s="107">
        <f t="shared" si="41"/>
        <v>14907</v>
      </c>
      <c r="Q76" s="19">
        <v>676</v>
      </c>
      <c r="R76" s="19">
        <v>4228</v>
      </c>
      <c r="S76" s="19">
        <v>426</v>
      </c>
      <c r="T76" s="19">
        <v>7136</v>
      </c>
      <c r="U76" s="19">
        <v>2441</v>
      </c>
      <c r="V76" s="19">
        <v>16553</v>
      </c>
      <c r="W76" s="19">
        <v>44232</v>
      </c>
      <c r="X76" s="217">
        <f t="shared" si="59"/>
        <v>66.829682372765404</v>
      </c>
      <c r="Y76" s="217">
        <f t="shared" si="60"/>
        <v>14.283723346298572</v>
      </c>
      <c r="Z76" s="217">
        <f t="shared" si="61"/>
        <v>18.886594280936031</v>
      </c>
      <c r="AA76" s="217">
        <f t="shared" si="62"/>
        <v>20.972012821649837</v>
      </c>
      <c r="AB76" s="219">
        <f t="shared" si="63"/>
        <v>56.040238695536495</v>
      </c>
      <c r="AC76" s="19">
        <v>605023</v>
      </c>
      <c r="AD76" s="19">
        <v>21414</v>
      </c>
      <c r="AE76" s="19">
        <v>18359</v>
      </c>
      <c r="AF76" s="19">
        <v>26875</v>
      </c>
      <c r="AG76" s="19">
        <v>42811</v>
      </c>
      <c r="AH76" s="19">
        <v>14569</v>
      </c>
      <c r="AI76" s="19">
        <v>25579</v>
      </c>
      <c r="AJ76" s="54">
        <f t="shared" si="64"/>
        <v>3.5393695776854766</v>
      </c>
      <c r="AK76" s="54">
        <f t="shared" si="65"/>
        <v>3.0344300960459356</v>
      </c>
      <c r="AL76" s="54">
        <f t="shared" si="66"/>
        <v>4.4419798916735402</v>
      </c>
      <c r="AM76" s="54">
        <f t="shared" si="67"/>
        <v>7.0759293448348251</v>
      </c>
      <c r="AN76" s="54">
        <f t="shared" si="68"/>
        <v>2.4080076294620207</v>
      </c>
      <c r="AO76" s="39">
        <f t="shared" si="69"/>
        <v>4.2277731590369294</v>
      </c>
      <c r="AP76" s="19">
        <v>300308</v>
      </c>
      <c r="AQ76" s="19">
        <v>39168</v>
      </c>
      <c r="AR76" s="19">
        <v>304715</v>
      </c>
      <c r="AS76" s="19">
        <v>39761</v>
      </c>
      <c r="AT76" s="54">
        <f t="shared" si="70"/>
        <v>13.042609587490176</v>
      </c>
      <c r="AU76" s="54">
        <f t="shared" si="71"/>
        <v>13.048586383998162</v>
      </c>
      <c r="AV76" s="54">
        <f t="shared" si="72"/>
        <v>49.624345931153314</v>
      </c>
      <c r="AW76" s="54">
        <f t="shared" si="73"/>
        <v>50.375654068846686</v>
      </c>
    </row>
    <row r="77" spans="1:49">
      <c r="A77" s="1" t="s">
        <v>10</v>
      </c>
      <c r="B77" s="2" t="s">
        <v>11</v>
      </c>
      <c r="C77" s="1" t="s">
        <v>128</v>
      </c>
      <c r="D77" s="19">
        <v>195903</v>
      </c>
      <c r="E77" s="19">
        <v>24288</v>
      </c>
      <c r="F77" s="19">
        <v>13032</v>
      </c>
      <c r="G77" s="19">
        <v>8758</v>
      </c>
      <c r="H77" s="19">
        <v>124543</v>
      </c>
      <c r="I77" s="19">
        <v>24587</v>
      </c>
      <c r="J77" s="54">
        <f t="shared" si="38"/>
        <v>12.397972465965299</v>
      </c>
      <c r="K77" s="54">
        <f t="shared" si="39"/>
        <v>10.463855857013241</v>
      </c>
      <c r="L77" s="39">
        <f t="shared" si="40"/>
        <v>35.620449831211616</v>
      </c>
      <c r="M77" s="19">
        <v>24288</v>
      </c>
      <c r="N77" s="19">
        <v>10599</v>
      </c>
      <c r="O77" s="19">
        <v>12509</v>
      </c>
      <c r="P77" s="107">
        <f t="shared" si="41"/>
        <v>1180</v>
      </c>
      <c r="Q77" s="19">
        <v>62</v>
      </c>
      <c r="R77" s="19">
        <v>276</v>
      </c>
      <c r="S77" s="19">
        <v>0</v>
      </c>
      <c r="T77" s="19">
        <v>156</v>
      </c>
      <c r="U77" s="19">
        <v>686</v>
      </c>
      <c r="V77" s="19">
        <v>762</v>
      </c>
      <c r="W77" s="19">
        <v>10200</v>
      </c>
      <c r="X77" s="217">
        <f t="shared" si="59"/>
        <v>43.63883399209486</v>
      </c>
      <c r="Y77" s="217">
        <f t="shared" si="60"/>
        <v>51.502799736495383</v>
      </c>
      <c r="Z77" s="217">
        <f t="shared" si="61"/>
        <v>4.85836627140975</v>
      </c>
      <c r="AA77" s="217">
        <f t="shared" si="62"/>
        <v>3.1373517786561265</v>
      </c>
      <c r="AB77" s="219">
        <f t="shared" si="63"/>
        <v>41.996047430830039</v>
      </c>
      <c r="AC77" s="19">
        <v>195903</v>
      </c>
      <c r="AD77" s="19">
        <v>5843</v>
      </c>
      <c r="AE77" s="19">
        <v>4677</v>
      </c>
      <c r="AF77" s="19">
        <v>9342</v>
      </c>
      <c r="AG77" s="19">
        <v>13156</v>
      </c>
      <c r="AH77" s="19">
        <v>5177</v>
      </c>
      <c r="AI77" s="19">
        <v>8473</v>
      </c>
      <c r="AJ77" s="54">
        <f t="shared" si="64"/>
        <v>2.9825985309056011</v>
      </c>
      <c r="AK77" s="54">
        <f t="shared" si="65"/>
        <v>2.387406012159079</v>
      </c>
      <c r="AL77" s="54">
        <f t="shared" si="66"/>
        <v>4.7686865438507837</v>
      </c>
      <c r="AM77" s="54">
        <f t="shared" si="67"/>
        <v>6.7155684190645371</v>
      </c>
      <c r="AN77" s="54">
        <f t="shared" si="68"/>
        <v>2.6426343649663351</v>
      </c>
      <c r="AO77" s="39">
        <f t="shared" si="69"/>
        <v>4.3250996666717718</v>
      </c>
      <c r="AP77" s="19">
        <v>93755</v>
      </c>
      <c r="AQ77" s="19">
        <v>11113</v>
      </c>
      <c r="AR77" s="19">
        <v>102148</v>
      </c>
      <c r="AS77" s="19">
        <v>13175</v>
      </c>
      <c r="AT77" s="54">
        <f t="shared" si="70"/>
        <v>11.853234494160311</v>
      </c>
      <c r="AU77" s="54">
        <f t="shared" si="71"/>
        <v>12.897951991228412</v>
      </c>
      <c r="AV77" s="54">
        <f t="shared" si="72"/>
        <v>45.755105401844531</v>
      </c>
      <c r="AW77" s="54">
        <f t="shared" si="73"/>
        <v>54.244894598155469</v>
      </c>
    </row>
    <row r="78" spans="1:49">
      <c r="A78" s="1" t="s">
        <v>88</v>
      </c>
      <c r="B78" s="2" t="s">
        <v>89</v>
      </c>
      <c r="C78" s="1" t="s">
        <v>129</v>
      </c>
      <c r="D78" s="19">
        <v>645640</v>
      </c>
      <c r="E78" s="19">
        <v>88399</v>
      </c>
      <c r="F78" s="19">
        <v>52113</v>
      </c>
      <c r="G78" s="19">
        <v>28862</v>
      </c>
      <c r="H78" s="19">
        <v>407934</v>
      </c>
      <c r="I78" s="19">
        <v>71993</v>
      </c>
      <c r="J78" s="54">
        <f t="shared" si="38"/>
        <v>13.691685769159283</v>
      </c>
      <c r="K78" s="54">
        <f t="shared" si="39"/>
        <v>12.77486063922105</v>
      </c>
      <c r="L78" s="39">
        <f t="shared" si="40"/>
        <v>40.090008750850778</v>
      </c>
      <c r="M78" s="19">
        <v>88399</v>
      </c>
      <c r="N78" s="19">
        <v>26357</v>
      </c>
      <c r="O78" s="19">
        <v>58755</v>
      </c>
      <c r="P78" s="107">
        <f t="shared" si="41"/>
        <v>3287</v>
      </c>
      <c r="Q78" s="19">
        <v>383</v>
      </c>
      <c r="R78" s="19">
        <v>668</v>
      </c>
      <c r="S78" s="19">
        <v>16</v>
      </c>
      <c r="T78" s="19">
        <v>797</v>
      </c>
      <c r="U78" s="19">
        <v>1423</v>
      </c>
      <c r="V78" s="19">
        <v>2079</v>
      </c>
      <c r="W78" s="19">
        <v>25426</v>
      </c>
      <c r="X78" s="217">
        <f t="shared" si="59"/>
        <v>29.815948144209774</v>
      </c>
      <c r="Y78" s="217">
        <f t="shared" si="60"/>
        <v>66.465684000950247</v>
      </c>
      <c r="Z78" s="217">
        <f t="shared" si="61"/>
        <v>3.718367854839987</v>
      </c>
      <c r="AA78" s="217">
        <f t="shared" si="62"/>
        <v>2.3518365592370953</v>
      </c>
      <c r="AB78" s="219">
        <f t="shared" si="63"/>
        <v>28.762768809601919</v>
      </c>
      <c r="AC78" s="19">
        <v>645640</v>
      </c>
      <c r="AD78" s="19">
        <v>16827</v>
      </c>
      <c r="AE78" s="19">
        <v>18606</v>
      </c>
      <c r="AF78" s="19">
        <v>35632</v>
      </c>
      <c r="AG78" s="19">
        <v>48305</v>
      </c>
      <c r="AH78" s="19">
        <v>17408</v>
      </c>
      <c r="AI78" s="19">
        <v>32639</v>
      </c>
      <c r="AJ78" s="54">
        <f t="shared" si="64"/>
        <v>2.6062511616380646</v>
      </c>
      <c r="AK78" s="54">
        <f t="shared" si="65"/>
        <v>2.8817917105507713</v>
      </c>
      <c r="AL78" s="54">
        <f t="shared" si="66"/>
        <v>5.5188650021683907</v>
      </c>
      <c r="AM78" s="54">
        <f t="shared" si="67"/>
        <v>7.4817235611176507</v>
      </c>
      <c r="AN78" s="54">
        <f t="shared" si="68"/>
        <v>2.6962393903723436</v>
      </c>
      <c r="AO78" s="39">
        <f t="shared" si="69"/>
        <v>5.0552939718728709</v>
      </c>
      <c r="AP78" s="19">
        <v>304559</v>
      </c>
      <c r="AQ78" s="19">
        <v>39935</v>
      </c>
      <c r="AR78" s="19">
        <v>341081</v>
      </c>
      <c r="AS78" s="19">
        <v>48464</v>
      </c>
      <c r="AT78" s="54">
        <f t="shared" si="70"/>
        <v>13.112401866305051</v>
      </c>
      <c r="AU78" s="54">
        <f t="shared" si="71"/>
        <v>14.208941571063766</v>
      </c>
      <c r="AV78" s="54">
        <f t="shared" si="72"/>
        <v>45.175850405547571</v>
      </c>
      <c r="AW78" s="54">
        <f t="shared" si="73"/>
        <v>54.824149594452422</v>
      </c>
    </row>
    <row r="79" spans="1:49">
      <c r="A79" s="1" t="s">
        <v>482</v>
      </c>
      <c r="B79" s="2" t="s">
        <v>103</v>
      </c>
      <c r="C79" s="1" t="s">
        <v>253</v>
      </c>
      <c r="D79" s="19">
        <v>594026</v>
      </c>
      <c r="E79" s="19">
        <v>83155</v>
      </c>
      <c r="F79" s="19">
        <v>50327</v>
      </c>
      <c r="G79" s="19">
        <v>22466</v>
      </c>
      <c r="H79" s="19">
        <v>379978</v>
      </c>
      <c r="I79" s="19">
        <v>55731</v>
      </c>
      <c r="J79" s="54">
        <f t="shared" si="38"/>
        <v>13.998545518209641</v>
      </c>
      <c r="K79" s="54">
        <f t="shared" si="39"/>
        <v>13.244714167662339</v>
      </c>
      <c r="L79" s="39">
        <f t="shared" si="40"/>
        <v>40.311496294701335</v>
      </c>
      <c r="M79" s="19">
        <v>83155</v>
      </c>
      <c r="N79" s="19">
        <v>36141</v>
      </c>
      <c r="O79" s="19">
        <v>37148</v>
      </c>
      <c r="P79" s="107">
        <f t="shared" si="41"/>
        <v>9866</v>
      </c>
      <c r="Q79" s="19">
        <v>706</v>
      </c>
      <c r="R79" s="19">
        <v>1633</v>
      </c>
      <c r="S79" s="19">
        <v>33</v>
      </c>
      <c r="T79" s="19">
        <v>4835</v>
      </c>
      <c r="U79" s="19">
        <v>2659</v>
      </c>
      <c r="V79" s="19">
        <v>12118</v>
      </c>
      <c r="W79" s="19">
        <v>29945</v>
      </c>
      <c r="X79" s="217">
        <f t="shared" si="59"/>
        <v>43.462209127532923</v>
      </c>
      <c r="Y79" s="217">
        <f t="shared" si="60"/>
        <v>44.673200649389692</v>
      </c>
      <c r="Z79" s="217">
        <f t="shared" si="61"/>
        <v>11.864590223077386</v>
      </c>
      <c r="AA79" s="217">
        <f t="shared" si="62"/>
        <v>14.572785761529675</v>
      </c>
      <c r="AB79" s="219">
        <f t="shared" si="63"/>
        <v>36.011063676267213</v>
      </c>
      <c r="AC79" s="19">
        <v>594026</v>
      </c>
      <c r="AD79" s="19">
        <v>15390</v>
      </c>
      <c r="AE79" s="19">
        <v>15915</v>
      </c>
      <c r="AF79" s="19">
        <v>36735</v>
      </c>
      <c r="AG79" s="19">
        <v>42078</v>
      </c>
      <c r="AH79" s="19">
        <v>20460</v>
      </c>
      <c r="AI79" s="19">
        <v>32503</v>
      </c>
      <c r="AJ79" s="54">
        <f t="shared" si="64"/>
        <v>2.5907956890775825</v>
      </c>
      <c r="AK79" s="54">
        <f t="shared" si="65"/>
        <v>2.6791756589778899</v>
      </c>
      <c r="AL79" s="54">
        <f t="shared" si="66"/>
        <v>6.1840727510243658</v>
      </c>
      <c r="AM79" s="54">
        <f t="shared" si="67"/>
        <v>7.0835283304097798</v>
      </c>
      <c r="AN79" s="54">
        <f t="shared" si="68"/>
        <v>3.4442936841148368</v>
      </c>
      <c r="AO79" s="39">
        <f t="shared" si="69"/>
        <v>5.4716460222279837</v>
      </c>
      <c r="AP79" s="19">
        <v>285299</v>
      </c>
      <c r="AQ79" s="19">
        <v>38449</v>
      </c>
      <c r="AR79" s="19">
        <v>308727</v>
      </c>
      <c r="AS79" s="19">
        <v>44706</v>
      </c>
      <c r="AT79" s="54">
        <f t="shared" si="70"/>
        <v>13.476738439321553</v>
      </c>
      <c r="AU79" s="54">
        <f t="shared" si="71"/>
        <v>14.480754841656221</v>
      </c>
      <c r="AV79" s="54">
        <f t="shared" si="72"/>
        <v>46.23774878239432</v>
      </c>
      <c r="AW79" s="54">
        <f t="shared" si="73"/>
        <v>53.762251217605673</v>
      </c>
    </row>
    <row r="80" spans="1:49">
      <c r="A80" s="1" t="s">
        <v>50</v>
      </c>
      <c r="B80" s="2" t="s">
        <v>51</v>
      </c>
      <c r="C80" s="1" t="s">
        <v>130</v>
      </c>
      <c r="D80" s="19">
        <v>400386</v>
      </c>
      <c r="E80" s="19">
        <v>43714</v>
      </c>
      <c r="F80" s="19">
        <v>28502</v>
      </c>
      <c r="G80" s="19">
        <v>11552</v>
      </c>
      <c r="H80" s="19">
        <v>286124</v>
      </c>
      <c r="I80" s="19">
        <v>33613</v>
      </c>
      <c r="J80" s="54">
        <f t="shared" si="38"/>
        <v>10.917964164581178</v>
      </c>
      <c r="K80" s="54">
        <f t="shared" si="39"/>
        <v>9.9614153304161839</v>
      </c>
      <c r="L80" s="39">
        <f t="shared" si="40"/>
        <v>34.367655371433671</v>
      </c>
      <c r="M80" s="19">
        <v>43714</v>
      </c>
      <c r="N80" s="19">
        <v>24833</v>
      </c>
      <c r="O80" s="19">
        <v>12842</v>
      </c>
      <c r="P80" s="107">
        <f t="shared" si="41"/>
        <v>6039</v>
      </c>
      <c r="Q80" s="19">
        <v>1106</v>
      </c>
      <c r="R80" s="19">
        <v>1830</v>
      </c>
      <c r="S80" s="19">
        <v>12</v>
      </c>
      <c r="T80" s="19">
        <v>1298</v>
      </c>
      <c r="U80" s="19">
        <v>1793</v>
      </c>
      <c r="V80" s="19">
        <v>2970</v>
      </c>
      <c r="W80" s="19">
        <v>23509</v>
      </c>
      <c r="X80" s="217">
        <f t="shared" si="59"/>
        <v>56.807887633252506</v>
      </c>
      <c r="Y80" s="217">
        <f t="shared" si="60"/>
        <v>29.377316191609093</v>
      </c>
      <c r="Z80" s="217">
        <f t="shared" si="61"/>
        <v>13.814796175138399</v>
      </c>
      <c r="AA80" s="217">
        <f t="shared" si="62"/>
        <v>6.7941620533467546</v>
      </c>
      <c r="AB80" s="219">
        <f t="shared" si="63"/>
        <v>53.779109667383452</v>
      </c>
      <c r="AC80" s="19">
        <v>400386</v>
      </c>
      <c r="AD80" s="19">
        <v>9756</v>
      </c>
      <c r="AE80" s="19">
        <v>6764</v>
      </c>
      <c r="AF80" s="19">
        <v>21498</v>
      </c>
      <c r="AG80" s="19">
        <v>19533</v>
      </c>
      <c r="AH80" s="19">
        <v>8161</v>
      </c>
      <c r="AI80" s="19">
        <v>14952</v>
      </c>
      <c r="AJ80" s="54">
        <f t="shared" si="64"/>
        <v>2.4366486340681242</v>
      </c>
      <c r="AK80" s="54">
        <f t="shared" si="65"/>
        <v>1.6893697581833531</v>
      </c>
      <c r="AL80" s="54">
        <f t="shared" si="66"/>
        <v>5.36931860754372</v>
      </c>
      <c r="AM80" s="54">
        <f t="shared" si="67"/>
        <v>4.878542206770466</v>
      </c>
      <c r="AN80" s="54">
        <f t="shared" si="68"/>
        <v>2.0382830568501396</v>
      </c>
      <c r="AO80" s="39">
        <f t="shared" si="69"/>
        <v>3.7343963075632014</v>
      </c>
      <c r="AP80" s="19">
        <v>202184</v>
      </c>
      <c r="AQ80" s="19">
        <v>21544</v>
      </c>
      <c r="AR80" s="19">
        <v>198202</v>
      </c>
      <c r="AS80" s="19">
        <v>22170</v>
      </c>
      <c r="AT80" s="54">
        <f t="shared" si="70"/>
        <v>10.6556404067582</v>
      </c>
      <c r="AU80" s="54">
        <f t="shared" si="71"/>
        <v>11.185558167929688</v>
      </c>
      <c r="AV80" s="54">
        <f t="shared" si="72"/>
        <v>49.283982248249991</v>
      </c>
      <c r="AW80" s="54">
        <f t="shared" si="73"/>
        <v>50.716017751750009</v>
      </c>
    </row>
    <row r="81" spans="1:49">
      <c r="A81" s="1" t="s">
        <v>56</v>
      </c>
      <c r="B81" s="2" t="s">
        <v>57</v>
      </c>
      <c r="C81" s="1" t="s">
        <v>131</v>
      </c>
      <c r="D81" s="19">
        <v>69485</v>
      </c>
      <c r="E81" s="19">
        <v>8137</v>
      </c>
      <c r="F81" s="19">
        <v>4897</v>
      </c>
      <c r="G81" s="19">
        <v>2830</v>
      </c>
      <c r="H81" s="19">
        <v>48696</v>
      </c>
      <c r="I81" s="19">
        <v>8272</v>
      </c>
      <c r="J81" s="54">
        <f t="shared" si="38"/>
        <v>11.710441102396201</v>
      </c>
      <c r="K81" s="54">
        <f t="shared" si="39"/>
        <v>10.056267455232462</v>
      </c>
      <c r="L81" s="39">
        <f t="shared" si="40"/>
        <v>34.21179883945841</v>
      </c>
      <c r="M81" s="19">
        <v>8137</v>
      </c>
      <c r="N81" s="19">
        <v>7592</v>
      </c>
      <c r="O81" s="19">
        <v>24</v>
      </c>
      <c r="P81" s="107">
        <f t="shared" si="41"/>
        <v>521</v>
      </c>
      <c r="Q81" s="19">
        <v>85</v>
      </c>
      <c r="R81" s="19">
        <v>154</v>
      </c>
      <c r="S81" s="19">
        <v>0</v>
      </c>
      <c r="T81" s="19">
        <v>0</v>
      </c>
      <c r="U81" s="19">
        <v>282</v>
      </c>
      <c r="V81" s="19">
        <v>221</v>
      </c>
      <c r="W81" s="19">
        <v>7403</v>
      </c>
      <c r="X81" s="217">
        <f t="shared" si="59"/>
        <v>93.302199827946424</v>
      </c>
      <c r="Y81" s="217">
        <f t="shared" si="60"/>
        <v>0.29494899840235961</v>
      </c>
      <c r="Z81" s="217">
        <f t="shared" si="61"/>
        <v>6.4028511736512224</v>
      </c>
      <c r="AA81" s="217">
        <f t="shared" si="62"/>
        <v>2.7159886936217279</v>
      </c>
      <c r="AB81" s="219">
        <f t="shared" si="63"/>
        <v>90.979476465527824</v>
      </c>
      <c r="AC81" s="19">
        <v>69485</v>
      </c>
      <c r="AD81" s="19">
        <v>2506</v>
      </c>
      <c r="AE81" s="19">
        <v>1419</v>
      </c>
      <c r="AF81" s="19">
        <v>3577</v>
      </c>
      <c r="AG81" s="19">
        <v>3688</v>
      </c>
      <c r="AH81" s="19">
        <v>1433</v>
      </c>
      <c r="AI81" s="19">
        <v>2603</v>
      </c>
      <c r="AJ81" s="54">
        <f t="shared" si="64"/>
        <v>3.6065337842699865</v>
      </c>
      <c r="AK81" s="54">
        <f t="shared" si="65"/>
        <v>2.0421673742534359</v>
      </c>
      <c r="AL81" s="54">
        <f t="shared" si="66"/>
        <v>5.1478736417931925</v>
      </c>
      <c r="AM81" s="54">
        <f t="shared" si="67"/>
        <v>5.3076203497157657</v>
      </c>
      <c r="AN81" s="54">
        <f t="shared" si="68"/>
        <v>2.0623156076851119</v>
      </c>
      <c r="AO81" s="39">
        <f t="shared" si="69"/>
        <v>3.7461322587608836</v>
      </c>
      <c r="AP81" s="19">
        <v>34655</v>
      </c>
      <c r="AQ81" s="19">
        <v>3834</v>
      </c>
      <c r="AR81" s="19">
        <v>34830</v>
      </c>
      <c r="AS81" s="19">
        <v>4303</v>
      </c>
      <c r="AT81" s="54">
        <f t="shared" si="70"/>
        <v>11.063338623575241</v>
      </c>
      <c r="AU81" s="54">
        <f t="shared" si="71"/>
        <v>12.354292276772897</v>
      </c>
      <c r="AV81" s="54">
        <f t="shared" si="72"/>
        <v>47.118102494776942</v>
      </c>
      <c r="AW81" s="54">
        <f t="shared" si="73"/>
        <v>52.881897505223051</v>
      </c>
    </row>
    <row r="82" spans="1:49">
      <c r="A82" s="1" t="s">
        <v>4</v>
      </c>
      <c r="B82" s="2" t="s">
        <v>5</v>
      </c>
      <c r="C82" s="1" t="s">
        <v>132</v>
      </c>
      <c r="D82" s="19">
        <v>197516</v>
      </c>
      <c r="E82" s="19">
        <v>32050</v>
      </c>
      <c r="F82" s="19">
        <v>18651</v>
      </c>
      <c r="G82" s="19">
        <v>10524</v>
      </c>
      <c r="H82" s="19">
        <v>124718</v>
      </c>
      <c r="I82" s="19">
        <v>25181</v>
      </c>
      <c r="J82" s="54">
        <f t="shared" si="38"/>
        <v>16.226533546649385</v>
      </c>
      <c r="K82" s="54">
        <f t="shared" si="39"/>
        <v>14.954537436456647</v>
      </c>
      <c r="L82" s="39">
        <f t="shared" si="40"/>
        <v>41.793415670545251</v>
      </c>
      <c r="M82" s="19">
        <v>32050</v>
      </c>
      <c r="N82" s="19">
        <v>10642</v>
      </c>
      <c r="O82" s="19">
        <v>20572</v>
      </c>
      <c r="P82" s="107">
        <f t="shared" si="41"/>
        <v>836</v>
      </c>
      <c r="Q82" s="19">
        <v>31</v>
      </c>
      <c r="R82" s="19">
        <v>242</v>
      </c>
      <c r="S82" s="19">
        <v>0</v>
      </c>
      <c r="T82" s="19">
        <v>191</v>
      </c>
      <c r="U82" s="19">
        <v>372</v>
      </c>
      <c r="V82" s="19">
        <v>498</v>
      </c>
      <c r="W82" s="19">
        <v>10361</v>
      </c>
      <c r="X82" s="217">
        <f t="shared" si="59"/>
        <v>33.204368174726987</v>
      </c>
      <c r="Y82" s="217">
        <f t="shared" si="60"/>
        <v>64.187207488299535</v>
      </c>
      <c r="Z82" s="217">
        <f t="shared" si="61"/>
        <v>2.6084243369734788</v>
      </c>
      <c r="AA82" s="217">
        <f t="shared" si="62"/>
        <v>1.5538221528861154</v>
      </c>
      <c r="AB82" s="219">
        <f t="shared" si="63"/>
        <v>32.327613104524183</v>
      </c>
      <c r="AC82" s="19">
        <v>197516</v>
      </c>
      <c r="AD82" s="19">
        <v>6728</v>
      </c>
      <c r="AE82" s="19">
        <v>6029</v>
      </c>
      <c r="AF82" s="19">
        <v>13352</v>
      </c>
      <c r="AG82" s="19">
        <v>18386</v>
      </c>
      <c r="AH82" s="19">
        <v>6960</v>
      </c>
      <c r="AI82" s="19">
        <v>10995</v>
      </c>
      <c r="AJ82" s="54">
        <f t="shared" si="64"/>
        <v>3.406306324550922</v>
      </c>
      <c r="AK82" s="54">
        <f t="shared" si="65"/>
        <v>3.0524109439235301</v>
      </c>
      <c r="AL82" s="54">
        <f t="shared" si="66"/>
        <v>6.7599586868911894</v>
      </c>
      <c r="AM82" s="54">
        <f t="shared" si="67"/>
        <v>9.3086129731262268</v>
      </c>
      <c r="AN82" s="54">
        <f t="shared" si="68"/>
        <v>3.5237651633285405</v>
      </c>
      <c r="AO82" s="39">
        <f t="shared" si="69"/>
        <v>5.5666376394823711</v>
      </c>
      <c r="AP82" s="19">
        <v>91832</v>
      </c>
      <c r="AQ82" s="19">
        <v>14380</v>
      </c>
      <c r="AR82" s="19">
        <v>105684</v>
      </c>
      <c r="AS82" s="19">
        <v>17670</v>
      </c>
      <c r="AT82" s="54">
        <f t="shared" si="70"/>
        <v>15.659029532189214</v>
      </c>
      <c r="AU82" s="54">
        <f t="shared" si="71"/>
        <v>16.719654820029522</v>
      </c>
      <c r="AV82" s="54">
        <f t="shared" si="72"/>
        <v>44.86739469578783</v>
      </c>
      <c r="AW82" s="54">
        <f t="shared" si="73"/>
        <v>55.13260530421217</v>
      </c>
    </row>
    <row r="83" spans="1:49">
      <c r="A83" s="1" t="s">
        <v>88</v>
      </c>
      <c r="B83" s="2" t="s">
        <v>89</v>
      </c>
      <c r="C83" s="1" t="s">
        <v>431</v>
      </c>
      <c r="D83" s="19">
        <v>636646</v>
      </c>
      <c r="E83" s="19">
        <v>75918</v>
      </c>
      <c r="F83" s="19">
        <v>44623</v>
      </c>
      <c r="G83" s="19">
        <v>25932</v>
      </c>
      <c r="H83" s="19">
        <v>430187</v>
      </c>
      <c r="I83" s="19">
        <v>68157</v>
      </c>
      <c r="J83" s="54">
        <f t="shared" ref="J83:J106" si="74">E83/D83*100</f>
        <v>11.924680277579691</v>
      </c>
      <c r="K83" s="54">
        <f t="shared" ref="K83:L106" si="75">F83/H83*100</f>
        <v>10.372930841703724</v>
      </c>
      <c r="L83" s="39">
        <f t="shared" si="75"/>
        <v>38.047449271534838</v>
      </c>
      <c r="M83" s="19">
        <v>75918</v>
      </c>
      <c r="N83" s="19">
        <v>47936</v>
      </c>
      <c r="O83" s="19">
        <v>23526</v>
      </c>
      <c r="P83" s="107">
        <f t="shared" ref="P83:P106" si="76">SUM(Q83:U83)</f>
        <v>4456</v>
      </c>
      <c r="Q83" s="19">
        <v>332</v>
      </c>
      <c r="R83" s="19">
        <v>1225</v>
      </c>
      <c r="S83" s="19">
        <v>30</v>
      </c>
      <c r="T83" s="19">
        <v>1314</v>
      </c>
      <c r="U83" s="19">
        <v>1555</v>
      </c>
      <c r="V83" s="19">
        <v>4316</v>
      </c>
      <c r="W83" s="19">
        <v>45113</v>
      </c>
      <c r="X83" s="217">
        <f t="shared" si="59"/>
        <v>63.141810901235537</v>
      </c>
      <c r="Y83" s="217">
        <f t="shared" si="60"/>
        <v>30.988698332411285</v>
      </c>
      <c r="Z83" s="217">
        <f t="shared" si="61"/>
        <v>5.869490766353171</v>
      </c>
      <c r="AA83" s="217">
        <f t="shared" si="62"/>
        <v>5.6850812718986274</v>
      </c>
      <c r="AB83" s="219">
        <f t="shared" si="63"/>
        <v>59.423325166627151</v>
      </c>
      <c r="AC83" s="19">
        <v>636646</v>
      </c>
      <c r="AD83" s="19">
        <v>18338</v>
      </c>
      <c r="AE83" s="19">
        <v>16135</v>
      </c>
      <c r="AF83" s="19">
        <v>29628</v>
      </c>
      <c r="AG83" s="19">
        <v>40631</v>
      </c>
      <c r="AH83" s="19">
        <v>15541</v>
      </c>
      <c r="AI83" s="19">
        <v>26016</v>
      </c>
      <c r="AJ83" s="54">
        <f t="shared" si="64"/>
        <v>2.8804076362688216</v>
      </c>
      <c r="AK83" s="54">
        <f t="shared" si="65"/>
        <v>2.5343754614024121</v>
      </c>
      <c r="AL83" s="54">
        <f t="shared" si="66"/>
        <v>4.6537636300235929</v>
      </c>
      <c r="AM83" s="54">
        <f t="shared" si="67"/>
        <v>6.3820396264171926</v>
      </c>
      <c r="AN83" s="54">
        <f t="shared" si="68"/>
        <v>2.4410740034493266</v>
      </c>
      <c r="AO83" s="39">
        <f t="shared" si="69"/>
        <v>4.0864153705512951</v>
      </c>
      <c r="AP83" s="19">
        <v>305378</v>
      </c>
      <c r="AQ83" s="19">
        <v>35186</v>
      </c>
      <c r="AR83" s="19">
        <v>331268</v>
      </c>
      <c r="AS83" s="19">
        <v>40732</v>
      </c>
      <c r="AT83" s="54">
        <f t="shared" si="70"/>
        <v>11.522113577271448</v>
      </c>
      <c r="AU83" s="54">
        <f t="shared" si="71"/>
        <v>12.295784681888984</v>
      </c>
      <c r="AV83" s="54">
        <f t="shared" si="72"/>
        <v>46.347374799125376</v>
      </c>
      <c r="AW83" s="54">
        <f t="shared" si="73"/>
        <v>53.652625200874624</v>
      </c>
    </row>
    <row r="84" spans="1:49">
      <c r="A84" s="1" t="s">
        <v>40</v>
      </c>
      <c r="B84" s="2" t="s">
        <v>41</v>
      </c>
      <c r="C84" s="1" t="s">
        <v>134</v>
      </c>
      <c r="D84" s="19">
        <v>377073</v>
      </c>
      <c r="E84" s="19">
        <v>51594</v>
      </c>
      <c r="F84" s="19">
        <v>30234</v>
      </c>
      <c r="G84" s="19">
        <v>17801</v>
      </c>
      <c r="H84" s="19">
        <v>253164</v>
      </c>
      <c r="I84" s="19">
        <v>45303</v>
      </c>
      <c r="J84" s="54">
        <f t="shared" si="74"/>
        <v>13.68276169335911</v>
      </c>
      <c r="K84" s="54">
        <f t="shared" si="75"/>
        <v>11.942456273403801</v>
      </c>
      <c r="L84" s="39">
        <f t="shared" si="75"/>
        <v>39.293203540604374</v>
      </c>
      <c r="M84" s="19">
        <v>51594</v>
      </c>
      <c r="N84" s="19">
        <v>13141</v>
      </c>
      <c r="O84" s="19">
        <v>36135</v>
      </c>
      <c r="P84" s="107">
        <f t="shared" si="76"/>
        <v>2318</v>
      </c>
      <c r="Q84" s="19">
        <v>181</v>
      </c>
      <c r="R84" s="19">
        <v>734</v>
      </c>
      <c r="S84" s="19">
        <v>6</v>
      </c>
      <c r="T84" s="19">
        <v>491</v>
      </c>
      <c r="U84" s="19">
        <v>906</v>
      </c>
      <c r="V84" s="19">
        <v>1956</v>
      </c>
      <c r="W84" s="19">
        <v>11931</v>
      </c>
      <c r="X84" s="217">
        <f t="shared" si="59"/>
        <v>25.47001589332093</v>
      </c>
      <c r="Y84" s="217">
        <f t="shared" si="60"/>
        <v>70.037213629491802</v>
      </c>
      <c r="Z84" s="217">
        <f t="shared" si="61"/>
        <v>4.4927704771872694</v>
      </c>
      <c r="AA84" s="217">
        <f t="shared" si="62"/>
        <v>3.791138504477265</v>
      </c>
      <c r="AB84" s="219">
        <f t="shared" si="63"/>
        <v>23.124781951389696</v>
      </c>
      <c r="AC84" s="19">
        <v>377073</v>
      </c>
      <c r="AD84" s="19">
        <v>10495</v>
      </c>
      <c r="AE84" s="19">
        <v>12454</v>
      </c>
      <c r="AF84" s="19">
        <v>21075</v>
      </c>
      <c r="AG84" s="19">
        <v>28288</v>
      </c>
      <c r="AH84" s="19">
        <v>11215</v>
      </c>
      <c r="AI84" s="19">
        <v>18816</v>
      </c>
      <c r="AJ84" s="54">
        <f t="shared" si="64"/>
        <v>2.7832806910067811</v>
      </c>
      <c r="AK84" s="54">
        <f t="shared" si="65"/>
        <v>3.3028087399522108</v>
      </c>
      <c r="AL84" s="54">
        <f t="shared" si="66"/>
        <v>5.5891034362046605</v>
      </c>
      <c r="AM84" s="54">
        <f t="shared" si="67"/>
        <v>7.5019956347975061</v>
      </c>
      <c r="AN84" s="54">
        <f t="shared" si="68"/>
        <v>2.9742251500372605</v>
      </c>
      <c r="AO84" s="39">
        <f t="shared" si="69"/>
        <v>4.9900151959965315</v>
      </c>
      <c r="AP84" s="19">
        <v>178688</v>
      </c>
      <c r="AQ84" s="19">
        <v>23442</v>
      </c>
      <c r="AR84" s="19">
        <v>198385</v>
      </c>
      <c r="AS84" s="19">
        <v>28152</v>
      </c>
      <c r="AT84" s="54">
        <f t="shared" si="70"/>
        <v>13.118955945558739</v>
      </c>
      <c r="AU84" s="54">
        <f t="shared" si="71"/>
        <v>14.190589006225268</v>
      </c>
      <c r="AV84" s="54">
        <f t="shared" si="72"/>
        <v>45.435515757646236</v>
      </c>
      <c r="AW84" s="54">
        <f t="shared" si="73"/>
        <v>54.564484242353764</v>
      </c>
    </row>
    <row r="85" spans="1:49">
      <c r="A85" s="1" t="s">
        <v>12</v>
      </c>
      <c r="B85" s="2" t="s">
        <v>13</v>
      </c>
      <c r="C85" s="1" t="s">
        <v>135</v>
      </c>
      <c r="D85" s="19">
        <v>410102</v>
      </c>
      <c r="E85" s="19">
        <v>51489</v>
      </c>
      <c r="F85" s="19">
        <v>28436</v>
      </c>
      <c r="G85" s="19">
        <v>19961</v>
      </c>
      <c r="H85" s="19">
        <v>276970</v>
      </c>
      <c r="I85" s="19">
        <v>49251</v>
      </c>
      <c r="J85" s="54">
        <f t="shared" si="74"/>
        <v>12.555169201808331</v>
      </c>
      <c r="K85" s="54">
        <f t="shared" si="75"/>
        <v>10.266815900639058</v>
      </c>
      <c r="L85" s="39">
        <f t="shared" si="75"/>
        <v>40.529126312156102</v>
      </c>
      <c r="M85" s="19">
        <v>51489</v>
      </c>
      <c r="N85" s="19">
        <v>14157</v>
      </c>
      <c r="O85" s="19">
        <v>20386</v>
      </c>
      <c r="P85" s="107">
        <f t="shared" si="76"/>
        <v>16946</v>
      </c>
      <c r="Q85" s="19">
        <v>717</v>
      </c>
      <c r="R85" s="19">
        <v>8972</v>
      </c>
      <c r="S85" s="19">
        <v>235</v>
      </c>
      <c r="T85" s="19">
        <v>4150</v>
      </c>
      <c r="U85" s="19">
        <v>2872</v>
      </c>
      <c r="V85" s="19">
        <v>8993</v>
      </c>
      <c r="W85" s="19">
        <v>10649</v>
      </c>
      <c r="X85" s="217">
        <f t="shared" si="59"/>
        <v>27.49519314805104</v>
      </c>
      <c r="Y85" s="217">
        <f t="shared" si="60"/>
        <v>39.592922760201212</v>
      </c>
      <c r="Z85" s="217">
        <f t="shared" si="61"/>
        <v>32.911884091747751</v>
      </c>
      <c r="AA85" s="217">
        <f t="shared" si="62"/>
        <v>17.465866495756373</v>
      </c>
      <c r="AB85" s="219">
        <f t="shared" si="63"/>
        <v>20.682087436151413</v>
      </c>
      <c r="AC85" s="19">
        <v>410102</v>
      </c>
      <c r="AD85" s="19">
        <v>11892</v>
      </c>
      <c r="AE85" s="19">
        <v>9158</v>
      </c>
      <c r="AF85" s="19">
        <v>21291</v>
      </c>
      <c r="AG85" s="19">
        <v>27975</v>
      </c>
      <c r="AH85" s="19">
        <v>12113</v>
      </c>
      <c r="AI85" s="19">
        <v>21648</v>
      </c>
      <c r="AJ85" s="54">
        <f t="shared" si="64"/>
        <v>2.8997663995786414</v>
      </c>
      <c r="AK85" s="54">
        <f t="shared" si="65"/>
        <v>2.2331029841356544</v>
      </c>
      <c r="AL85" s="54">
        <f t="shared" si="66"/>
        <v>5.191635251717865</v>
      </c>
      <c r="AM85" s="54">
        <f t="shared" si="67"/>
        <v>6.8214736821571229</v>
      </c>
      <c r="AN85" s="54">
        <f t="shared" si="68"/>
        <v>2.9536554320632424</v>
      </c>
      <c r="AO85" s="39">
        <f t="shared" si="69"/>
        <v>5.278686765731452</v>
      </c>
      <c r="AP85" s="19">
        <v>199829</v>
      </c>
      <c r="AQ85" s="19">
        <v>23714</v>
      </c>
      <c r="AR85" s="19">
        <v>210273</v>
      </c>
      <c r="AS85" s="19">
        <v>27775</v>
      </c>
      <c r="AT85" s="54">
        <f t="shared" si="70"/>
        <v>11.867146410180704</v>
      </c>
      <c r="AU85" s="54">
        <f t="shared" si="71"/>
        <v>13.209018751813121</v>
      </c>
      <c r="AV85" s="54">
        <f t="shared" si="72"/>
        <v>46.056439239449205</v>
      </c>
      <c r="AW85" s="54">
        <f t="shared" si="73"/>
        <v>53.943560760550803</v>
      </c>
    </row>
    <row r="86" spans="1:49">
      <c r="A86" s="1" t="s">
        <v>8</v>
      </c>
      <c r="B86" s="2" t="s">
        <v>9</v>
      </c>
      <c r="C86" s="1" t="s">
        <v>136</v>
      </c>
      <c r="D86" s="19">
        <v>1544744</v>
      </c>
      <c r="E86" s="19">
        <v>157465</v>
      </c>
      <c r="F86" s="19">
        <v>87783</v>
      </c>
      <c r="G86" s="19">
        <v>54254</v>
      </c>
      <c r="H86" s="19">
        <v>977230</v>
      </c>
      <c r="I86" s="19">
        <v>150576</v>
      </c>
      <c r="J86" s="54">
        <f t="shared" si="74"/>
        <v>10.193598421486019</v>
      </c>
      <c r="K86" s="54">
        <f t="shared" si="75"/>
        <v>8.9828392497160348</v>
      </c>
      <c r="L86" s="39">
        <f t="shared" si="75"/>
        <v>36.030974391669325</v>
      </c>
      <c r="M86" s="19">
        <v>157465</v>
      </c>
      <c r="N86" s="19">
        <v>117000</v>
      </c>
      <c r="O86" s="19">
        <v>13613</v>
      </c>
      <c r="P86" s="107">
        <f t="shared" si="76"/>
        <v>26852</v>
      </c>
      <c r="Q86" s="19">
        <v>3858</v>
      </c>
      <c r="R86" s="19">
        <v>3653</v>
      </c>
      <c r="S86" s="19">
        <v>189</v>
      </c>
      <c r="T86" s="19">
        <v>14335</v>
      </c>
      <c r="U86" s="19">
        <v>4817</v>
      </c>
      <c r="V86" s="19">
        <v>46331</v>
      </c>
      <c r="W86" s="19">
        <v>88339</v>
      </c>
      <c r="X86" s="217">
        <f t="shared" si="59"/>
        <v>74.302225891467941</v>
      </c>
      <c r="Y86" s="217">
        <f t="shared" si="60"/>
        <v>8.6450957355602842</v>
      </c>
      <c r="Z86" s="217">
        <f t="shared" si="61"/>
        <v>17.052678372971773</v>
      </c>
      <c r="AA86" s="217">
        <f t="shared" si="62"/>
        <v>29.423046391261547</v>
      </c>
      <c r="AB86" s="219">
        <f t="shared" si="63"/>
        <v>56.100720795097324</v>
      </c>
      <c r="AC86" s="19">
        <v>1544744</v>
      </c>
      <c r="AD86" s="19">
        <v>41776</v>
      </c>
      <c r="AE86" s="19">
        <v>33064</v>
      </c>
      <c r="AF86" s="19">
        <v>61481</v>
      </c>
      <c r="AG86" s="19">
        <v>80855</v>
      </c>
      <c r="AH86" s="19">
        <v>31172</v>
      </c>
      <c r="AI86" s="19">
        <v>54471</v>
      </c>
      <c r="AJ86" s="54">
        <f t="shared" si="64"/>
        <v>2.7043963271584159</v>
      </c>
      <c r="AK86" s="54">
        <f t="shared" si="65"/>
        <v>2.1404193834059235</v>
      </c>
      <c r="AL86" s="54">
        <f t="shared" si="66"/>
        <v>3.9800122220898739</v>
      </c>
      <c r="AM86" s="54">
        <f t="shared" si="67"/>
        <v>5.2342006183548859</v>
      </c>
      <c r="AN86" s="54">
        <f t="shared" si="68"/>
        <v>2.0179395420859376</v>
      </c>
      <c r="AO86" s="39">
        <f t="shared" si="69"/>
        <v>3.5262153470089541</v>
      </c>
      <c r="AP86" s="19">
        <v>766872</v>
      </c>
      <c r="AQ86" s="19">
        <v>77013</v>
      </c>
      <c r="AR86" s="19">
        <v>777872</v>
      </c>
      <c r="AS86" s="19">
        <v>80452</v>
      </c>
      <c r="AT86" s="54">
        <f t="shared" si="70"/>
        <v>10.042484273777109</v>
      </c>
      <c r="AU86" s="54">
        <f t="shared" si="71"/>
        <v>10.342575642265052</v>
      </c>
      <c r="AV86" s="54">
        <f t="shared" si="72"/>
        <v>48.908011304099325</v>
      </c>
      <c r="AW86" s="54">
        <f t="shared" si="73"/>
        <v>51.091988695900682</v>
      </c>
    </row>
    <row r="87" spans="1:49">
      <c r="A87" s="1" t="s">
        <v>481</v>
      </c>
      <c r="B87" s="2" t="s">
        <v>81</v>
      </c>
      <c r="C87" s="1" t="s">
        <v>137</v>
      </c>
      <c r="D87" s="19">
        <v>298048</v>
      </c>
      <c r="E87" s="19">
        <v>40435</v>
      </c>
      <c r="F87" s="19">
        <v>22731</v>
      </c>
      <c r="G87" s="19">
        <v>15020</v>
      </c>
      <c r="H87" s="19">
        <v>209303</v>
      </c>
      <c r="I87" s="19">
        <v>40532</v>
      </c>
      <c r="J87" s="54">
        <f t="shared" si="74"/>
        <v>13.566606721065064</v>
      </c>
      <c r="K87" s="54">
        <f t="shared" si="75"/>
        <v>10.860331672264611</v>
      </c>
      <c r="L87" s="39">
        <f t="shared" si="75"/>
        <v>37.057140037501235</v>
      </c>
      <c r="M87" s="19">
        <v>40435</v>
      </c>
      <c r="N87" s="19">
        <v>25810</v>
      </c>
      <c r="O87" s="19">
        <v>12444</v>
      </c>
      <c r="P87" s="107">
        <f t="shared" si="76"/>
        <v>2181</v>
      </c>
      <c r="Q87" s="19">
        <v>146</v>
      </c>
      <c r="R87" s="19">
        <v>492</v>
      </c>
      <c r="S87" s="19">
        <v>19</v>
      </c>
      <c r="T87" s="19">
        <v>262</v>
      </c>
      <c r="U87" s="19">
        <v>1262</v>
      </c>
      <c r="V87" s="19">
        <v>784</v>
      </c>
      <c r="W87" s="19">
        <v>25437</v>
      </c>
      <c r="X87" s="217">
        <f t="shared" si="59"/>
        <v>63.830839619141834</v>
      </c>
      <c r="Y87" s="217">
        <f t="shared" si="60"/>
        <v>30.7753184122666</v>
      </c>
      <c r="Z87" s="217">
        <f t="shared" si="61"/>
        <v>5.3938419685915662</v>
      </c>
      <c r="AA87" s="217">
        <f t="shared" si="62"/>
        <v>1.9389143069123285</v>
      </c>
      <c r="AB87" s="219">
        <f t="shared" si="63"/>
        <v>62.908371460368492</v>
      </c>
      <c r="AC87" s="19">
        <v>298048</v>
      </c>
      <c r="AD87" s="19">
        <v>8898</v>
      </c>
      <c r="AE87" s="19">
        <v>6546</v>
      </c>
      <c r="AF87" s="19">
        <v>16224</v>
      </c>
      <c r="AG87" s="19">
        <v>21399</v>
      </c>
      <c r="AH87" s="19">
        <v>7348</v>
      </c>
      <c r="AI87" s="19">
        <v>15261</v>
      </c>
      <c r="AJ87" s="54">
        <f t="shared" si="64"/>
        <v>2.9854251664161477</v>
      </c>
      <c r="AK87" s="54">
        <f t="shared" si="65"/>
        <v>2.1962905303843678</v>
      </c>
      <c r="AL87" s="54">
        <f t="shared" si="66"/>
        <v>5.4434185097702388</v>
      </c>
      <c r="AM87" s="54">
        <f t="shared" si="67"/>
        <v>7.1797160188962854</v>
      </c>
      <c r="AN87" s="54">
        <f t="shared" si="68"/>
        <v>2.4653747047455443</v>
      </c>
      <c r="AO87" s="39">
        <f t="shared" si="69"/>
        <v>5.120316190680696</v>
      </c>
      <c r="AP87" s="19">
        <v>143930</v>
      </c>
      <c r="AQ87" s="19">
        <v>18544</v>
      </c>
      <c r="AR87" s="19">
        <v>154118</v>
      </c>
      <c r="AS87" s="19">
        <v>21891</v>
      </c>
      <c r="AT87" s="54">
        <f t="shared" si="70"/>
        <v>12.884040853192523</v>
      </c>
      <c r="AU87" s="54">
        <f t="shared" si="71"/>
        <v>14.204051441103571</v>
      </c>
      <c r="AV87" s="54">
        <f t="shared" si="72"/>
        <v>45.861258810436503</v>
      </c>
      <c r="AW87" s="54">
        <f t="shared" si="73"/>
        <v>54.138741189563497</v>
      </c>
    </row>
    <row r="88" spans="1:49">
      <c r="A88" s="1" t="s">
        <v>78</v>
      </c>
      <c r="B88" s="2" t="s">
        <v>79</v>
      </c>
      <c r="C88" s="1" t="s">
        <v>138</v>
      </c>
      <c r="D88" s="19">
        <v>616146</v>
      </c>
      <c r="E88" s="19">
        <v>79473</v>
      </c>
      <c r="F88" s="19">
        <v>47954</v>
      </c>
      <c r="G88" s="19">
        <v>26537</v>
      </c>
      <c r="H88" s="19">
        <v>431616</v>
      </c>
      <c r="I88" s="19">
        <v>70506</v>
      </c>
      <c r="J88" s="54">
        <f t="shared" si="74"/>
        <v>12.898403949713217</v>
      </c>
      <c r="K88" s="54">
        <f t="shared" si="75"/>
        <v>11.110338819691577</v>
      </c>
      <c r="L88" s="39">
        <f t="shared" si="75"/>
        <v>37.637931523558279</v>
      </c>
      <c r="M88" s="19">
        <v>79473</v>
      </c>
      <c r="N88" s="19">
        <v>61067</v>
      </c>
      <c r="O88" s="19">
        <v>6139</v>
      </c>
      <c r="P88" s="107">
        <f t="shared" si="76"/>
        <v>12267</v>
      </c>
      <c r="Q88" s="19">
        <v>1031</v>
      </c>
      <c r="R88" s="19">
        <v>4989</v>
      </c>
      <c r="S88" s="19">
        <v>768</v>
      </c>
      <c r="T88" s="19">
        <v>1439</v>
      </c>
      <c r="U88" s="19">
        <v>4040</v>
      </c>
      <c r="V88" s="19">
        <v>6132</v>
      </c>
      <c r="W88" s="19">
        <v>57125</v>
      </c>
      <c r="X88" s="217">
        <f t="shared" si="59"/>
        <v>76.839933059026336</v>
      </c>
      <c r="Y88" s="217">
        <f t="shared" si="60"/>
        <v>7.7246360399129257</v>
      </c>
      <c r="Z88" s="217">
        <f t="shared" si="61"/>
        <v>15.435430901060737</v>
      </c>
      <c r="AA88" s="217">
        <f t="shared" si="62"/>
        <v>7.7158280170623978</v>
      </c>
      <c r="AB88" s="219">
        <f t="shared" si="63"/>
        <v>71.879757905200506</v>
      </c>
      <c r="AC88" s="19">
        <v>616146</v>
      </c>
      <c r="AD88" s="19">
        <v>20924</v>
      </c>
      <c r="AE88" s="19">
        <v>14893</v>
      </c>
      <c r="AF88" s="19">
        <v>35290</v>
      </c>
      <c r="AG88" s="19">
        <v>37181</v>
      </c>
      <c r="AH88" s="19">
        <v>15833</v>
      </c>
      <c r="AI88" s="19">
        <v>29970</v>
      </c>
      <c r="AJ88" s="54">
        <f t="shared" si="64"/>
        <v>3.3959483628880167</v>
      </c>
      <c r="AK88" s="54">
        <f t="shared" si="65"/>
        <v>2.417121915909541</v>
      </c>
      <c r="AL88" s="54">
        <f t="shared" si="66"/>
        <v>5.7275386028636071</v>
      </c>
      <c r="AM88" s="54">
        <f t="shared" si="67"/>
        <v>6.0344463812148419</v>
      </c>
      <c r="AN88" s="54">
        <f t="shared" si="68"/>
        <v>2.5696831595108951</v>
      </c>
      <c r="AO88" s="39">
        <f t="shared" si="69"/>
        <v>4.8641068837580699</v>
      </c>
      <c r="AP88" s="19">
        <v>303554</v>
      </c>
      <c r="AQ88" s="19">
        <v>38608</v>
      </c>
      <c r="AR88" s="19">
        <v>312592</v>
      </c>
      <c r="AS88" s="19">
        <v>40865</v>
      </c>
      <c r="AT88" s="54">
        <f t="shared" si="70"/>
        <v>12.718659612457749</v>
      </c>
      <c r="AU88" s="54">
        <f t="shared" si="71"/>
        <v>13.072951323130471</v>
      </c>
      <c r="AV88" s="54">
        <f t="shared" si="72"/>
        <v>48.580020887597044</v>
      </c>
      <c r="AW88" s="54">
        <f t="shared" si="73"/>
        <v>51.419979112402956</v>
      </c>
    </row>
    <row r="89" spans="1:49">
      <c r="A89" s="1" t="s">
        <v>70</v>
      </c>
      <c r="B89" s="2" t="s">
        <v>71</v>
      </c>
      <c r="C89" s="1" t="s">
        <v>139</v>
      </c>
      <c r="D89" s="19">
        <v>434155</v>
      </c>
      <c r="E89" s="19">
        <v>37093</v>
      </c>
      <c r="F89" s="19">
        <v>20019</v>
      </c>
      <c r="G89" s="19">
        <v>12676</v>
      </c>
      <c r="H89" s="19">
        <v>298035</v>
      </c>
      <c r="I89" s="19">
        <v>39764</v>
      </c>
      <c r="J89" s="54">
        <f t="shared" si="74"/>
        <v>8.5437228639541178</v>
      </c>
      <c r="K89" s="54">
        <f t="shared" si="75"/>
        <v>6.7169963259348737</v>
      </c>
      <c r="L89" s="39">
        <f t="shared" si="75"/>
        <v>31.878080675988329</v>
      </c>
      <c r="M89" s="19">
        <v>37093</v>
      </c>
      <c r="N89" s="19">
        <v>20162</v>
      </c>
      <c r="O89" s="19">
        <v>14099</v>
      </c>
      <c r="P89" s="107">
        <f t="shared" si="76"/>
        <v>2832</v>
      </c>
      <c r="Q89" s="19">
        <v>285</v>
      </c>
      <c r="R89" s="19">
        <v>779</v>
      </c>
      <c r="S89" s="19">
        <v>40</v>
      </c>
      <c r="T89" s="19">
        <v>741</v>
      </c>
      <c r="U89" s="19">
        <v>987</v>
      </c>
      <c r="V89" s="19">
        <v>2329</v>
      </c>
      <c r="W89" s="19">
        <v>18766</v>
      </c>
      <c r="X89" s="217">
        <f t="shared" si="59"/>
        <v>54.35526918825655</v>
      </c>
      <c r="Y89" s="217">
        <f t="shared" si="60"/>
        <v>38.009867090825757</v>
      </c>
      <c r="Z89" s="217">
        <f t="shared" si="61"/>
        <v>7.6348637209176937</v>
      </c>
      <c r="AA89" s="217">
        <f t="shared" si="62"/>
        <v>6.2788127139891623</v>
      </c>
      <c r="AB89" s="219">
        <f t="shared" si="63"/>
        <v>50.591755856900221</v>
      </c>
      <c r="AC89" s="19">
        <v>434155</v>
      </c>
      <c r="AD89" s="19">
        <v>8550</v>
      </c>
      <c r="AE89" s="19">
        <v>6743</v>
      </c>
      <c r="AF89" s="19">
        <v>15657</v>
      </c>
      <c r="AG89" s="19">
        <v>17590</v>
      </c>
      <c r="AH89" s="19">
        <v>6761</v>
      </c>
      <c r="AI89" s="19">
        <v>11737</v>
      </c>
      <c r="AJ89" s="54">
        <f t="shared" si="64"/>
        <v>1.9693427462542181</v>
      </c>
      <c r="AK89" s="54">
        <f t="shared" si="65"/>
        <v>1.5531319459639992</v>
      </c>
      <c r="AL89" s="54">
        <f t="shared" si="66"/>
        <v>3.60631571673711</v>
      </c>
      <c r="AM89" s="54">
        <f t="shared" si="67"/>
        <v>4.0515484101300228</v>
      </c>
      <c r="AN89" s="54">
        <f t="shared" si="68"/>
        <v>1.5572779306929554</v>
      </c>
      <c r="AO89" s="39">
        <f t="shared" si="69"/>
        <v>2.7034123757644157</v>
      </c>
      <c r="AP89" s="19">
        <v>208507</v>
      </c>
      <c r="AQ89" s="19">
        <v>16499</v>
      </c>
      <c r="AR89" s="19">
        <v>225648</v>
      </c>
      <c r="AS89" s="19">
        <v>20594</v>
      </c>
      <c r="AT89" s="54">
        <f t="shared" si="70"/>
        <v>7.9129237867313806</v>
      </c>
      <c r="AU89" s="54">
        <f t="shared" si="71"/>
        <v>9.1266042685953348</v>
      </c>
      <c r="AV89" s="54">
        <f t="shared" si="72"/>
        <v>44.480090583128892</v>
      </c>
      <c r="AW89" s="54">
        <f t="shared" si="73"/>
        <v>55.519909416871101</v>
      </c>
    </row>
    <row r="90" spans="1:49">
      <c r="A90" s="1" t="s">
        <v>96</v>
      </c>
      <c r="B90" s="2" t="s">
        <v>97</v>
      </c>
      <c r="C90" s="1" t="s">
        <v>140</v>
      </c>
      <c r="D90" s="19">
        <v>214063</v>
      </c>
      <c r="E90" s="19">
        <v>33152</v>
      </c>
      <c r="F90" s="19">
        <v>20877</v>
      </c>
      <c r="G90" s="19">
        <v>9171</v>
      </c>
      <c r="H90" s="19">
        <v>150420</v>
      </c>
      <c r="I90" s="19">
        <v>24225</v>
      </c>
      <c r="J90" s="54">
        <f t="shared" si="74"/>
        <v>15.487029519347109</v>
      </c>
      <c r="K90" s="54">
        <f t="shared" si="75"/>
        <v>13.879138412445153</v>
      </c>
      <c r="L90" s="39">
        <f t="shared" si="75"/>
        <v>37.857585139318886</v>
      </c>
      <c r="M90" s="19">
        <v>33152</v>
      </c>
      <c r="N90" s="19">
        <v>9927</v>
      </c>
      <c r="O90" s="19">
        <v>21277</v>
      </c>
      <c r="P90" s="107">
        <f t="shared" si="76"/>
        <v>1948</v>
      </c>
      <c r="Q90" s="19">
        <v>148</v>
      </c>
      <c r="R90" s="19">
        <v>228</v>
      </c>
      <c r="S90" s="19">
        <v>16</v>
      </c>
      <c r="T90" s="19">
        <v>258</v>
      </c>
      <c r="U90" s="19">
        <v>1298</v>
      </c>
      <c r="V90" s="19">
        <v>1056</v>
      </c>
      <c r="W90" s="19">
        <v>9295</v>
      </c>
      <c r="X90" s="217">
        <f t="shared" si="59"/>
        <v>29.943894787644787</v>
      </c>
      <c r="Y90" s="217">
        <f t="shared" si="60"/>
        <v>64.180139961389955</v>
      </c>
      <c r="Z90" s="217">
        <f t="shared" si="61"/>
        <v>5.8759652509652511</v>
      </c>
      <c r="AA90" s="217">
        <f t="shared" si="62"/>
        <v>3.1853281853281854</v>
      </c>
      <c r="AB90" s="219">
        <f t="shared" si="63"/>
        <v>28.037524131274132</v>
      </c>
      <c r="AC90" s="19">
        <v>214063</v>
      </c>
      <c r="AD90" s="19">
        <v>5232</v>
      </c>
      <c r="AE90" s="19">
        <v>5954</v>
      </c>
      <c r="AF90" s="19">
        <v>15360</v>
      </c>
      <c r="AG90" s="19">
        <v>17352</v>
      </c>
      <c r="AH90" s="19">
        <v>5978</v>
      </c>
      <c r="AI90" s="19">
        <v>10875</v>
      </c>
      <c r="AJ90" s="54">
        <f t="shared" si="64"/>
        <v>2.4441402764606681</v>
      </c>
      <c r="AK90" s="54">
        <f t="shared" si="65"/>
        <v>2.7814241601771443</v>
      </c>
      <c r="AL90" s="54">
        <f t="shared" si="66"/>
        <v>7.1754576923615945</v>
      </c>
      <c r="AM90" s="54">
        <f t="shared" si="67"/>
        <v>8.1060248618397388</v>
      </c>
      <c r="AN90" s="54">
        <f t="shared" si="68"/>
        <v>2.7926358128214588</v>
      </c>
      <c r="AO90" s="39">
        <f t="shared" si="69"/>
        <v>5.0802801044552304</v>
      </c>
      <c r="AP90" s="19">
        <v>100907</v>
      </c>
      <c r="AQ90" s="19">
        <v>14313</v>
      </c>
      <c r="AR90" s="19">
        <v>113156</v>
      </c>
      <c r="AS90" s="19">
        <v>18839</v>
      </c>
      <c r="AT90" s="54">
        <f t="shared" si="70"/>
        <v>14.18434796396682</v>
      </c>
      <c r="AU90" s="54">
        <f t="shared" si="71"/>
        <v>16.648697373537416</v>
      </c>
      <c r="AV90" s="54">
        <f t="shared" si="72"/>
        <v>43.17386583011583</v>
      </c>
      <c r="AW90" s="54">
        <f t="shared" si="73"/>
        <v>56.82613416988417</v>
      </c>
    </row>
    <row r="91" spans="1:49">
      <c r="A91" s="1" t="s">
        <v>12</v>
      </c>
      <c r="B91" s="2" t="s">
        <v>13</v>
      </c>
      <c r="C91" s="1" t="s">
        <v>141</v>
      </c>
      <c r="D91" s="19">
        <v>316200</v>
      </c>
      <c r="E91" s="19">
        <v>31309</v>
      </c>
      <c r="F91" s="19">
        <v>17324</v>
      </c>
      <c r="G91" s="19">
        <v>11469</v>
      </c>
      <c r="H91" s="19">
        <v>206190</v>
      </c>
      <c r="I91" s="19">
        <v>31164</v>
      </c>
      <c r="J91" s="54">
        <f t="shared" si="74"/>
        <v>9.9016445287792543</v>
      </c>
      <c r="K91" s="54">
        <f t="shared" si="75"/>
        <v>8.4019593578738068</v>
      </c>
      <c r="L91" s="39">
        <f t="shared" si="75"/>
        <v>36.802079322294958</v>
      </c>
      <c r="M91" s="19">
        <v>31309</v>
      </c>
      <c r="N91" s="19">
        <v>21147</v>
      </c>
      <c r="O91" s="19">
        <v>2897</v>
      </c>
      <c r="P91" s="107">
        <f t="shared" si="76"/>
        <v>7265</v>
      </c>
      <c r="Q91" s="19">
        <v>384</v>
      </c>
      <c r="R91" s="19">
        <v>1678</v>
      </c>
      <c r="S91" s="19">
        <v>52</v>
      </c>
      <c r="T91" s="19">
        <v>3890</v>
      </c>
      <c r="U91" s="19">
        <v>1261</v>
      </c>
      <c r="V91" s="19">
        <v>11957</v>
      </c>
      <c r="W91" s="19">
        <v>13891</v>
      </c>
      <c r="X91" s="217">
        <f t="shared" si="59"/>
        <v>67.542879044364241</v>
      </c>
      <c r="Y91" s="217">
        <f t="shared" si="60"/>
        <v>9.2529304672777801</v>
      </c>
      <c r="Z91" s="217">
        <f t="shared" si="61"/>
        <v>23.20419048835798</v>
      </c>
      <c r="AA91" s="217">
        <f t="shared" si="62"/>
        <v>38.190296719793032</v>
      </c>
      <c r="AB91" s="219">
        <f t="shared" si="63"/>
        <v>44.36743428407167</v>
      </c>
      <c r="AC91" s="19">
        <v>316200</v>
      </c>
      <c r="AD91" s="19">
        <v>8358</v>
      </c>
      <c r="AE91" s="19">
        <v>5463</v>
      </c>
      <c r="AF91" s="19">
        <v>12192</v>
      </c>
      <c r="AG91" s="19">
        <v>15835</v>
      </c>
      <c r="AH91" s="19">
        <v>7264</v>
      </c>
      <c r="AI91" s="19">
        <v>11941</v>
      </c>
      <c r="AJ91" s="54">
        <f t="shared" si="64"/>
        <v>2.6432637571157493</v>
      </c>
      <c r="AK91" s="54">
        <f t="shared" si="65"/>
        <v>1.7277039848197344</v>
      </c>
      <c r="AL91" s="54">
        <f t="shared" si="66"/>
        <v>3.8557874762808351</v>
      </c>
      <c r="AM91" s="54">
        <f t="shared" si="67"/>
        <v>5.0079063883617962</v>
      </c>
      <c r="AN91" s="54">
        <f t="shared" si="68"/>
        <v>2.2972802024035421</v>
      </c>
      <c r="AO91" s="39">
        <f t="shared" si="69"/>
        <v>3.7764073371283997</v>
      </c>
      <c r="AP91" s="19">
        <v>156738</v>
      </c>
      <c r="AQ91" s="19">
        <v>14711</v>
      </c>
      <c r="AR91" s="19">
        <v>159462</v>
      </c>
      <c r="AS91" s="19">
        <v>16598</v>
      </c>
      <c r="AT91" s="54">
        <f t="shared" si="70"/>
        <v>9.3857264989983289</v>
      </c>
      <c r="AU91" s="54">
        <f t="shared" si="71"/>
        <v>10.408749419924495</v>
      </c>
      <c r="AV91" s="54">
        <f t="shared" si="72"/>
        <v>46.986489507809253</v>
      </c>
      <c r="AW91" s="54">
        <f t="shared" si="73"/>
        <v>53.01351049219074</v>
      </c>
    </row>
    <row r="92" spans="1:49">
      <c r="A92" s="1" t="s">
        <v>12</v>
      </c>
      <c r="B92" s="2" t="s">
        <v>13</v>
      </c>
      <c r="C92" s="1" t="s">
        <v>142</v>
      </c>
      <c r="D92" s="19">
        <v>480333</v>
      </c>
      <c r="E92" s="19">
        <v>61582</v>
      </c>
      <c r="F92" s="19">
        <v>34287</v>
      </c>
      <c r="G92" s="19">
        <v>22953</v>
      </c>
      <c r="H92" s="19">
        <v>308009</v>
      </c>
      <c r="I92" s="19">
        <v>57352</v>
      </c>
      <c r="J92" s="54">
        <f t="shared" si="74"/>
        <v>12.820688980353212</v>
      </c>
      <c r="K92" s="54">
        <f t="shared" si="75"/>
        <v>11.13181757675912</v>
      </c>
      <c r="L92" s="39">
        <f t="shared" si="75"/>
        <v>40.021272143953126</v>
      </c>
      <c r="M92" s="19">
        <v>61582</v>
      </c>
      <c r="N92" s="19">
        <v>31877</v>
      </c>
      <c r="O92" s="19">
        <v>12135</v>
      </c>
      <c r="P92" s="107">
        <f t="shared" si="76"/>
        <v>17570</v>
      </c>
      <c r="Q92" s="19">
        <v>643</v>
      </c>
      <c r="R92" s="19">
        <v>9943</v>
      </c>
      <c r="S92" s="19">
        <v>678</v>
      </c>
      <c r="T92" s="19">
        <v>3345</v>
      </c>
      <c r="U92" s="19">
        <v>2961</v>
      </c>
      <c r="V92" s="19">
        <v>11870</v>
      </c>
      <c r="W92" s="19">
        <v>24510</v>
      </c>
      <c r="X92" s="217">
        <f t="shared" si="59"/>
        <v>51.763502322107115</v>
      </c>
      <c r="Y92" s="217">
        <f t="shared" si="60"/>
        <v>19.70543340586535</v>
      </c>
      <c r="Z92" s="217">
        <f t="shared" si="61"/>
        <v>28.531064272027539</v>
      </c>
      <c r="AA92" s="217">
        <f t="shared" si="62"/>
        <v>19.275112857653209</v>
      </c>
      <c r="AB92" s="219">
        <f t="shared" si="63"/>
        <v>39.800591081809621</v>
      </c>
      <c r="AC92" s="19">
        <v>480333</v>
      </c>
      <c r="AD92" s="19">
        <v>15988</v>
      </c>
      <c r="AE92" s="19">
        <v>12461</v>
      </c>
      <c r="AF92" s="19">
        <v>25432</v>
      </c>
      <c r="AG92" s="19">
        <v>32395</v>
      </c>
      <c r="AH92" s="19">
        <v>15510</v>
      </c>
      <c r="AI92" s="19">
        <v>25406</v>
      </c>
      <c r="AJ92" s="54">
        <f t="shared" si="64"/>
        <v>3.3285241696906103</v>
      </c>
      <c r="AK92" s="54">
        <f t="shared" si="65"/>
        <v>2.5942419113406738</v>
      </c>
      <c r="AL92" s="54">
        <f t="shared" si="66"/>
        <v>5.2946601628453589</v>
      </c>
      <c r="AM92" s="54">
        <f t="shared" si="67"/>
        <v>6.7442794894375364</v>
      </c>
      <c r="AN92" s="54">
        <f t="shared" si="68"/>
        <v>3.2290098743996354</v>
      </c>
      <c r="AO92" s="39">
        <f t="shared" si="69"/>
        <v>5.2892472513860183</v>
      </c>
      <c r="AP92" s="19">
        <v>232977</v>
      </c>
      <c r="AQ92" s="19">
        <v>28877</v>
      </c>
      <c r="AR92" s="19">
        <v>247356</v>
      </c>
      <c r="AS92" s="19">
        <v>32705</v>
      </c>
      <c r="AT92" s="54">
        <f t="shared" si="70"/>
        <v>12.394785751383184</v>
      </c>
      <c r="AU92" s="54">
        <f t="shared" si="71"/>
        <v>13.221834117628035</v>
      </c>
      <c r="AV92" s="54">
        <f t="shared" si="72"/>
        <v>46.891948946120621</v>
      </c>
      <c r="AW92" s="54">
        <f t="shared" si="73"/>
        <v>53.108051053879379</v>
      </c>
    </row>
    <row r="93" spans="1:49">
      <c r="A93" s="1" t="s">
        <v>92</v>
      </c>
      <c r="B93" s="2" t="s">
        <v>93</v>
      </c>
      <c r="C93" s="1" t="s">
        <v>143</v>
      </c>
      <c r="D93" s="19">
        <v>190439</v>
      </c>
      <c r="E93" s="19">
        <v>20078</v>
      </c>
      <c r="F93" s="19">
        <v>11497</v>
      </c>
      <c r="G93" s="19">
        <v>7285</v>
      </c>
      <c r="H93" s="19">
        <v>130519</v>
      </c>
      <c r="I93" s="19">
        <v>19418</v>
      </c>
      <c r="J93" s="54">
        <f t="shared" si="74"/>
        <v>10.543008522414002</v>
      </c>
      <c r="K93" s="54">
        <f t="shared" si="75"/>
        <v>8.8086791961323652</v>
      </c>
      <c r="L93" s="39">
        <f t="shared" si="75"/>
        <v>37.516737048099699</v>
      </c>
      <c r="M93" s="19">
        <v>20078</v>
      </c>
      <c r="N93" s="19">
        <v>16547</v>
      </c>
      <c r="O93" s="19">
        <v>496</v>
      </c>
      <c r="P93" s="107">
        <f t="shared" si="76"/>
        <v>3035</v>
      </c>
      <c r="Q93" s="19">
        <v>327</v>
      </c>
      <c r="R93" s="19">
        <v>618</v>
      </c>
      <c r="S93" s="19">
        <v>312</v>
      </c>
      <c r="T93" s="19">
        <v>1189</v>
      </c>
      <c r="U93" s="19">
        <v>589</v>
      </c>
      <c r="V93" s="19">
        <v>2685</v>
      </c>
      <c r="W93" s="19">
        <v>15208</v>
      </c>
      <c r="X93" s="217">
        <f t="shared" si="59"/>
        <v>82.413587010658432</v>
      </c>
      <c r="Y93" s="217">
        <f t="shared" si="60"/>
        <v>2.4703655742603843</v>
      </c>
      <c r="Z93" s="217">
        <f t="shared" si="61"/>
        <v>15.116047415081182</v>
      </c>
      <c r="AA93" s="217">
        <f t="shared" si="62"/>
        <v>13.372845900986155</v>
      </c>
      <c r="AB93" s="219">
        <f t="shared" si="63"/>
        <v>75.744596075306305</v>
      </c>
      <c r="AC93" s="19">
        <v>190439</v>
      </c>
      <c r="AD93" s="19">
        <v>6224</v>
      </c>
      <c r="AE93" s="19">
        <v>4315</v>
      </c>
      <c r="AF93" s="19">
        <v>8656</v>
      </c>
      <c r="AG93" s="19">
        <v>8783</v>
      </c>
      <c r="AH93" s="19">
        <v>2960</v>
      </c>
      <c r="AI93" s="19">
        <v>6350</v>
      </c>
      <c r="AJ93" s="54">
        <f t="shared" si="64"/>
        <v>3.2682381234936124</v>
      </c>
      <c r="AK93" s="54">
        <f t="shared" si="65"/>
        <v>2.2658174008475154</v>
      </c>
      <c r="AL93" s="54">
        <f t="shared" si="66"/>
        <v>4.5452874673780057</v>
      </c>
      <c r="AM93" s="54">
        <f t="shared" si="67"/>
        <v>4.6119754882140738</v>
      </c>
      <c r="AN93" s="54">
        <f t="shared" si="68"/>
        <v>1.5543034777540314</v>
      </c>
      <c r="AO93" s="39">
        <f t="shared" si="69"/>
        <v>3.334401041803412</v>
      </c>
      <c r="AP93" s="19">
        <v>98779</v>
      </c>
      <c r="AQ93" s="19">
        <v>10540</v>
      </c>
      <c r="AR93" s="19">
        <v>91660</v>
      </c>
      <c r="AS93" s="19">
        <v>9538</v>
      </c>
      <c r="AT93" s="54">
        <f t="shared" si="70"/>
        <v>10.670284169712186</v>
      </c>
      <c r="AU93" s="54">
        <f t="shared" si="71"/>
        <v>10.4058476980144</v>
      </c>
      <c r="AV93" s="54">
        <f t="shared" si="72"/>
        <v>52.495268453033169</v>
      </c>
      <c r="AW93" s="54">
        <f t="shared" si="73"/>
        <v>47.504731546966831</v>
      </c>
    </row>
    <row r="94" spans="1:49">
      <c r="A94" s="1" t="s">
        <v>12</v>
      </c>
      <c r="B94" s="2" t="s">
        <v>13</v>
      </c>
      <c r="C94" s="1" t="s">
        <v>144</v>
      </c>
      <c r="D94" s="19">
        <v>845883</v>
      </c>
      <c r="E94" s="19">
        <v>89464</v>
      </c>
      <c r="F94" s="19">
        <v>42330</v>
      </c>
      <c r="G94" s="19">
        <v>44743</v>
      </c>
      <c r="H94" s="19">
        <v>611369</v>
      </c>
      <c r="I94" s="19">
        <v>120108</v>
      </c>
      <c r="J94" s="54">
        <f t="shared" si="74"/>
        <v>10.576403592459005</v>
      </c>
      <c r="K94" s="54">
        <f t="shared" si="75"/>
        <v>6.9238054268371467</v>
      </c>
      <c r="L94" s="39">
        <f t="shared" si="75"/>
        <v>37.252306257701399</v>
      </c>
      <c r="M94" s="19">
        <v>89464</v>
      </c>
      <c r="N94" s="19">
        <v>39854</v>
      </c>
      <c r="O94" s="19">
        <v>9566</v>
      </c>
      <c r="P94" s="107">
        <f t="shared" si="76"/>
        <v>40044</v>
      </c>
      <c r="Q94" s="19">
        <v>603</v>
      </c>
      <c r="R94" s="19">
        <v>29647</v>
      </c>
      <c r="S94" s="19">
        <v>381</v>
      </c>
      <c r="T94" s="19">
        <v>6107</v>
      </c>
      <c r="U94" s="19">
        <v>3306</v>
      </c>
      <c r="V94" s="19">
        <v>13445</v>
      </c>
      <c r="W94" s="19">
        <v>33577</v>
      </c>
      <c r="X94" s="217">
        <f t="shared" si="59"/>
        <v>44.547527497093803</v>
      </c>
      <c r="Y94" s="217">
        <f t="shared" si="60"/>
        <v>10.692569078064921</v>
      </c>
      <c r="Z94" s="217">
        <f t="shared" si="61"/>
        <v>44.759903424841276</v>
      </c>
      <c r="AA94" s="217">
        <f t="shared" si="62"/>
        <v>15.028391308235713</v>
      </c>
      <c r="AB94" s="219">
        <f t="shared" si="63"/>
        <v>37.53129750514173</v>
      </c>
      <c r="AC94" s="19">
        <v>845883</v>
      </c>
      <c r="AD94" s="19">
        <v>22916</v>
      </c>
      <c r="AE94" s="19">
        <v>17653</v>
      </c>
      <c r="AF94" s="19">
        <v>36498</v>
      </c>
      <c r="AG94" s="19">
        <v>48488</v>
      </c>
      <c r="AH94" s="19">
        <v>22633</v>
      </c>
      <c r="AI94" s="19">
        <v>39807</v>
      </c>
      <c r="AJ94" s="54">
        <f t="shared" si="64"/>
        <v>2.709121710685757</v>
      </c>
      <c r="AK94" s="54">
        <f t="shared" si="65"/>
        <v>2.0869316442108423</v>
      </c>
      <c r="AL94" s="54">
        <f t="shared" si="66"/>
        <v>4.3147811222119374</v>
      </c>
      <c r="AM94" s="54">
        <f t="shared" si="67"/>
        <v>5.7322348362598614</v>
      </c>
      <c r="AN94" s="54">
        <f t="shared" si="68"/>
        <v>2.6756655471264938</v>
      </c>
      <c r="AO94" s="39">
        <f t="shared" si="69"/>
        <v>4.7059699745709516</v>
      </c>
      <c r="AP94" s="19">
        <v>430754</v>
      </c>
      <c r="AQ94" s="19">
        <v>43774</v>
      </c>
      <c r="AR94" s="19">
        <v>415129</v>
      </c>
      <c r="AS94" s="19">
        <v>45690</v>
      </c>
      <c r="AT94" s="54">
        <f t="shared" si="70"/>
        <v>10.162180734247389</v>
      </c>
      <c r="AU94" s="54">
        <f t="shared" si="71"/>
        <v>11.0062173444881</v>
      </c>
      <c r="AV94" s="54">
        <f t="shared" si="72"/>
        <v>48.929178216936421</v>
      </c>
      <c r="AW94" s="54">
        <f t="shared" si="73"/>
        <v>51.070821783063579</v>
      </c>
    </row>
    <row r="95" spans="1:49">
      <c r="A95" s="1" t="s">
        <v>12</v>
      </c>
      <c r="B95" s="2" t="s">
        <v>13</v>
      </c>
      <c r="C95" s="1" t="s">
        <v>145</v>
      </c>
      <c r="D95" s="19">
        <v>90459</v>
      </c>
      <c r="E95" s="19">
        <v>8915</v>
      </c>
      <c r="F95" s="19">
        <v>4111</v>
      </c>
      <c r="G95" s="19">
        <v>4554</v>
      </c>
      <c r="H95" s="19">
        <v>59094</v>
      </c>
      <c r="I95" s="19">
        <v>15159</v>
      </c>
      <c r="J95" s="54">
        <f t="shared" si="74"/>
        <v>9.8552935584076771</v>
      </c>
      <c r="K95" s="54">
        <f t="shared" si="75"/>
        <v>6.956713033472095</v>
      </c>
      <c r="L95" s="39">
        <f t="shared" si="75"/>
        <v>30.041559469622008</v>
      </c>
      <c r="M95" s="19">
        <v>8915</v>
      </c>
      <c r="N95" s="19">
        <v>6842</v>
      </c>
      <c r="O95" s="19">
        <v>359</v>
      </c>
      <c r="P95" s="107">
        <f t="shared" si="76"/>
        <v>1714</v>
      </c>
      <c r="Q95" s="19">
        <v>209</v>
      </c>
      <c r="R95" s="19">
        <v>231</v>
      </c>
      <c r="S95" s="19">
        <v>35</v>
      </c>
      <c r="T95" s="19">
        <v>967</v>
      </c>
      <c r="U95" s="19">
        <v>272</v>
      </c>
      <c r="V95" s="19">
        <v>3057</v>
      </c>
      <c r="W95" s="19">
        <v>5017</v>
      </c>
      <c r="X95" s="217">
        <f t="shared" si="59"/>
        <v>76.747055524397084</v>
      </c>
      <c r="Y95" s="217">
        <f t="shared" si="60"/>
        <v>4.0269209197980933</v>
      </c>
      <c r="Z95" s="217">
        <f t="shared" si="61"/>
        <v>19.226023555804822</v>
      </c>
      <c r="AA95" s="217">
        <f t="shared" si="62"/>
        <v>34.290521592821086</v>
      </c>
      <c r="AB95" s="219">
        <f t="shared" si="63"/>
        <v>56.275939427930453</v>
      </c>
      <c r="AC95" s="19">
        <v>90459</v>
      </c>
      <c r="AD95" s="19">
        <v>3015</v>
      </c>
      <c r="AE95" s="19">
        <v>1340</v>
      </c>
      <c r="AF95" s="19">
        <v>3344</v>
      </c>
      <c r="AG95" s="19">
        <v>4052</v>
      </c>
      <c r="AH95" s="19">
        <v>1714</v>
      </c>
      <c r="AI95" s="19">
        <v>3286</v>
      </c>
      <c r="AJ95" s="54">
        <f t="shared" si="64"/>
        <v>3.3330016913739926</v>
      </c>
      <c r="AK95" s="54">
        <f t="shared" si="65"/>
        <v>1.4813340850551078</v>
      </c>
      <c r="AL95" s="54">
        <f t="shared" si="66"/>
        <v>3.6967023734509561</v>
      </c>
      <c r="AM95" s="54">
        <f t="shared" si="67"/>
        <v>4.4793773974949973</v>
      </c>
      <c r="AN95" s="54">
        <f t="shared" si="68"/>
        <v>1.8947810610331752</v>
      </c>
      <c r="AO95" s="39">
        <f t="shared" si="69"/>
        <v>3.6325849279784208</v>
      </c>
      <c r="AP95" s="19">
        <v>45482</v>
      </c>
      <c r="AQ95" s="19">
        <v>4209</v>
      </c>
      <c r="AR95" s="19">
        <v>44977</v>
      </c>
      <c r="AS95" s="19">
        <v>4706</v>
      </c>
      <c r="AT95" s="54">
        <f t="shared" si="70"/>
        <v>9.2542104568840422</v>
      </c>
      <c r="AU95" s="54">
        <f t="shared" si="71"/>
        <v>10.463125597527625</v>
      </c>
      <c r="AV95" s="54">
        <f t="shared" si="72"/>
        <v>47.212563095905772</v>
      </c>
      <c r="AW95" s="54">
        <f t="shared" si="73"/>
        <v>52.787436904094221</v>
      </c>
    </row>
    <row r="96" spans="1:49">
      <c r="A96" s="1" t="s">
        <v>98</v>
      </c>
      <c r="B96" s="2" t="s">
        <v>99</v>
      </c>
      <c r="C96" s="1" t="s">
        <v>146</v>
      </c>
      <c r="D96" s="19">
        <v>662876</v>
      </c>
      <c r="E96" s="19">
        <v>62281</v>
      </c>
      <c r="F96" s="19">
        <v>34023</v>
      </c>
      <c r="G96" s="19">
        <v>25564</v>
      </c>
      <c r="H96" s="19">
        <v>483562</v>
      </c>
      <c r="I96" s="19">
        <v>77221</v>
      </c>
      <c r="J96" s="54">
        <f t="shared" si="74"/>
        <v>9.3955732293822667</v>
      </c>
      <c r="K96" s="54">
        <f t="shared" si="75"/>
        <v>7.0359126647668759</v>
      </c>
      <c r="L96" s="39">
        <f t="shared" si="75"/>
        <v>33.104984395436475</v>
      </c>
      <c r="M96" s="19">
        <v>62281</v>
      </c>
      <c r="N96" s="19">
        <v>41239</v>
      </c>
      <c r="O96" s="19">
        <v>7029</v>
      </c>
      <c r="P96" s="107">
        <f t="shared" si="76"/>
        <v>14013</v>
      </c>
      <c r="Q96" s="19">
        <v>886</v>
      </c>
      <c r="R96" s="19">
        <v>7865</v>
      </c>
      <c r="S96" s="19">
        <v>173</v>
      </c>
      <c r="T96" s="19">
        <v>1074</v>
      </c>
      <c r="U96" s="19">
        <v>4015</v>
      </c>
      <c r="V96" s="19">
        <v>3632</v>
      </c>
      <c r="W96" s="19">
        <v>39494</v>
      </c>
      <c r="X96" s="217">
        <f t="shared" si="59"/>
        <v>66.214415311250619</v>
      </c>
      <c r="Y96" s="217">
        <f t="shared" si="60"/>
        <v>11.285945954625005</v>
      </c>
      <c r="Z96" s="217">
        <f t="shared" si="61"/>
        <v>22.499638734124371</v>
      </c>
      <c r="AA96" s="217">
        <f t="shared" si="62"/>
        <v>5.8316340456961191</v>
      </c>
      <c r="AB96" s="219">
        <f t="shared" si="63"/>
        <v>63.412597742489687</v>
      </c>
      <c r="AC96" s="19">
        <v>662876</v>
      </c>
      <c r="AD96" s="19">
        <v>17387</v>
      </c>
      <c r="AE96" s="19">
        <v>10584</v>
      </c>
      <c r="AF96" s="19">
        <v>27472</v>
      </c>
      <c r="AG96" s="19">
        <v>27762</v>
      </c>
      <c r="AH96" s="19">
        <v>11449</v>
      </c>
      <c r="AI96" s="19">
        <v>22321</v>
      </c>
      <c r="AJ96" s="54">
        <f t="shared" si="64"/>
        <v>2.6229641742950416</v>
      </c>
      <c r="AK96" s="54">
        <f t="shared" si="65"/>
        <v>1.5966787151744821</v>
      </c>
      <c r="AL96" s="54">
        <f t="shared" si="66"/>
        <v>4.1443648585859192</v>
      </c>
      <c r="AM96" s="54">
        <f t="shared" si="67"/>
        <v>4.1881136140092572</v>
      </c>
      <c r="AN96" s="54">
        <f t="shared" si="68"/>
        <v>1.727170692557884</v>
      </c>
      <c r="AO96" s="39">
        <f t="shared" si="69"/>
        <v>3.3672964476010598</v>
      </c>
      <c r="AP96" s="19">
        <v>331452</v>
      </c>
      <c r="AQ96" s="19">
        <v>29816</v>
      </c>
      <c r="AR96" s="19">
        <v>331424</v>
      </c>
      <c r="AS96" s="19">
        <v>32465</v>
      </c>
      <c r="AT96" s="54">
        <f t="shared" si="70"/>
        <v>8.9955710027394602</v>
      </c>
      <c r="AU96" s="54">
        <f t="shared" si="71"/>
        <v>9.7956092497827552</v>
      </c>
      <c r="AV96" s="54">
        <f t="shared" si="72"/>
        <v>47.873348212135326</v>
      </c>
      <c r="AW96" s="54">
        <f t="shared" si="73"/>
        <v>52.126651787864674</v>
      </c>
    </row>
    <row r="97" spans="1:49">
      <c r="A97" s="1" t="s">
        <v>98</v>
      </c>
      <c r="B97" s="2" t="s">
        <v>99</v>
      </c>
      <c r="C97" s="1" t="s">
        <v>147</v>
      </c>
      <c r="D97" s="19">
        <v>208878</v>
      </c>
      <c r="E97" s="19">
        <v>32977</v>
      </c>
      <c r="F97" s="19">
        <v>19250</v>
      </c>
      <c r="G97" s="19">
        <v>11526</v>
      </c>
      <c r="H97" s="19">
        <v>133075</v>
      </c>
      <c r="I97" s="19">
        <v>29322</v>
      </c>
      <c r="J97" s="54">
        <f t="shared" si="74"/>
        <v>15.78768467717998</v>
      </c>
      <c r="K97" s="54">
        <f t="shared" si="75"/>
        <v>14.465526958482059</v>
      </c>
      <c r="L97" s="39">
        <f t="shared" si="75"/>
        <v>39.308369142623285</v>
      </c>
      <c r="M97" s="19">
        <v>32977</v>
      </c>
      <c r="N97" s="19">
        <v>28840</v>
      </c>
      <c r="O97" s="19">
        <v>677</v>
      </c>
      <c r="P97" s="107">
        <f t="shared" si="76"/>
        <v>3460</v>
      </c>
      <c r="Q97" s="19">
        <v>710</v>
      </c>
      <c r="R97" s="19">
        <v>677</v>
      </c>
      <c r="S97" s="19">
        <v>127</v>
      </c>
      <c r="T97" s="19">
        <v>224</v>
      </c>
      <c r="U97" s="19">
        <v>1722</v>
      </c>
      <c r="V97" s="19">
        <v>1632</v>
      </c>
      <c r="W97" s="19">
        <v>27787</v>
      </c>
      <c r="X97" s="217">
        <f t="shared" si="59"/>
        <v>87.45489280407557</v>
      </c>
      <c r="Y97" s="217">
        <f t="shared" si="60"/>
        <v>2.0529459926615519</v>
      </c>
      <c r="Z97" s="217">
        <f t="shared" si="61"/>
        <v>10.49216120326288</v>
      </c>
      <c r="AA97" s="217">
        <f t="shared" si="62"/>
        <v>4.9489037814234162</v>
      </c>
      <c r="AB97" s="219">
        <f t="shared" si="63"/>
        <v>84.261758195105685</v>
      </c>
      <c r="AC97" s="19">
        <v>208878</v>
      </c>
      <c r="AD97" s="19">
        <v>8758</v>
      </c>
      <c r="AE97" s="19">
        <v>5015</v>
      </c>
      <c r="AF97" s="19">
        <v>14335</v>
      </c>
      <c r="AG97" s="19">
        <v>16870</v>
      </c>
      <c r="AH97" s="19">
        <v>6141</v>
      </c>
      <c r="AI97" s="19">
        <v>11622</v>
      </c>
      <c r="AJ97" s="54">
        <f t="shared" si="64"/>
        <v>4.1928781393923726</v>
      </c>
      <c r="AK97" s="54">
        <f t="shared" si="65"/>
        <v>2.4009230268386328</v>
      </c>
      <c r="AL97" s="54">
        <f t="shared" si="66"/>
        <v>6.8628577447122234</v>
      </c>
      <c r="AM97" s="54">
        <f t="shared" si="67"/>
        <v>8.0764848380394305</v>
      </c>
      <c r="AN97" s="54">
        <f t="shared" si="68"/>
        <v>2.9399936805216442</v>
      </c>
      <c r="AO97" s="39">
        <f t="shared" si="69"/>
        <v>5.5640134432539572</v>
      </c>
      <c r="AP97" s="19">
        <v>101019</v>
      </c>
      <c r="AQ97" s="19">
        <v>15494</v>
      </c>
      <c r="AR97" s="19">
        <v>107859</v>
      </c>
      <c r="AS97" s="19">
        <v>17483</v>
      </c>
      <c r="AT97" s="54">
        <f t="shared" si="70"/>
        <v>15.337708747859313</v>
      </c>
      <c r="AU97" s="54">
        <f t="shared" si="71"/>
        <v>16.209124875995514</v>
      </c>
      <c r="AV97" s="54">
        <f t="shared" si="72"/>
        <v>46.984261758195103</v>
      </c>
      <c r="AW97" s="54">
        <f t="shared" si="73"/>
        <v>53.015738241804897</v>
      </c>
    </row>
    <row r="98" spans="1:49">
      <c r="A98" s="1" t="s">
        <v>22</v>
      </c>
      <c r="B98" s="2" t="s">
        <v>23</v>
      </c>
      <c r="C98" s="1" t="s">
        <v>148</v>
      </c>
      <c r="D98" s="19">
        <v>250446</v>
      </c>
      <c r="E98" s="19">
        <v>34056</v>
      </c>
      <c r="F98" s="19">
        <v>18158</v>
      </c>
      <c r="G98" s="19">
        <v>13977</v>
      </c>
      <c r="H98" s="19">
        <v>163006</v>
      </c>
      <c r="I98" s="19">
        <v>41379</v>
      </c>
      <c r="J98" s="54">
        <f t="shared" si="74"/>
        <v>13.598140916604779</v>
      </c>
      <c r="K98" s="54">
        <f t="shared" si="75"/>
        <v>11.139467258873907</v>
      </c>
      <c r="L98" s="39">
        <f t="shared" si="75"/>
        <v>33.778003335025012</v>
      </c>
      <c r="M98" s="19">
        <v>34056</v>
      </c>
      <c r="N98" s="19">
        <v>23657</v>
      </c>
      <c r="O98" s="19">
        <v>8541</v>
      </c>
      <c r="P98" s="107">
        <f t="shared" si="76"/>
        <v>1858</v>
      </c>
      <c r="Q98" s="19">
        <v>133</v>
      </c>
      <c r="R98" s="19">
        <v>706</v>
      </c>
      <c r="S98" s="19">
        <v>15</v>
      </c>
      <c r="T98" s="19">
        <v>234</v>
      </c>
      <c r="U98" s="19">
        <v>770</v>
      </c>
      <c r="V98" s="19">
        <v>1932</v>
      </c>
      <c r="W98" s="19">
        <v>22102</v>
      </c>
      <c r="X98" s="217">
        <f t="shared" si="59"/>
        <v>69.464998825463937</v>
      </c>
      <c r="Y98" s="217">
        <f t="shared" si="60"/>
        <v>25.079281183932345</v>
      </c>
      <c r="Z98" s="217">
        <f t="shared" si="61"/>
        <v>5.4557199906037113</v>
      </c>
      <c r="AA98" s="217">
        <f t="shared" si="62"/>
        <v>5.6730091613812546</v>
      </c>
      <c r="AB98" s="219">
        <f t="shared" si="63"/>
        <v>64.898989898989896</v>
      </c>
      <c r="AC98" s="19">
        <v>250446</v>
      </c>
      <c r="AD98" s="19">
        <v>7715</v>
      </c>
      <c r="AE98" s="19">
        <v>5627</v>
      </c>
      <c r="AF98" s="19">
        <v>13417</v>
      </c>
      <c r="AG98" s="19">
        <v>18977</v>
      </c>
      <c r="AH98" s="19">
        <v>7131</v>
      </c>
      <c r="AI98" s="19">
        <v>13603</v>
      </c>
      <c r="AJ98" s="54">
        <f t="shared" si="64"/>
        <v>3.0805043801857486</v>
      </c>
      <c r="AK98" s="54">
        <f t="shared" si="65"/>
        <v>2.2467917235651598</v>
      </c>
      <c r="AL98" s="54">
        <f t="shared" si="66"/>
        <v>5.3572426790605556</v>
      </c>
      <c r="AM98" s="54">
        <f t="shared" si="67"/>
        <v>7.5772821286824303</v>
      </c>
      <c r="AN98" s="54">
        <f t="shared" si="68"/>
        <v>2.8473203804412925</v>
      </c>
      <c r="AO98" s="39">
        <f t="shared" si="69"/>
        <v>5.4315101858284827</v>
      </c>
      <c r="AP98" s="19">
        <v>120550</v>
      </c>
      <c r="AQ98" s="19">
        <v>16884</v>
      </c>
      <c r="AR98" s="19">
        <v>129896</v>
      </c>
      <c r="AS98" s="19">
        <v>17172</v>
      </c>
      <c r="AT98" s="54">
        <f t="shared" si="70"/>
        <v>14.005806719203651</v>
      </c>
      <c r="AU98" s="54">
        <f t="shared" si="71"/>
        <v>13.219806614522387</v>
      </c>
      <c r="AV98" s="54">
        <f t="shared" si="72"/>
        <v>49.577167019027485</v>
      </c>
      <c r="AW98" s="54">
        <f t="shared" si="73"/>
        <v>50.422832980972522</v>
      </c>
    </row>
    <row r="99" spans="1:49">
      <c r="A99" s="1" t="s">
        <v>98</v>
      </c>
      <c r="B99" s="2" t="s">
        <v>99</v>
      </c>
      <c r="C99" s="1" t="s">
        <v>149</v>
      </c>
      <c r="D99" s="19">
        <v>201376</v>
      </c>
      <c r="E99" s="19">
        <v>30299</v>
      </c>
      <c r="F99" s="19">
        <v>17861</v>
      </c>
      <c r="G99" s="19">
        <v>10755</v>
      </c>
      <c r="H99" s="19">
        <v>131510</v>
      </c>
      <c r="I99" s="19">
        <v>25315</v>
      </c>
      <c r="J99" s="54">
        <f t="shared" si="74"/>
        <v>15.04598363260766</v>
      </c>
      <c r="K99" s="54">
        <f t="shared" si="75"/>
        <v>13.581476693787545</v>
      </c>
      <c r="L99" s="39">
        <f t="shared" si="75"/>
        <v>42.484692869840018</v>
      </c>
      <c r="M99" s="19">
        <v>30299</v>
      </c>
      <c r="N99" s="19">
        <v>21077</v>
      </c>
      <c r="O99" s="19">
        <v>3430</v>
      </c>
      <c r="P99" s="107">
        <f t="shared" si="76"/>
        <v>5792</v>
      </c>
      <c r="Q99" s="19">
        <v>358</v>
      </c>
      <c r="R99" s="19">
        <v>2523</v>
      </c>
      <c r="S99" s="19">
        <v>395</v>
      </c>
      <c r="T99" s="19">
        <v>544</v>
      </c>
      <c r="U99" s="19">
        <v>1972</v>
      </c>
      <c r="V99" s="19">
        <v>2318</v>
      </c>
      <c r="W99" s="19">
        <v>19623</v>
      </c>
      <c r="X99" s="217">
        <f t="shared" ref="X99:X106" si="77">N99/M99*100</f>
        <v>69.563351925806131</v>
      </c>
      <c r="Y99" s="217">
        <f t="shared" ref="Y99:Y106" si="78">O99/M99*100</f>
        <v>11.320505627248425</v>
      </c>
      <c r="Z99" s="217">
        <f t="shared" ref="Z99:Z106" si="79">P99/M99*100</f>
        <v>19.116142446945446</v>
      </c>
      <c r="AA99" s="217">
        <f t="shared" ref="AA99:AA106" si="80">V99/M99*100</f>
        <v>7.6504175055282353</v>
      </c>
      <c r="AB99" s="219">
        <f t="shared" ref="AB99:AB106" si="81">W99/M99*100</f>
        <v>64.764513680319482</v>
      </c>
      <c r="AC99" s="19">
        <v>201376</v>
      </c>
      <c r="AD99" s="19">
        <v>9004</v>
      </c>
      <c r="AE99" s="19">
        <v>5750</v>
      </c>
      <c r="AF99" s="19">
        <v>11543</v>
      </c>
      <c r="AG99" s="19">
        <v>15317</v>
      </c>
      <c r="AH99" s="19">
        <v>5796</v>
      </c>
      <c r="AI99" s="19">
        <v>10524</v>
      </c>
      <c r="AJ99" s="54">
        <f t="shared" ref="AJ99:AJ106" si="82">AD99/AC99*100</f>
        <v>4.4712378833624662</v>
      </c>
      <c r="AK99" s="54">
        <f t="shared" ref="AK99:AK106" si="83">AE99/AC99*100</f>
        <v>2.855355156523121</v>
      </c>
      <c r="AL99" s="54">
        <f t="shared" ref="AL99:AL106" si="84">AF99/AC99*100</f>
        <v>5.7320634037819795</v>
      </c>
      <c r="AM99" s="54">
        <f t="shared" ref="AM99:AM106" si="85">AG99/AC99*100</f>
        <v>7.6061695534721112</v>
      </c>
      <c r="AN99" s="54">
        <f t="shared" ref="AN99:AN106" si="86">AH99/AC99*100</f>
        <v>2.878197997775306</v>
      </c>
      <c r="AO99" s="39">
        <f t="shared" ref="AO99:AO106" si="87">AI99/AC99*100</f>
        <v>5.2260448116955347</v>
      </c>
      <c r="AP99" s="19">
        <v>98817</v>
      </c>
      <c r="AQ99" s="19">
        <v>14690</v>
      </c>
      <c r="AR99" s="19">
        <v>102559</v>
      </c>
      <c r="AS99" s="19">
        <v>15609</v>
      </c>
      <c r="AT99" s="54">
        <f t="shared" ref="AT99:AT106" si="88">AQ99/AP99*100</f>
        <v>14.865863161196961</v>
      </c>
      <c r="AU99" s="54">
        <f t="shared" ref="AU99:AU106" si="89">AS99/AR99*100</f>
        <v>15.219532171725545</v>
      </c>
      <c r="AV99" s="54">
        <f t="shared" ref="AV99:AV106" si="90">AQ99/(SUM(AS99,AQ99))*100</f>
        <v>48.483448298623713</v>
      </c>
      <c r="AW99" s="54">
        <f t="shared" ref="AW99:AW106" si="91">AS99/(SUM(AS99,AQ99))*100</f>
        <v>51.516551701376279</v>
      </c>
    </row>
    <row r="100" spans="1:49">
      <c r="A100" s="1" t="s">
        <v>22</v>
      </c>
      <c r="B100" s="2" t="s">
        <v>23</v>
      </c>
      <c r="C100" s="1" t="s">
        <v>150</v>
      </c>
      <c r="D100" s="19">
        <v>358153</v>
      </c>
      <c r="E100" s="19">
        <v>44252</v>
      </c>
      <c r="F100" s="19">
        <v>24419</v>
      </c>
      <c r="G100" s="19">
        <v>15995</v>
      </c>
      <c r="H100" s="19">
        <v>237009</v>
      </c>
      <c r="I100" s="19">
        <v>41946</v>
      </c>
      <c r="J100" s="54">
        <f t="shared" si="74"/>
        <v>12.355613383107219</v>
      </c>
      <c r="K100" s="54">
        <f t="shared" si="75"/>
        <v>10.30298427485876</v>
      </c>
      <c r="L100" s="39">
        <f t="shared" si="75"/>
        <v>38.132360654174413</v>
      </c>
      <c r="M100" s="19">
        <v>44252</v>
      </c>
      <c r="N100" s="19">
        <v>28035</v>
      </c>
      <c r="O100" s="19">
        <v>13092</v>
      </c>
      <c r="P100" s="107">
        <f t="shared" si="76"/>
        <v>3125</v>
      </c>
      <c r="Q100" s="19">
        <v>217</v>
      </c>
      <c r="R100" s="19">
        <v>762</v>
      </c>
      <c r="S100" s="19">
        <v>0</v>
      </c>
      <c r="T100" s="19">
        <v>1205</v>
      </c>
      <c r="U100" s="19">
        <v>941</v>
      </c>
      <c r="V100" s="19">
        <v>11071</v>
      </c>
      <c r="W100" s="19">
        <v>18999</v>
      </c>
      <c r="X100" s="217">
        <f t="shared" si="77"/>
        <v>63.353068787851399</v>
      </c>
      <c r="Y100" s="217">
        <f t="shared" si="78"/>
        <v>29.585103498146974</v>
      </c>
      <c r="Z100" s="217">
        <f t="shared" si="79"/>
        <v>7.0618277140016268</v>
      </c>
      <c r="AA100" s="217">
        <f t="shared" si="80"/>
        <v>25.01807827894784</v>
      </c>
      <c r="AB100" s="219">
        <f t="shared" si="81"/>
        <v>42.933652716261413</v>
      </c>
      <c r="AC100" s="19">
        <v>358153</v>
      </c>
      <c r="AD100" s="19">
        <v>10203</v>
      </c>
      <c r="AE100" s="19">
        <v>10044</v>
      </c>
      <c r="AF100" s="19">
        <v>17148</v>
      </c>
      <c r="AG100" s="19">
        <v>23291</v>
      </c>
      <c r="AH100" s="19">
        <v>8684</v>
      </c>
      <c r="AI100" s="19">
        <v>15498</v>
      </c>
      <c r="AJ100" s="54">
        <f t="shared" si="82"/>
        <v>2.8487825035669117</v>
      </c>
      <c r="AK100" s="54">
        <f t="shared" si="83"/>
        <v>2.804388068786245</v>
      </c>
      <c r="AL100" s="54">
        <f t="shared" si="84"/>
        <v>4.7878979095526217</v>
      </c>
      <c r="AM100" s="54">
        <f t="shared" si="85"/>
        <v>6.5030866696635243</v>
      </c>
      <c r="AN100" s="54">
        <f t="shared" si="86"/>
        <v>2.4246620857566459</v>
      </c>
      <c r="AO100" s="39">
        <f t="shared" si="87"/>
        <v>4.3272009448475934</v>
      </c>
      <c r="AP100" s="19">
        <v>172149</v>
      </c>
      <c r="AQ100" s="19">
        <v>20466</v>
      </c>
      <c r="AR100" s="19">
        <v>186004</v>
      </c>
      <c r="AS100" s="19">
        <v>23786</v>
      </c>
      <c r="AT100" s="54">
        <f t="shared" si="88"/>
        <v>11.888538417301293</v>
      </c>
      <c r="AU100" s="54">
        <f t="shared" si="89"/>
        <v>12.787897034472376</v>
      </c>
      <c r="AV100" s="54">
        <f t="shared" si="90"/>
        <v>46.248757118322338</v>
      </c>
      <c r="AW100" s="54">
        <f t="shared" si="91"/>
        <v>53.751242881677662</v>
      </c>
    </row>
    <row r="101" spans="1:49">
      <c r="A101" s="1" t="s">
        <v>8</v>
      </c>
      <c r="B101" s="2" t="s">
        <v>9</v>
      </c>
      <c r="C101" s="1" t="s">
        <v>151</v>
      </c>
      <c r="D101" s="19">
        <v>511909</v>
      </c>
      <c r="E101" s="19">
        <v>76706</v>
      </c>
      <c r="F101" s="19">
        <v>42552</v>
      </c>
      <c r="G101" s="19">
        <v>28545</v>
      </c>
      <c r="H101" s="19">
        <v>328934</v>
      </c>
      <c r="I101" s="19">
        <v>68835</v>
      </c>
      <c r="J101" s="54">
        <f t="shared" si="74"/>
        <v>14.984303850879746</v>
      </c>
      <c r="K101" s="54">
        <f t="shared" si="75"/>
        <v>12.936333732602892</v>
      </c>
      <c r="L101" s="39">
        <f t="shared" si="75"/>
        <v>41.468729570712576</v>
      </c>
      <c r="M101" s="19">
        <v>76706</v>
      </c>
      <c r="N101" s="19">
        <v>59055</v>
      </c>
      <c r="O101" s="19">
        <v>3338</v>
      </c>
      <c r="P101" s="107">
        <f t="shared" si="76"/>
        <v>14313</v>
      </c>
      <c r="Q101" s="19">
        <v>2632</v>
      </c>
      <c r="R101" s="19">
        <v>1676</v>
      </c>
      <c r="S101" s="19">
        <v>107</v>
      </c>
      <c r="T101" s="19">
        <v>6651</v>
      </c>
      <c r="U101" s="19">
        <v>3247</v>
      </c>
      <c r="V101" s="19">
        <v>26890</v>
      </c>
      <c r="W101" s="19">
        <v>41353</v>
      </c>
      <c r="X101" s="217">
        <f t="shared" si="77"/>
        <v>76.98876228717441</v>
      </c>
      <c r="Y101" s="217">
        <f t="shared" si="78"/>
        <v>4.3516804422079103</v>
      </c>
      <c r="Z101" s="217">
        <f t="shared" si="79"/>
        <v>18.659557270617682</v>
      </c>
      <c r="AA101" s="217">
        <f t="shared" si="80"/>
        <v>35.055927828331548</v>
      </c>
      <c r="AB101" s="219">
        <f t="shared" si="81"/>
        <v>53.91103694626235</v>
      </c>
      <c r="AC101" s="19">
        <v>511909</v>
      </c>
      <c r="AD101" s="19">
        <v>22181</v>
      </c>
      <c r="AE101" s="19">
        <v>14877</v>
      </c>
      <c r="AF101" s="19">
        <v>30743</v>
      </c>
      <c r="AG101" s="19">
        <v>39344</v>
      </c>
      <c r="AH101" s="19">
        <v>15341</v>
      </c>
      <c r="AI101" s="19">
        <v>26973</v>
      </c>
      <c r="AJ101" s="54">
        <f t="shared" si="82"/>
        <v>4.3329966849576778</v>
      </c>
      <c r="AK101" s="54">
        <f t="shared" si="83"/>
        <v>2.9061805906909233</v>
      </c>
      <c r="AL101" s="54">
        <f t="shared" si="84"/>
        <v>6.0055595818788099</v>
      </c>
      <c r="AM101" s="54">
        <f t="shared" si="85"/>
        <v>7.6857410203766685</v>
      </c>
      <c r="AN101" s="54">
        <f t="shared" si="86"/>
        <v>2.996821700731966</v>
      </c>
      <c r="AO101" s="39">
        <f t="shared" si="87"/>
        <v>5.26910056279534</v>
      </c>
      <c r="AP101" s="19">
        <v>248506</v>
      </c>
      <c r="AQ101" s="19">
        <v>36492</v>
      </c>
      <c r="AR101" s="19">
        <v>263403</v>
      </c>
      <c r="AS101" s="19">
        <v>40214</v>
      </c>
      <c r="AT101" s="54">
        <f t="shared" si="88"/>
        <v>14.684554900082897</v>
      </c>
      <c r="AU101" s="54">
        <f t="shared" si="89"/>
        <v>15.267100222852436</v>
      </c>
      <c r="AV101" s="54">
        <f t="shared" si="90"/>
        <v>47.573853414335254</v>
      </c>
      <c r="AW101" s="54">
        <f t="shared" si="91"/>
        <v>52.426146585664746</v>
      </c>
    </row>
    <row r="102" spans="1:49">
      <c r="A102" s="1" t="s">
        <v>76</v>
      </c>
      <c r="B102" s="2" t="s">
        <v>77</v>
      </c>
      <c r="C102" s="1" t="s">
        <v>152</v>
      </c>
      <c r="D102" s="19">
        <v>396275</v>
      </c>
      <c r="E102" s="19">
        <v>57158</v>
      </c>
      <c r="F102" s="19">
        <v>33010</v>
      </c>
      <c r="G102" s="19">
        <v>19471</v>
      </c>
      <c r="H102" s="19">
        <v>246787</v>
      </c>
      <c r="I102" s="19">
        <v>51156</v>
      </c>
      <c r="J102" s="54">
        <f t="shared" si="74"/>
        <v>14.42382184089332</v>
      </c>
      <c r="K102" s="54">
        <f t="shared" si="75"/>
        <v>13.375907158804962</v>
      </c>
      <c r="L102" s="39">
        <f t="shared" si="75"/>
        <v>38.062006411760109</v>
      </c>
      <c r="M102" s="19">
        <v>57158</v>
      </c>
      <c r="N102" s="19">
        <v>37380</v>
      </c>
      <c r="O102" s="19">
        <v>10037</v>
      </c>
      <c r="P102" s="107">
        <f t="shared" si="76"/>
        <v>9741</v>
      </c>
      <c r="Q102" s="19">
        <v>2867</v>
      </c>
      <c r="R102" s="19">
        <v>726</v>
      </c>
      <c r="S102" s="19">
        <v>40</v>
      </c>
      <c r="T102" s="19">
        <v>1273</v>
      </c>
      <c r="U102" s="19">
        <v>4835</v>
      </c>
      <c r="V102" s="19">
        <v>4029</v>
      </c>
      <c r="W102" s="19">
        <v>35088</v>
      </c>
      <c r="X102" s="217">
        <f t="shared" si="77"/>
        <v>65.397669617551344</v>
      </c>
      <c r="Y102" s="217">
        <f t="shared" si="78"/>
        <v>17.560096574407783</v>
      </c>
      <c r="Z102" s="217">
        <f t="shared" si="79"/>
        <v>17.042233808040869</v>
      </c>
      <c r="AA102" s="217">
        <f t="shared" si="80"/>
        <v>7.0488820462577415</v>
      </c>
      <c r="AB102" s="219">
        <f t="shared" si="81"/>
        <v>61.387732250953498</v>
      </c>
      <c r="AC102" s="19">
        <v>396275</v>
      </c>
      <c r="AD102" s="19">
        <v>15433</v>
      </c>
      <c r="AE102" s="19">
        <v>12737</v>
      </c>
      <c r="AF102" s="19">
        <v>21942</v>
      </c>
      <c r="AG102" s="19">
        <v>30564</v>
      </c>
      <c r="AH102" s="19">
        <v>10162</v>
      </c>
      <c r="AI102" s="19">
        <v>18264</v>
      </c>
      <c r="AJ102" s="54">
        <f t="shared" si="82"/>
        <v>3.8945176960444137</v>
      </c>
      <c r="AK102" s="54">
        <f t="shared" si="83"/>
        <v>3.2141820705318276</v>
      </c>
      <c r="AL102" s="54">
        <f t="shared" si="84"/>
        <v>5.5370639076398964</v>
      </c>
      <c r="AM102" s="54">
        <f t="shared" si="85"/>
        <v>7.7128256892309635</v>
      </c>
      <c r="AN102" s="54">
        <f t="shared" si="86"/>
        <v>2.5643807961642797</v>
      </c>
      <c r="AO102" s="39">
        <f t="shared" si="87"/>
        <v>4.6089205728345215</v>
      </c>
      <c r="AP102" s="19">
        <v>192331</v>
      </c>
      <c r="AQ102" s="19">
        <v>25671</v>
      </c>
      <c r="AR102" s="19">
        <v>203944</v>
      </c>
      <c r="AS102" s="19">
        <v>31487</v>
      </c>
      <c r="AT102" s="54">
        <f t="shared" si="88"/>
        <v>13.347302306960396</v>
      </c>
      <c r="AU102" s="54">
        <f t="shared" si="89"/>
        <v>15.439042089985486</v>
      </c>
      <c r="AV102" s="54">
        <f t="shared" si="90"/>
        <v>44.912348227719654</v>
      </c>
      <c r="AW102" s="54">
        <f t="shared" si="91"/>
        <v>55.087651772280346</v>
      </c>
    </row>
    <row r="103" spans="1:49">
      <c r="A103" s="1" t="s">
        <v>26</v>
      </c>
      <c r="B103" s="2" t="s">
        <v>27</v>
      </c>
      <c r="C103" s="1" t="s">
        <v>419</v>
      </c>
      <c r="D103" s="19">
        <v>338813</v>
      </c>
      <c r="E103" s="19">
        <v>37440</v>
      </c>
      <c r="F103" s="19">
        <v>15639</v>
      </c>
      <c r="G103" s="19">
        <v>20425</v>
      </c>
      <c r="H103" s="19">
        <v>214475</v>
      </c>
      <c r="I103" s="19">
        <v>63287</v>
      </c>
      <c r="J103" s="54">
        <f t="shared" si="74"/>
        <v>11.050343404769002</v>
      </c>
      <c r="K103" s="54">
        <f t="shared" si="75"/>
        <v>7.2917589462641335</v>
      </c>
      <c r="L103" s="39">
        <f t="shared" si="75"/>
        <v>32.2736106941394</v>
      </c>
      <c r="M103" s="19">
        <v>37440</v>
      </c>
      <c r="N103" s="19">
        <v>7139</v>
      </c>
      <c r="O103" s="19">
        <v>456</v>
      </c>
      <c r="P103" s="107">
        <f t="shared" si="76"/>
        <v>29845</v>
      </c>
      <c r="Q103" s="19">
        <v>6</v>
      </c>
      <c r="R103" s="19">
        <v>21235</v>
      </c>
      <c r="S103" s="19">
        <v>3257</v>
      </c>
      <c r="T103" s="19">
        <v>205</v>
      </c>
      <c r="U103" s="19">
        <v>5142</v>
      </c>
      <c r="V103" s="19">
        <v>2097</v>
      </c>
      <c r="W103" s="19">
        <v>6530</v>
      </c>
      <c r="X103" s="217">
        <f t="shared" si="77"/>
        <v>19.067841880341881</v>
      </c>
      <c r="Y103" s="217">
        <f t="shared" si="78"/>
        <v>1.2179487179487181</v>
      </c>
      <c r="Z103" s="217">
        <f t="shared" si="79"/>
        <v>79.714209401709397</v>
      </c>
      <c r="AA103" s="217">
        <f t="shared" si="80"/>
        <v>5.6009615384615383</v>
      </c>
      <c r="AB103" s="219">
        <f t="shared" si="81"/>
        <v>17.441239316239315</v>
      </c>
      <c r="AC103" s="19">
        <v>338813</v>
      </c>
      <c r="AD103" s="19">
        <v>11610</v>
      </c>
      <c r="AE103" s="19">
        <v>5531</v>
      </c>
      <c r="AF103" s="19">
        <v>13766</v>
      </c>
      <c r="AG103" s="19">
        <v>20587</v>
      </c>
      <c r="AH103" s="19">
        <v>7359</v>
      </c>
      <c r="AI103" s="19">
        <v>15585</v>
      </c>
      <c r="AJ103" s="54">
        <f t="shared" si="82"/>
        <v>3.4266689884980801</v>
      </c>
      <c r="AK103" s="54">
        <f t="shared" si="83"/>
        <v>1.6324639255282412</v>
      </c>
      <c r="AL103" s="54">
        <f t="shared" si="84"/>
        <v>4.0630082080675773</v>
      </c>
      <c r="AM103" s="54">
        <f t="shared" si="85"/>
        <v>6.076213132317827</v>
      </c>
      <c r="AN103" s="54">
        <f t="shared" si="86"/>
        <v>2.1719945810815995</v>
      </c>
      <c r="AO103" s="39">
        <f t="shared" si="87"/>
        <v>4.599882531071712</v>
      </c>
      <c r="AP103" s="19">
        <v>164414</v>
      </c>
      <c r="AQ103" s="19">
        <v>17760</v>
      </c>
      <c r="AR103" s="19">
        <v>174399</v>
      </c>
      <c r="AS103" s="19">
        <v>19680</v>
      </c>
      <c r="AT103" s="54">
        <f t="shared" si="88"/>
        <v>10.801999829698202</v>
      </c>
      <c r="AU103" s="54">
        <f t="shared" si="89"/>
        <v>11.284468374245266</v>
      </c>
      <c r="AV103" s="54">
        <f t="shared" si="90"/>
        <v>47.435897435897431</v>
      </c>
      <c r="AW103" s="54">
        <f t="shared" si="91"/>
        <v>52.564102564102569</v>
      </c>
    </row>
    <row r="104" spans="1:49">
      <c r="A104" s="1" t="s">
        <v>20</v>
      </c>
      <c r="B104" s="2" t="s">
        <v>21</v>
      </c>
      <c r="C104" s="1" t="s">
        <v>98</v>
      </c>
      <c r="D104" s="19">
        <v>648263</v>
      </c>
      <c r="E104" s="19">
        <v>73230</v>
      </c>
      <c r="F104" s="19">
        <v>43159</v>
      </c>
      <c r="G104" s="19">
        <v>24876</v>
      </c>
      <c r="H104" s="19">
        <v>461142</v>
      </c>
      <c r="I104" s="19">
        <v>72692</v>
      </c>
      <c r="J104" s="54">
        <f t="shared" si="74"/>
        <v>11.296341145491876</v>
      </c>
      <c r="K104" s="54">
        <f t="shared" si="75"/>
        <v>9.3591561818268545</v>
      </c>
      <c r="L104" s="39">
        <f t="shared" si="75"/>
        <v>34.221097232157597</v>
      </c>
      <c r="M104" s="19">
        <v>73230</v>
      </c>
      <c r="N104" s="19">
        <v>13440</v>
      </c>
      <c r="O104" s="19">
        <v>55538</v>
      </c>
      <c r="P104" s="107">
        <f t="shared" si="76"/>
        <v>4252</v>
      </c>
      <c r="Q104" s="19">
        <v>303</v>
      </c>
      <c r="R104" s="19">
        <v>1246</v>
      </c>
      <c r="S104" s="19">
        <v>22</v>
      </c>
      <c r="T104" s="19">
        <v>1392</v>
      </c>
      <c r="U104" s="19">
        <v>1289</v>
      </c>
      <c r="V104" s="19">
        <v>3874</v>
      </c>
      <c r="W104" s="19">
        <v>11828</v>
      </c>
      <c r="X104" s="217">
        <f t="shared" si="77"/>
        <v>18.353133961491192</v>
      </c>
      <c r="Y104" s="217">
        <f t="shared" si="78"/>
        <v>75.84050252628704</v>
      </c>
      <c r="Z104" s="217">
        <f t="shared" si="79"/>
        <v>5.8063635122217665</v>
      </c>
      <c r="AA104" s="217">
        <f t="shared" si="80"/>
        <v>5.2901816195548266</v>
      </c>
      <c r="AB104" s="219">
        <f t="shared" si="81"/>
        <v>16.151850334562337</v>
      </c>
      <c r="AC104" s="19">
        <v>648263</v>
      </c>
      <c r="AD104" s="19">
        <v>13020</v>
      </c>
      <c r="AE104" s="19">
        <v>15974</v>
      </c>
      <c r="AF104" s="19">
        <v>29234</v>
      </c>
      <c r="AG104" s="19">
        <v>40232</v>
      </c>
      <c r="AH104" s="19">
        <v>13832</v>
      </c>
      <c r="AI104" s="19">
        <v>25300</v>
      </c>
      <c r="AJ104" s="54">
        <f t="shared" si="82"/>
        <v>2.0084441037048233</v>
      </c>
      <c r="AK104" s="54">
        <f t="shared" si="83"/>
        <v>2.4641233573410792</v>
      </c>
      <c r="AL104" s="54">
        <f t="shared" si="84"/>
        <v>4.5095894721741017</v>
      </c>
      <c r="AM104" s="54">
        <f t="shared" si="85"/>
        <v>6.206123132123845</v>
      </c>
      <c r="AN104" s="54">
        <f t="shared" si="86"/>
        <v>2.1337019080218989</v>
      </c>
      <c r="AO104" s="39">
        <f t="shared" si="87"/>
        <v>3.9027370064310318</v>
      </c>
      <c r="AP104" s="19">
        <v>304461</v>
      </c>
      <c r="AQ104" s="19">
        <v>31793</v>
      </c>
      <c r="AR104" s="19">
        <v>343802</v>
      </c>
      <c r="AS104" s="19">
        <v>41437</v>
      </c>
      <c r="AT104" s="54">
        <f t="shared" si="88"/>
        <v>10.442388351874296</v>
      </c>
      <c r="AU104" s="54">
        <f t="shared" si="89"/>
        <v>12.052576773840757</v>
      </c>
      <c r="AV104" s="54">
        <f t="shared" si="90"/>
        <v>43.415266967089991</v>
      </c>
      <c r="AW104" s="54">
        <f t="shared" si="91"/>
        <v>56.584733032910009</v>
      </c>
    </row>
    <row r="105" spans="1:49">
      <c r="A105" s="1"/>
      <c r="B105" s="2"/>
      <c r="F105" s="19">
        <v>0</v>
      </c>
      <c r="G105" s="19">
        <v>0</v>
      </c>
      <c r="H105" s="19">
        <v>0</v>
      </c>
      <c r="I105" s="19">
        <v>0</v>
      </c>
      <c r="J105" s="54"/>
      <c r="K105" s="54"/>
      <c r="L105" s="39"/>
      <c r="P105" s="107"/>
      <c r="X105" s="217"/>
      <c r="Y105" s="217"/>
      <c r="Z105" s="217"/>
      <c r="AA105" s="217"/>
      <c r="AB105" s="219"/>
      <c r="AJ105" s="54"/>
      <c r="AK105" s="54"/>
      <c r="AL105" s="54"/>
      <c r="AM105" s="54"/>
      <c r="AN105" s="54"/>
      <c r="AO105" s="39"/>
      <c r="AT105" s="54"/>
      <c r="AU105" s="54"/>
      <c r="AV105" s="54"/>
      <c r="AW105" s="54"/>
    </row>
    <row r="106" spans="1:49" s="30" customFormat="1">
      <c r="B106" s="229" t="s">
        <v>465</v>
      </c>
      <c r="C106" s="30" t="s">
        <v>153</v>
      </c>
      <c r="D106" s="19">
        <v>313576137</v>
      </c>
      <c r="E106" s="19">
        <v>39272529</v>
      </c>
      <c r="F106" s="30">
        <v>20188257</v>
      </c>
      <c r="G106" s="30">
        <v>16042261</v>
      </c>
      <c r="H106" s="30">
        <v>195226024</v>
      </c>
      <c r="I106" s="30">
        <v>44874735</v>
      </c>
      <c r="J106" s="230">
        <f t="shared" si="74"/>
        <v>12.524080874176979</v>
      </c>
      <c r="K106" s="230">
        <f t="shared" si="75"/>
        <v>10.340966120377477</v>
      </c>
      <c r="L106" s="100">
        <f t="shared" si="75"/>
        <v>35.748982138836027</v>
      </c>
      <c r="M106" s="19">
        <v>39272529</v>
      </c>
      <c r="N106" s="19">
        <v>29932116</v>
      </c>
      <c r="O106" s="19">
        <v>5448072</v>
      </c>
      <c r="P106" s="231">
        <f t="shared" si="76"/>
        <v>3892341</v>
      </c>
      <c r="Q106" s="19">
        <v>420713</v>
      </c>
      <c r="R106" s="19">
        <v>1139600</v>
      </c>
      <c r="S106" s="19">
        <v>56630</v>
      </c>
      <c r="T106" s="19">
        <v>1215955</v>
      </c>
      <c r="U106" s="19">
        <v>1059443</v>
      </c>
      <c r="V106" s="19">
        <v>4798683</v>
      </c>
      <c r="W106" s="19">
        <v>26748348</v>
      </c>
      <c r="X106" s="232">
        <f t="shared" si="77"/>
        <v>76.216420898180502</v>
      </c>
      <c r="Y106" s="232">
        <f t="shared" si="78"/>
        <v>13.872475592289971</v>
      </c>
      <c r="Z106" s="232">
        <f t="shared" si="79"/>
        <v>9.911103509529525</v>
      </c>
      <c r="AA106" s="232">
        <f t="shared" si="80"/>
        <v>12.218930438627979</v>
      </c>
      <c r="AB106" s="218">
        <f t="shared" si="81"/>
        <v>68.109563303142508</v>
      </c>
      <c r="AC106" s="19">
        <v>313576137</v>
      </c>
      <c r="AD106" s="30">
        <v>11089041</v>
      </c>
      <c r="AE106" s="30">
        <v>7231542</v>
      </c>
      <c r="AF106" s="19">
        <v>14806529</v>
      </c>
      <c r="AG106" s="19">
        <v>20649180</v>
      </c>
      <c r="AH106" s="19">
        <v>7877505</v>
      </c>
      <c r="AI106" s="19">
        <v>13940629</v>
      </c>
      <c r="AJ106" s="230">
        <f t="shared" si="82"/>
        <v>3.5363153287394442</v>
      </c>
      <c r="AK106" s="230">
        <f t="shared" si="83"/>
        <v>2.3061518868063611</v>
      </c>
      <c r="AL106" s="230">
        <f t="shared" si="84"/>
        <v>4.7218290083087542</v>
      </c>
      <c r="AM106" s="230">
        <f t="shared" si="85"/>
        <v>6.5850610309674167</v>
      </c>
      <c r="AN106" s="230">
        <f t="shared" si="86"/>
        <v>2.5121506615154199</v>
      </c>
      <c r="AO106" s="100">
        <f t="shared" si="87"/>
        <v>4.4456919245739668</v>
      </c>
      <c r="AP106" s="19">
        <v>153162940</v>
      </c>
      <c r="AQ106" s="19">
        <v>18948431</v>
      </c>
      <c r="AR106" s="19">
        <v>160413197</v>
      </c>
      <c r="AS106" s="19">
        <v>20324098</v>
      </c>
      <c r="AT106" s="230">
        <f t="shared" si="88"/>
        <v>12.371420266547508</v>
      </c>
      <c r="AU106" s="230">
        <f t="shared" si="89"/>
        <v>12.66984162157182</v>
      </c>
      <c r="AV106" s="230">
        <f t="shared" si="90"/>
        <v>48.24856326415852</v>
      </c>
      <c r="AW106" s="230">
        <f t="shared" si="91"/>
        <v>51.75143673584148</v>
      </c>
    </row>
  </sheetData>
  <mergeCells count="12">
    <mergeCell ref="AP2:AS2"/>
    <mergeCell ref="AT2:AW2"/>
    <mergeCell ref="AP1:AW1"/>
    <mergeCell ref="J2:L2"/>
    <mergeCell ref="D1:L1"/>
    <mergeCell ref="M1:AB1"/>
    <mergeCell ref="AC2:AI2"/>
    <mergeCell ref="AJ2:AO2"/>
    <mergeCell ref="AC1:AO1"/>
    <mergeCell ref="M2:W2"/>
    <mergeCell ref="X2:AB2"/>
    <mergeCell ref="D2:I2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AL516"/>
  <sheetViews>
    <sheetView tabSelected="1" zoomScale="75" zoomScaleNormal="75" zoomScalePageLayoutView="75" workbookViewId="0">
      <pane xSplit="1" topLeftCell="Q1" activePane="topRight" state="frozen"/>
      <selection pane="topRight" activeCell="Q3" sqref="Q3"/>
    </sheetView>
  </sheetViews>
  <sheetFormatPr baseColWidth="10" defaultColWidth="8.83203125" defaultRowHeight="14" x14ac:dyDescent="0"/>
  <cols>
    <col min="1" max="1" width="20.5" style="210" customWidth="1"/>
    <col min="2" max="2" width="7.6640625" style="210" customWidth="1"/>
    <col min="3" max="3" width="18.5" style="210" hidden="1" customWidth="1"/>
    <col min="4" max="13" width="11.33203125" style="210" customWidth="1"/>
    <col min="14" max="14" width="11.33203125" style="156" customWidth="1"/>
    <col min="15" max="16" width="11.33203125" style="211" customWidth="1"/>
    <col min="17" max="21" width="14.33203125" style="211" customWidth="1"/>
    <col min="22" max="28" width="14.33203125" style="212" customWidth="1"/>
    <col min="29" max="29" width="12.5" style="211" customWidth="1"/>
    <col min="30" max="30" width="13.1640625" style="211" customWidth="1"/>
    <col min="31" max="31" width="15.6640625" style="211" customWidth="1"/>
    <col min="32" max="32" width="16.1640625" style="157" customWidth="1"/>
    <col min="33" max="34" width="15.1640625" style="19" customWidth="1"/>
    <col min="35" max="35" width="13.5" style="55" customWidth="1"/>
    <col min="36" max="37" width="8.83203125" style="19"/>
    <col min="38" max="38" width="13.1640625" style="19" customWidth="1"/>
    <col min="39" max="16384" width="8.83203125" style="19"/>
  </cols>
  <sheetData>
    <row r="1" spans="1:38" s="18" customFormat="1" ht="15" customHeight="1">
      <c r="A1" s="131"/>
      <c r="B1" s="132"/>
      <c r="C1" s="133"/>
      <c r="D1" s="348" t="s">
        <v>332</v>
      </c>
      <c r="E1" s="349"/>
      <c r="F1" s="349"/>
      <c r="G1" s="349"/>
      <c r="H1" s="349"/>
      <c r="I1" s="349"/>
      <c r="J1" s="349"/>
      <c r="K1" s="349"/>
      <c r="L1" s="349"/>
      <c r="M1" s="349"/>
      <c r="N1" s="349"/>
      <c r="O1" s="349"/>
      <c r="P1" s="349"/>
      <c r="Q1" s="340" t="s">
        <v>333</v>
      </c>
      <c r="R1" s="340"/>
      <c r="S1" s="340"/>
      <c r="T1" s="340"/>
      <c r="U1" s="340"/>
      <c r="V1" s="340"/>
      <c r="W1" s="340"/>
      <c r="X1" s="340"/>
      <c r="Y1" s="340"/>
      <c r="Z1" s="340"/>
      <c r="AA1" s="340"/>
      <c r="AB1" s="340"/>
      <c r="AD1" s="134"/>
      <c r="AE1" s="345" t="s">
        <v>334</v>
      </c>
      <c r="AF1" s="346"/>
      <c r="AG1" s="346"/>
      <c r="AH1" s="346"/>
      <c r="AI1" s="346"/>
      <c r="AJ1" s="346"/>
      <c r="AK1" s="346"/>
      <c r="AL1" s="346"/>
    </row>
    <row r="2" spans="1:38" s="18" customFormat="1" ht="62.25" customHeight="1">
      <c r="A2" s="131"/>
      <c r="B2" s="132"/>
      <c r="C2" s="133"/>
      <c r="D2" s="350" t="s">
        <v>487</v>
      </c>
      <c r="E2" s="343"/>
      <c r="F2" s="343"/>
      <c r="G2" s="343"/>
      <c r="H2" s="343"/>
      <c r="I2" s="343"/>
      <c r="J2" s="343"/>
      <c r="K2" s="343"/>
      <c r="L2" s="343"/>
      <c r="M2" s="343"/>
      <c r="N2" s="343"/>
      <c r="O2" s="343"/>
      <c r="P2" s="344"/>
      <c r="Q2" s="347" t="s">
        <v>490</v>
      </c>
      <c r="R2" s="347"/>
      <c r="S2" s="347"/>
      <c r="T2" s="347"/>
      <c r="U2" s="347"/>
      <c r="V2" s="347"/>
      <c r="W2" s="347"/>
      <c r="X2" s="347"/>
      <c r="Y2" s="347"/>
      <c r="Z2" s="347"/>
      <c r="AA2" s="347"/>
      <c r="AB2" s="347"/>
      <c r="AC2" s="135" t="s">
        <v>491</v>
      </c>
      <c r="AD2" s="135" t="s">
        <v>489</v>
      </c>
      <c r="AE2" s="135" t="s">
        <v>524</v>
      </c>
      <c r="AF2" s="135" t="s">
        <v>492</v>
      </c>
      <c r="AG2" s="350" t="s">
        <v>495</v>
      </c>
      <c r="AH2" s="343"/>
      <c r="AI2" s="344"/>
      <c r="AJ2" s="343" t="s">
        <v>500</v>
      </c>
      <c r="AK2" s="343"/>
      <c r="AL2" s="344"/>
    </row>
    <row r="3" spans="1:38" s="150" customFormat="1" ht="75" customHeight="1" thickBot="1">
      <c r="A3" s="136" t="s">
        <v>1</v>
      </c>
      <c r="B3" s="136" t="s">
        <v>335</v>
      </c>
      <c r="C3" s="136" t="s">
        <v>3</v>
      </c>
      <c r="D3" s="137" t="s">
        <v>158</v>
      </c>
      <c r="E3" s="137" t="s">
        <v>471</v>
      </c>
      <c r="F3" s="137" t="s">
        <v>472</v>
      </c>
      <c r="G3" s="137" t="s">
        <v>473</v>
      </c>
      <c r="H3" s="137" t="s">
        <v>474</v>
      </c>
      <c r="I3" s="137" t="s">
        <v>475</v>
      </c>
      <c r="J3" s="137" t="s">
        <v>476</v>
      </c>
      <c r="K3" s="137" t="s">
        <v>477</v>
      </c>
      <c r="L3" s="137" t="s">
        <v>478</v>
      </c>
      <c r="M3" s="138" t="s">
        <v>479</v>
      </c>
      <c r="N3" s="139" t="s">
        <v>325</v>
      </c>
      <c r="O3" s="139" t="s">
        <v>326</v>
      </c>
      <c r="P3" s="139" t="s">
        <v>349</v>
      </c>
      <c r="Q3" s="140" t="s">
        <v>379</v>
      </c>
      <c r="R3" s="140" t="s">
        <v>381</v>
      </c>
      <c r="S3" s="140" t="s">
        <v>380</v>
      </c>
      <c r="T3" s="140" t="s">
        <v>382</v>
      </c>
      <c r="U3" s="141" t="s">
        <v>384</v>
      </c>
      <c r="V3" s="140" t="s">
        <v>383</v>
      </c>
      <c r="W3" s="140" t="s">
        <v>469</v>
      </c>
      <c r="X3" s="140" t="s">
        <v>468</v>
      </c>
      <c r="Y3" s="141" t="s">
        <v>470</v>
      </c>
      <c r="Z3" s="140" t="s">
        <v>386</v>
      </c>
      <c r="AA3" s="140" t="s">
        <v>385</v>
      </c>
      <c r="AB3" s="142" t="s">
        <v>387</v>
      </c>
      <c r="AC3" s="140" t="s">
        <v>488</v>
      </c>
      <c r="AD3" s="143" t="s">
        <v>329</v>
      </c>
      <c r="AE3" s="144" t="s">
        <v>331</v>
      </c>
      <c r="AF3" s="145" t="s">
        <v>330</v>
      </c>
      <c r="AG3" s="146" t="s">
        <v>494</v>
      </c>
      <c r="AH3" s="91" t="s">
        <v>497</v>
      </c>
      <c r="AI3" s="147" t="s">
        <v>483</v>
      </c>
      <c r="AJ3" s="148" t="s">
        <v>498</v>
      </c>
      <c r="AK3" s="91" t="s">
        <v>499</v>
      </c>
      <c r="AL3" s="149" t="s">
        <v>484</v>
      </c>
    </row>
    <row r="4" spans="1:38">
      <c r="A4" s="151" t="s">
        <v>4</v>
      </c>
      <c r="B4" s="152" t="s">
        <v>5</v>
      </c>
      <c r="C4" s="153"/>
      <c r="D4" s="19">
        <v>4841164</v>
      </c>
      <c r="E4" s="19">
        <v>118341</v>
      </c>
      <c r="F4" s="19">
        <v>67579</v>
      </c>
      <c r="G4" s="19">
        <v>50762</v>
      </c>
      <c r="H4" s="19">
        <v>16.8</v>
      </c>
      <c r="I4" s="19">
        <v>49</v>
      </c>
      <c r="J4" s="19">
        <v>15</v>
      </c>
      <c r="K4" s="154">
        <f t="shared" ref="K4:K35" si="0">D4*(H4/100)</f>
        <v>813315.55200000003</v>
      </c>
      <c r="L4" s="154">
        <f>(I4/100)*F4</f>
        <v>33113.71</v>
      </c>
      <c r="M4" s="154">
        <f>(J4/100)*G4</f>
        <v>7614.2999999999993</v>
      </c>
      <c r="N4" s="155">
        <f t="shared" ref="N4:N35" si="1">L4/K4*100</f>
        <v>4.0714467980565558</v>
      </c>
      <c r="O4" s="54">
        <f t="shared" ref="O4:O35" si="2">(K4-L4-M4)/K4*100</f>
        <v>94.992348308126282</v>
      </c>
      <c r="P4" s="54">
        <f t="shared" ref="P4:P35" si="3">M4/K4*100</f>
        <v>0.93620489381715388</v>
      </c>
      <c r="Q4" s="156">
        <v>23236</v>
      </c>
      <c r="R4" s="157">
        <v>23428</v>
      </c>
      <c r="S4" s="1">
        <v>4849377</v>
      </c>
      <c r="T4" s="1">
        <v>4802740</v>
      </c>
      <c r="U4" s="158">
        <f t="shared" ref="U4:U35" si="4">Q4/S4*100</f>
        <v>0.47915433260808554</v>
      </c>
      <c r="V4" s="157">
        <v>0.5</v>
      </c>
      <c r="W4" s="157">
        <f t="shared" ref="W4:W35" si="5">Q4/S4*10000</f>
        <v>47.915433260808555</v>
      </c>
      <c r="X4" s="157">
        <f t="shared" ref="X4:X35" si="6">R4/T4*10000</f>
        <v>48.780487804878049</v>
      </c>
      <c r="Y4" s="157">
        <f>W4-X4</f>
        <v>-0.86505454406949411</v>
      </c>
      <c r="Z4" s="158">
        <f t="shared" ref="Z4:Z35" si="7">R4/T4*100</f>
        <v>0.48780487804878048</v>
      </c>
      <c r="AA4" s="157">
        <v>0.5</v>
      </c>
      <c r="AB4" s="159">
        <f t="shared" ref="AB4:AB35" si="8">((Q4-R4)/R4)*100</f>
        <v>-0.81953218371179792</v>
      </c>
      <c r="AC4" s="160">
        <v>86.8</v>
      </c>
      <c r="AD4" s="160">
        <v>17.399999999999999</v>
      </c>
      <c r="AE4" s="161">
        <v>44.8</v>
      </c>
      <c r="AF4" s="162">
        <v>42.1</v>
      </c>
      <c r="AG4" s="163">
        <v>2783</v>
      </c>
      <c r="AH4" s="1">
        <v>4749786</v>
      </c>
      <c r="AI4" s="164">
        <f>(AG4/AH4)*10000</f>
        <v>5.8592113413109557</v>
      </c>
      <c r="AJ4" s="165">
        <v>104</v>
      </c>
      <c r="AK4" s="19">
        <v>4761291</v>
      </c>
      <c r="AL4" s="166">
        <f>(AJ4/AK4)*10000</f>
        <v>0.21842815320466652</v>
      </c>
    </row>
    <row r="5" spans="1:38">
      <c r="A5" s="151" t="s">
        <v>6</v>
      </c>
      <c r="B5" s="152" t="s">
        <v>7</v>
      </c>
      <c r="C5" s="153"/>
      <c r="D5" s="19">
        <v>736855</v>
      </c>
      <c r="E5" s="19">
        <v>27761</v>
      </c>
      <c r="F5" s="19">
        <v>7256</v>
      </c>
      <c r="G5" s="19">
        <v>20505</v>
      </c>
      <c r="H5" s="19">
        <v>11.5</v>
      </c>
      <c r="I5" s="19">
        <v>42.8</v>
      </c>
      <c r="J5" s="19">
        <v>12.7</v>
      </c>
      <c r="K5" s="154">
        <f t="shared" si="0"/>
        <v>84738.324999999997</v>
      </c>
      <c r="L5" s="154">
        <f t="shared" ref="L5:L36" si="9">(I5/100)*F5</f>
        <v>3105.5679999999998</v>
      </c>
      <c r="M5" s="154">
        <f t="shared" ref="M5:M56" si="10">(J5/100)*G5</f>
        <v>2604.1350000000002</v>
      </c>
      <c r="N5" s="155">
        <f t="shared" si="1"/>
        <v>3.6648918892366584</v>
      </c>
      <c r="O5" s="54">
        <f t="shared" si="2"/>
        <v>93.261959095840055</v>
      </c>
      <c r="P5" s="54">
        <f t="shared" si="3"/>
        <v>3.0731490149232954</v>
      </c>
      <c r="Q5" s="156">
        <v>627</v>
      </c>
      <c r="R5" s="157">
        <v>608</v>
      </c>
      <c r="S5" s="1">
        <v>736732</v>
      </c>
      <c r="T5" s="1">
        <v>722718</v>
      </c>
      <c r="U5" s="158">
        <f t="shared" si="4"/>
        <v>8.5105574347252466E-2</v>
      </c>
      <c r="V5" s="157">
        <v>0.1</v>
      </c>
      <c r="W5" s="157">
        <f t="shared" si="5"/>
        <v>8.5105574347252464</v>
      </c>
      <c r="X5" s="157">
        <f t="shared" si="6"/>
        <v>8.4126865527079726</v>
      </c>
      <c r="Y5" s="157">
        <f t="shared" ref="Y5:Y56" si="11">W5-X5</f>
        <v>9.7870882017273786E-2</v>
      </c>
      <c r="Z5" s="158">
        <f t="shared" si="7"/>
        <v>8.4126865527079722E-2</v>
      </c>
      <c r="AA5" s="157">
        <v>0.1</v>
      </c>
      <c r="AB5" s="159">
        <f t="shared" si="8"/>
        <v>3.125</v>
      </c>
      <c r="AC5" s="160">
        <v>89.4</v>
      </c>
      <c r="AD5" s="160">
        <v>31.324999999999999</v>
      </c>
      <c r="AE5" s="161">
        <v>90.2</v>
      </c>
      <c r="AF5" s="162">
        <v>62.8</v>
      </c>
      <c r="AG5" s="163">
        <v>935</v>
      </c>
      <c r="AH5" s="1">
        <v>709358</v>
      </c>
      <c r="AI5" s="164">
        <f>(AG5/AH5)*10000</f>
        <v>13.180932617944675</v>
      </c>
      <c r="AJ5" s="165">
        <v>0</v>
      </c>
      <c r="AK5" s="19">
        <v>712964</v>
      </c>
      <c r="AL5" s="166">
        <f t="shared" ref="AL5:AL56" si="12">(AJ5/AK5)*10000</f>
        <v>0</v>
      </c>
    </row>
    <row r="6" spans="1:38">
      <c r="A6" s="151" t="s">
        <v>8</v>
      </c>
      <c r="B6" s="152" t="s">
        <v>9</v>
      </c>
      <c r="C6" s="153"/>
      <c r="D6" s="19">
        <v>6728577</v>
      </c>
      <c r="E6" s="19">
        <v>152762</v>
      </c>
      <c r="F6" s="19">
        <v>90506</v>
      </c>
      <c r="G6" s="19">
        <v>62256</v>
      </c>
      <c r="H6" s="19">
        <v>12.8</v>
      </c>
      <c r="I6" s="19">
        <v>31.8</v>
      </c>
      <c r="J6" s="19">
        <v>24.3</v>
      </c>
      <c r="K6" s="154">
        <f t="shared" si="0"/>
        <v>861257.85600000003</v>
      </c>
      <c r="L6" s="154">
        <f t="shared" si="9"/>
        <v>28780.907999999999</v>
      </c>
      <c r="M6" s="154">
        <f t="shared" si="10"/>
        <v>15128.207999999999</v>
      </c>
      <c r="N6" s="155">
        <f t="shared" si="1"/>
        <v>3.3417295179946662</v>
      </c>
      <c r="O6" s="54">
        <f t="shared" si="2"/>
        <v>94.901745662567279</v>
      </c>
      <c r="P6" s="54">
        <f t="shared" si="3"/>
        <v>1.7565248194380476</v>
      </c>
      <c r="Q6" s="156">
        <v>12489</v>
      </c>
      <c r="R6" s="157">
        <v>12467</v>
      </c>
      <c r="S6" s="1">
        <v>6731484</v>
      </c>
      <c r="T6" s="1">
        <v>6482505</v>
      </c>
      <c r="U6" s="158">
        <f t="shared" si="4"/>
        <v>0.185531154794396</v>
      </c>
      <c r="V6" s="157">
        <v>0.2</v>
      </c>
      <c r="W6" s="157">
        <f t="shared" si="5"/>
        <v>18.553115479439601</v>
      </c>
      <c r="X6" s="157">
        <f t="shared" si="6"/>
        <v>19.23176302987811</v>
      </c>
      <c r="Y6" s="157">
        <f t="shared" si="11"/>
        <v>-0.67864755043850877</v>
      </c>
      <c r="Z6" s="158">
        <f t="shared" si="7"/>
        <v>0.1923176302987811</v>
      </c>
      <c r="AA6" s="157">
        <v>0.2</v>
      </c>
      <c r="AB6" s="159">
        <f t="shared" si="8"/>
        <v>0.17646586989652685</v>
      </c>
      <c r="AC6" s="160">
        <v>70.099999999999994</v>
      </c>
      <c r="AD6" s="160">
        <v>33.200000000000003</v>
      </c>
      <c r="AE6" s="161">
        <v>97.7</v>
      </c>
      <c r="AF6" s="162">
        <v>69.8</v>
      </c>
      <c r="AG6" s="163" t="s">
        <v>496</v>
      </c>
      <c r="AH6" s="1">
        <v>6533509</v>
      </c>
      <c r="AI6" s="164" t="s">
        <v>255</v>
      </c>
      <c r="AJ6" s="165">
        <v>0</v>
      </c>
      <c r="AK6" s="19">
        <v>6620233</v>
      </c>
      <c r="AL6" s="166">
        <f t="shared" si="12"/>
        <v>0</v>
      </c>
    </row>
    <row r="7" spans="1:38">
      <c r="A7" s="151" t="s">
        <v>10</v>
      </c>
      <c r="B7" s="152" t="s">
        <v>11</v>
      </c>
      <c r="C7" s="153"/>
      <c r="D7" s="19">
        <v>2968472</v>
      </c>
      <c r="E7" s="19">
        <v>83163</v>
      </c>
      <c r="F7" s="19">
        <v>48423</v>
      </c>
      <c r="G7" s="19">
        <v>34740</v>
      </c>
      <c r="H7" s="19">
        <v>17.399999999999999</v>
      </c>
      <c r="I7" s="19">
        <v>49.5</v>
      </c>
      <c r="J7" s="19">
        <v>10.8</v>
      </c>
      <c r="K7" s="154">
        <f t="shared" si="0"/>
        <v>516514.12799999997</v>
      </c>
      <c r="L7" s="154">
        <f t="shared" si="9"/>
        <v>23969.384999999998</v>
      </c>
      <c r="M7" s="154">
        <f t="shared" si="10"/>
        <v>3751.9200000000005</v>
      </c>
      <c r="N7" s="155">
        <f t="shared" si="1"/>
        <v>4.6406058809682742</v>
      </c>
      <c r="O7" s="54">
        <f t="shared" si="2"/>
        <v>94.633001597199296</v>
      </c>
      <c r="P7" s="54">
        <f t="shared" si="3"/>
        <v>0.72639252183243297</v>
      </c>
      <c r="Q7" s="156">
        <v>18100</v>
      </c>
      <c r="R7" s="157">
        <v>18427</v>
      </c>
      <c r="S7" s="1">
        <v>2966369</v>
      </c>
      <c r="T7" s="1">
        <v>2937979</v>
      </c>
      <c r="U7" s="158">
        <f t="shared" si="4"/>
        <v>0.61017358258530885</v>
      </c>
      <c r="V7" s="157">
        <v>0.6</v>
      </c>
      <c r="W7" s="157">
        <f t="shared" si="5"/>
        <v>61.017358258530884</v>
      </c>
      <c r="X7" s="157">
        <f t="shared" si="6"/>
        <v>62.719985404933112</v>
      </c>
      <c r="Y7" s="157">
        <f t="shared" si="11"/>
        <v>-1.7026271464022287</v>
      </c>
      <c r="Z7" s="158">
        <f t="shared" si="7"/>
        <v>0.62719985404933121</v>
      </c>
      <c r="AA7" s="157">
        <v>0.6</v>
      </c>
      <c r="AB7" s="159">
        <f t="shared" si="8"/>
        <v>-1.7745699245672111</v>
      </c>
      <c r="AC7" s="160">
        <v>72.599999999999994</v>
      </c>
      <c r="AD7" s="160">
        <v>18.925000000000001</v>
      </c>
      <c r="AE7" s="161">
        <v>56.4</v>
      </c>
      <c r="AF7" s="162">
        <v>52</v>
      </c>
      <c r="AG7" s="163">
        <v>2893</v>
      </c>
      <c r="AH7" s="1">
        <v>2905193</v>
      </c>
      <c r="AI7" s="164">
        <f t="shared" ref="AI7:AI42" si="13">(AG7/AH7)*10000</f>
        <v>9.9580303270729349</v>
      </c>
      <c r="AJ7" s="165">
        <v>899</v>
      </c>
      <c r="AK7" s="19">
        <v>2915402</v>
      </c>
      <c r="AL7" s="166">
        <f t="shared" si="12"/>
        <v>3.0836227731201391</v>
      </c>
    </row>
    <row r="8" spans="1:38">
      <c r="A8" s="151" t="s">
        <v>12</v>
      </c>
      <c r="B8" s="152" t="s">
        <v>13</v>
      </c>
      <c r="C8" s="153"/>
      <c r="D8" s="19">
        <v>38654206</v>
      </c>
      <c r="E8" s="19">
        <v>815985</v>
      </c>
      <c r="F8" s="19">
        <v>370927</v>
      </c>
      <c r="G8" s="19">
        <v>445058</v>
      </c>
      <c r="H8" s="19">
        <v>10.9</v>
      </c>
      <c r="I8" s="19">
        <v>47.8</v>
      </c>
      <c r="J8" s="19">
        <v>23.8</v>
      </c>
      <c r="K8" s="154">
        <f t="shared" si="0"/>
        <v>4213308.4539999999</v>
      </c>
      <c r="L8" s="154">
        <f t="shared" si="9"/>
        <v>177303.106</v>
      </c>
      <c r="M8" s="154">
        <f t="shared" si="10"/>
        <v>105923.804</v>
      </c>
      <c r="N8" s="155">
        <f t="shared" si="1"/>
        <v>4.208168187441232</v>
      </c>
      <c r="O8" s="54">
        <f t="shared" si="2"/>
        <v>93.277802632012083</v>
      </c>
      <c r="P8" s="54">
        <f t="shared" si="3"/>
        <v>2.5140291805466752</v>
      </c>
      <c r="Q8" s="156">
        <v>106523</v>
      </c>
      <c r="R8" s="157">
        <v>106348</v>
      </c>
      <c r="S8" s="1">
        <v>38802500</v>
      </c>
      <c r="T8" s="1">
        <v>37691912</v>
      </c>
      <c r="U8" s="158">
        <f t="shared" si="4"/>
        <v>0.27452612589395015</v>
      </c>
      <c r="V8" s="157">
        <v>0.3</v>
      </c>
      <c r="W8" s="157">
        <f t="shared" si="5"/>
        <v>27.452612589395017</v>
      </c>
      <c r="X8" s="157">
        <f t="shared" si="6"/>
        <v>28.215071710875264</v>
      </c>
      <c r="Y8" s="157">
        <f t="shared" si="11"/>
        <v>-0.76245912148024786</v>
      </c>
      <c r="Z8" s="158">
        <f t="shared" si="7"/>
        <v>0.28215071710875267</v>
      </c>
      <c r="AA8" s="157">
        <v>0.3</v>
      </c>
      <c r="AB8" s="159">
        <f t="shared" si="8"/>
        <v>0.16455410538985218</v>
      </c>
      <c r="AC8" s="160">
        <v>85.9</v>
      </c>
      <c r="AD8" s="160">
        <v>25.824999999999999</v>
      </c>
      <c r="AE8" s="161">
        <v>82.1</v>
      </c>
      <c r="AF8" s="162" t="s">
        <v>493</v>
      </c>
      <c r="AG8" s="163">
        <v>3592</v>
      </c>
      <c r="AH8" s="1">
        <v>37912312</v>
      </c>
      <c r="AI8" s="164">
        <f t="shared" si="13"/>
        <v>0.94744947235082888</v>
      </c>
      <c r="AJ8" s="165">
        <v>3191</v>
      </c>
      <c r="AK8" s="19">
        <v>38151997</v>
      </c>
      <c r="AL8" s="166">
        <f t="shared" si="12"/>
        <v>0.83639134276509819</v>
      </c>
    </row>
    <row r="9" spans="1:38">
      <c r="A9" s="151" t="s">
        <v>14</v>
      </c>
      <c r="B9" s="152" t="s">
        <v>15</v>
      </c>
      <c r="C9" s="153"/>
      <c r="D9" s="19">
        <v>5359295</v>
      </c>
      <c r="E9" s="19">
        <v>117143</v>
      </c>
      <c r="F9" s="19">
        <v>58282</v>
      </c>
      <c r="G9" s="19">
        <v>58861</v>
      </c>
      <c r="H9" s="19">
        <v>10.9</v>
      </c>
      <c r="I9" s="19">
        <v>55.3</v>
      </c>
      <c r="J9" s="19">
        <v>12.5</v>
      </c>
      <c r="K9" s="154">
        <f t="shared" si="0"/>
        <v>584163.15500000003</v>
      </c>
      <c r="L9" s="154">
        <f t="shared" si="9"/>
        <v>32229.945999999996</v>
      </c>
      <c r="M9" s="154">
        <f t="shared" si="10"/>
        <v>7357.625</v>
      </c>
      <c r="N9" s="155">
        <f t="shared" si="1"/>
        <v>5.5172849783721798</v>
      </c>
      <c r="O9" s="54">
        <f t="shared" si="2"/>
        <v>93.22319960422702</v>
      </c>
      <c r="P9" s="54">
        <f t="shared" si="3"/>
        <v>1.2595154174008116</v>
      </c>
      <c r="Q9" s="156">
        <v>16740</v>
      </c>
      <c r="R9" s="157">
        <v>16317</v>
      </c>
      <c r="S9" s="1">
        <v>5355866</v>
      </c>
      <c r="T9" s="1">
        <v>5116796</v>
      </c>
      <c r="U9" s="158">
        <f t="shared" si="4"/>
        <v>0.31255449632235011</v>
      </c>
      <c r="V9" s="157">
        <v>0.3</v>
      </c>
      <c r="W9" s="157">
        <f t="shared" si="5"/>
        <v>31.25544963223501</v>
      </c>
      <c r="X9" s="157">
        <f t="shared" si="6"/>
        <v>31.889096223496107</v>
      </c>
      <c r="Y9" s="157">
        <f t="shared" si="11"/>
        <v>-0.63364659126109757</v>
      </c>
      <c r="Z9" s="158">
        <f t="shared" si="7"/>
        <v>0.31889096223496111</v>
      </c>
      <c r="AA9" s="157">
        <v>0.3</v>
      </c>
      <c r="AB9" s="159">
        <f t="shared" si="8"/>
        <v>2.592388306674021</v>
      </c>
      <c r="AC9" s="160">
        <v>80.400000000000006</v>
      </c>
      <c r="AD9" s="160">
        <v>23.725000000000001</v>
      </c>
      <c r="AE9" s="161">
        <v>71.8</v>
      </c>
      <c r="AF9" s="162">
        <v>65</v>
      </c>
      <c r="AG9" s="163">
        <v>4218</v>
      </c>
      <c r="AH9" s="1">
        <v>5187214</v>
      </c>
      <c r="AI9" s="164">
        <f t="shared" si="13"/>
        <v>8.1315326493181121</v>
      </c>
      <c r="AJ9" s="165">
        <v>214</v>
      </c>
      <c r="AK9" s="19">
        <v>5267878</v>
      </c>
      <c r="AL9" s="166">
        <f t="shared" si="12"/>
        <v>0.40623567971771557</v>
      </c>
    </row>
    <row r="10" spans="1:38">
      <c r="A10" s="151" t="s">
        <v>16</v>
      </c>
      <c r="B10" s="152" t="s">
        <v>17</v>
      </c>
      <c r="C10" s="153"/>
      <c r="D10" s="19">
        <v>3588570</v>
      </c>
      <c r="E10" s="19">
        <v>116867</v>
      </c>
      <c r="F10" s="19">
        <v>44989</v>
      </c>
      <c r="G10" s="19">
        <v>71878</v>
      </c>
      <c r="H10" s="19">
        <v>11.6</v>
      </c>
      <c r="I10" s="19">
        <v>67.3</v>
      </c>
      <c r="J10" s="19">
        <v>17</v>
      </c>
      <c r="K10" s="154">
        <f t="shared" si="0"/>
        <v>416274.12</v>
      </c>
      <c r="L10" s="154">
        <f t="shared" si="9"/>
        <v>30277.596999999998</v>
      </c>
      <c r="M10" s="154">
        <f t="shared" si="10"/>
        <v>12219.26</v>
      </c>
      <c r="N10" s="155">
        <f t="shared" si="1"/>
        <v>7.2734757087469184</v>
      </c>
      <c r="O10" s="54">
        <f t="shared" si="2"/>
        <v>89.791136427121614</v>
      </c>
      <c r="P10" s="54">
        <f t="shared" si="3"/>
        <v>2.9353878641314526</v>
      </c>
      <c r="Q10" s="156">
        <v>24794</v>
      </c>
      <c r="R10" s="157">
        <v>25955</v>
      </c>
      <c r="S10" s="1">
        <v>3596677</v>
      </c>
      <c r="T10" s="1">
        <v>3580709</v>
      </c>
      <c r="U10" s="158">
        <f t="shared" si="4"/>
        <v>0.689358538450909</v>
      </c>
      <c r="V10" s="157">
        <v>0.7</v>
      </c>
      <c r="W10" s="157">
        <f t="shared" si="5"/>
        <v>68.935853845090904</v>
      </c>
      <c r="X10" s="157">
        <f t="shared" si="6"/>
        <v>72.485644602786763</v>
      </c>
      <c r="Y10" s="157">
        <f t="shared" si="11"/>
        <v>-3.5497907576958596</v>
      </c>
      <c r="Z10" s="158">
        <f t="shared" si="7"/>
        <v>0.7248564460278677</v>
      </c>
      <c r="AA10" s="157">
        <v>0.7</v>
      </c>
      <c r="AB10" s="159">
        <f t="shared" si="8"/>
        <v>-4.4731265652090162</v>
      </c>
      <c r="AC10" s="160">
        <v>87.5</v>
      </c>
      <c r="AD10" s="160">
        <v>22.524999999999999</v>
      </c>
      <c r="AE10" s="161">
        <v>55.3</v>
      </c>
      <c r="AF10" s="162">
        <v>50.7</v>
      </c>
      <c r="AG10" s="163">
        <v>2509</v>
      </c>
      <c r="AH10" s="1">
        <v>3538599</v>
      </c>
      <c r="AI10" s="164">
        <f t="shared" si="13"/>
        <v>7.0903767281910159</v>
      </c>
      <c r="AJ10" s="165">
        <v>3934</v>
      </c>
      <c r="AK10" s="19">
        <v>3535139</v>
      </c>
      <c r="AL10" s="166">
        <f t="shared" si="12"/>
        <v>11.128275295540005</v>
      </c>
    </row>
    <row r="11" spans="1:38">
      <c r="A11" s="151" t="s">
        <v>18</v>
      </c>
      <c r="B11" s="152" t="s">
        <v>19</v>
      </c>
      <c r="C11" s="153"/>
      <c r="D11" s="19">
        <v>934695</v>
      </c>
      <c r="E11" s="19">
        <v>25152</v>
      </c>
      <c r="F11" s="19">
        <v>11553</v>
      </c>
      <c r="G11" s="19">
        <v>13599</v>
      </c>
      <c r="H11" s="19">
        <v>12.8</v>
      </c>
      <c r="I11" s="19">
        <v>52.8</v>
      </c>
      <c r="J11" s="19">
        <v>11.5</v>
      </c>
      <c r="K11" s="154">
        <f t="shared" si="0"/>
        <v>119640.96000000001</v>
      </c>
      <c r="L11" s="154">
        <f t="shared" si="9"/>
        <v>6099.9840000000004</v>
      </c>
      <c r="M11" s="154">
        <f t="shared" si="10"/>
        <v>1563.885</v>
      </c>
      <c r="N11" s="155">
        <f t="shared" si="1"/>
        <v>5.098574936209137</v>
      </c>
      <c r="O11" s="54">
        <f t="shared" si="2"/>
        <v>93.594276575513945</v>
      </c>
      <c r="P11" s="54">
        <f t="shared" si="3"/>
        <v>1.3071484882769244</v>
      </c>
      <c r="Q11" s="156">
        <v>4391</v>
      </c>
      <c r="R11" s="157">
        <v>4253</v>
      </c>
      <c r="S11" s="1">
        <v>935614</v>
      </c>
      <c r="T11" s="1">
        <v>907135</v>
      </c>
      <c r="U11" s="158">
        <f t="shared" si="4"/>
        <v>0.46931747494158915</v>
      </c>
      <c r="V11" s="157">
        <v>0.5</v>
      </c>
      <c r="W11" s="157">
        <f t="shared" si="5"/>
        <v>46.93174749415892</v>
      </c>
      <c r="X11" s="157">
        <f t="shared" si="6"/>
        <v>46.883870647698522</v>
      </c>
      <c r="Y11" s="157">
        <f t="shared" si="11"/>
        <v>4.787684646039736E-2</v>
      </c>
      <c r="Z11" s="158">
        <f t="shared" si="7"/>
        <v>0.46883870647698522</v>
      </c>
      <c r="AA11" s="157">
        <v>0.5</v>
      </c>
      <c r="AB11" s="159">
        <f t="shared" si="8"/>
        <v>3.2447683987773335</v>
      </c>
      <c r="AC11" s="160">
        <v>87.8</v>
      </c>
      <c r="AD11" s="160">
        <v>21.524999999999999</v>
      </c>
      <c r="AE11" s="161">
        <v>51.7</v>
      </c>
      <c r="AF11" s="162">
        <v>44.9</v>
      </c>
      <c r="AG11" s="163">
        <v>0</v>
      </c>
      <c r="AH11" s="1">
        <v>911788</v>
      </c>
      <c r="AI11" s="164">
        <f t="shared" si="13"/>
        <v>0</v>
      </c>
      <c r="AJ11" s="165">
        <v>305</v>
      </c>
      <c r="AK11" s="19">
        <v>920268</v>
      </c>
      <c r="AL11" s="166">
        <f t="shared" si="12"/>
        <v>3.3142519353058022</v>
      </c>
    </row>
    <row r="12" spans="1:38" ht="16.5" customHeight="1">
      <c r="A12" s="151" t="s">
        <v>20</v>
      </c>
      <c r="B12" s="152" t="s">
        <v>21</v>
      </c>
      <c r="C12" s="153"/>
      <c r="D12" s="19">
        <v>659009</v>
      </c>
      <c r="E12" s="19">
        <v>39967</v>
      </c>
      <c r="F12" s="19">
        <v>7241</v>
      </c>
      <c r="G12" s="19">
        <v>32726</v>
      </c>
      <c r="H12" s="19">
        <v>11.8</v>
      </c>
      <c r="I12" s="19">
        <v>58</v>
      </c>
      <c r="J12" s="19">
        <v>14.4</v>
      </c>
      <c r="K12" s="154">
        <f t="shared" si="0"/>
        <v>77763.062000000005</v>
      </c>
      <c r="L12" s="154">
        <f t="shared" si="9"/>
        <v>4199.78</v>
      </c>
      <c r="M12" s="154">
        <f t="shared" si="10"/>
        <v>4712.5440000000008</v>
      </c>
      <c r="N12" s="155">
        <f t="shared" si="1"/>
        <v>5.4007389781024813</v>
      </c>
      <c r="O12" s="54">
        <f t="shared" si="2"/>
        <v>88.539129284801064</v>
      </c>
      <c r="P12" s="54">
        <f t="shared" si="3"/>
        <v>6.060131737096464</v>
      </c>
      <c r="Q12" s="156">
        <v>2647</v>
      </c>
      <c r="R12" s="157">
        <v>2625</v>
      </c>
      <c r="S12" s="1">
        <v>658893</v>
      </c>
      <c r="T12" s="1">
        <v>617996</v>
      </c>
      <c r="U12" s="158">
        <f t="shared" si="4"/>
        <v>0.4017344242540139</v>
      </c>
      <c r="V12" s="157">
        <v>0.4</v>
      </c>
      <c r="W12" s="157">
        <f t="shared" si="5"/>
        <v>40.17344242540139</v>
      </c>
      <c r="X12" s="157">
        <f t="shared" si="6"/>
        <v>42.476003080926091</v>
      </c>
      <c r="Y12" s="157">
        <f t="shared" si="11"/>
        <v>-2.3025606555247009</v>
      </c>
      <c r="Z12" s="158">
        <f t="shared" si="7"/>
        <v>0.42476003080926095</v>
      </c>
      <c r="AA12" s="157">
        <v>0.4</v>
      </c>
      <c r="AB12" s="159">
        <f t="shared" si="8"/>
        <v>0.83809523809523812</v>
      </c>
      <c r="AC12" s="160">
        <v>88.7</v>
      </c>
      <c r="AD12" s="160">
        <v>21.175000000000001</v>
      </c>
      <c r="AE12" s="161">
        <v>71</v>
      </c>
      <c r="AF12" s="162">
        <v>54.4</v>
      </c>
      <c r="AG12" s="163">
        <v>0</v>
      </c>
      <c r="AH12" s="1">
        <v>636610</v>
      </c>
      <c r="AI12" s="164">
        <f t="shared" si="13"/>
        <v>0</v>
      </c>
      <c r="AJ12" s="165">
        <v>251</v>
      </c>
      <c r="AK12" s="19">
        <v>648263</v>
      </c>
      <c r="AL12" s="166">
        <f t="shared" si="12"/>
        <v>3.8718853304908656</v>
      </c>
    </row>
    <row r="13" spans="1:38">
      <c r="A13" s="151" t="s">
        <v>22</v>
      </c>
      <c r="B13" s="152" t="s">
        <v>23</v>
      </c>
      <c r="C13" s="153"/>
      <c r="D13" s="19">
        <v>19934451</v>
      </c>
      <c r="E13" s="19">
        <v>432436</v>
      </c>
      <c r="F13" s="19">
        <v>256233</v>
      </c>
      <c r="G13" s="19">
        <v>176203</v>
      </c>
      <c r="H13" s="19">
        <v>13.7</v>
      </c>
      <c r="I13" s="19">
        <v>46.4</v>
      </c>
      <c r="J13" s="19">
        <v>19.2</v>
      </c>
      <c r="K13" s="154">
        <f t="shared" si="0"/>
        <v>2731019.7869999995</v>
      </c>
      <c r="L13" s="154">
        <f t="shared" si="9"/>
        <v>118892.11199999999</v>
      </c>
      <c r="M13" s="154">
        <f t="shared" si="10"/>
        <v>33830.976000000002</v>
      </c>
      <c r="N13" s="155">
        <f t="shared" si="1"/>
        <v>4.3533962136027542</v>
      </c>
      <c r="O13" s="54">
        <f t="shared" si="2"/>
        <v>94.407836635714574</v>
      </c>
      <c r="P13" s="54">
        <f t="shared" si="3"/>
        <v>1.2387671506826767</v>
      </c>
      <c r="Q13" s="156">
        <v>76985</v>
      </c>
      <c r="R13" s="157">
        <v>76390</v>
      </c>
      <c r="S13" s="1">
        <v>19893297</v>
      </c>
      <c r="T13" s="1">
        <v>19057542</v>
      </c>
      <c r="U13" s="158">
        <f t="shared" si="4"/>
        <v>0.38698964781956458</v>
      </c>
      <c r="V13" s="157">
        <v>0.4</v>
      </c>
      <c r="W13" s="157">
        <f t="shared" si="5"/>
        <v>38.698964781956455</v>
      </c>
      <c r="X13" s="157">
        <f t="shared" si="6"/>
        <v>40.08386810848954</v>
      </c>
      <c r="Y13" s="157">
        <f t="shared" si="11"/>
        <v>-1.3849033265330846</v>
      </c>
      <c r="Z13" s="158">
        <f t="shared" si="7"/>
        <v>0.4008386810848954</v>
      </c>
      <c r="AA13" s="157">
        <v>0.4</v>
      </c>
      <c r="AB13" s="159">
        <f t="shared" si="8"/>
        <v>0.77889776148710566</v>
      </c>
      <c r="AC13" s="160">
        <v>88.2</v>
      </c>
      <c r="AD13" s="160">
        <v>27.3</v>
      </c>
      <c r="AE13" s="161">
        <v>54.4</v>
      </c>
      <c r="AF13" s="162">
        <v>32.9</v>
      </c>
      <c r="AG13" s="163">
        <v>83365</v>
      </c>
      <c r="AH13" s="1">
        <v>19335250</v>
      </c>
      <c r="AI13" s="164">
        <f t="shared" si="13"/>
        <v>43.115553199467293</v>
      </c>
      <c r="AJ13" s="165">
        <v>0</v>
      </c>
      <c r="AK13" s="19">
        <v>19621207</v>
      </c>
      <c r="AL13" s="166">
        <f t="shared" si="12"/>
        <v>0</v>
      </c>
    </row>
    <row r="14" spans="1:38">
      <c r="A14" s="151" t="s">
        <v>24</v>
      </c>
      <c r="B14" s="152" t="s">
        <v>25</v>
      </c>
      <c r="C14" s="153"/>
      <c r="D14" s="19">
        <v>10099320</v>
      </c>
      <c r="E14" s="19">
        <v>261017</v>
      </c>
      <c r="F14" s="19">
        <v>141847</v>
      </c>
      <c r="G14" s="19">
        <v>119170</v>
      </c>
      <c r="H14" s="19">
        <v>12.7</v>
      </c>
      <c r="I14" s="19">
        <v>39.4</v>
      </c>
      <c r="J14" s="19">
        <v>11.9</v>
      </c>
      <c r="K14" s="154">
        <f t="shared" si="0"/>
        <v>1282613.6400000001</v>
      </c>
      <c r="L14" s="154">
        <f t="shared" si="9"/>
        <v>55887.717999999993</v>
      </c>
      <c r="M14" s="154">
        <f t="shared" si="10"/>
        <v>14181.230000000001</v>
      </c>
      <c r="N14" s="155">
        <f t="shared" si="1"/>
        <v>4.357330707944131</v>
      </c>
      <c r="O14" s="54">
        <f t="shared" si="2"/>
        <v>94.537018333907639</v>
      </c>
      <c r="P14" s="54">
        <f t="shared" si="3"/>
        <v>1.1056509581482385</v>
      </c>
      <c r="Q14" s="156">
        <v>34120</v>
      </c>
      <c r="R14" s="157">
        <v>34692</v>
      </c>
      <c r="S14" s="1">
        <v>10097343</v>
      </c>
      <c r="T14" s="1">
        <v>9815210</v>
      </c>
      <c r="U14" s="158">
        <f t="shared" si="4"/>
        <v>0.33791067610558539</v>
      </c>
      <c r="V14" s="157">
        <v>0.3</v>
      </c>
      <c r="W14" s="157">
        <f t="shared" si="5"/>
        <v>33.791067610558542</v>
      </c>
      <c r="X14" s="157">
        <f t="shared" si="6"/>
        <v>35.345142895567186</v>
      </c>
      <c r="Y14" s="157">
        <f t="shared" si="11"/>
        <v>-1.5540752850086434</v>
      </c>
      <c r="Z14" s="158">
        <f t="shared" si="7"/>
        <v>0.35345142895567189</v>
      </c>
      <c r="AA14" s="157">
        <v>0.4</v>
      </c>
      <c r="AB14" s="159">
        <f t="shared" si="8"/>
        <v>-1.6487951112648451</v>
      </c>
      <c r="AC14" s="160">
        <v>85.9</v>
      </c>
      <c r="AD14" s="160">
        <v>17.475000000000001</v>
      </c>
      <c r="AE14" s="161">
        <v>46.3</v>
      </c>
      <c r="AF14" s="162">
        <v>47.2</v>
      </c>
      <c r="AG14" s="163">
        <v>12201</v>
      </c>
      <c r="AH14" s="1">
        <v>9812517</v>
      </c>
      <c r="AI14" s="164">
        <f t="shared" si="13"/>
        <v>12.43411858547608</v>
      </c>
      <c r="AJ14" s="165">
        <v>2468</v>
      </c>
      <c r="AK14" s="19">
        <v>9907239</v>
      </c>
      <c r="AL14" s="166">
        <f t="shared" si="12"/>
        <v>2.4911077647364719</v>
      </c>
    </row>
    <row r="15" spans="1:38">
      <c r="A15" s="151" t="s">
        <v>26</v>
      </c>
      <c r="B15" s="152" t="s">
        <v>27</v>
      </c>
      <c r="C15" s="153"/>
      <c r="D15" s="19">
        <v>1413673</v>
      </c>
      <c r="E15" s="19">
        <v>43977</v>
      </c>
      <c r="F15" s="19">
        <v>11483</v>
      </c>
      <c r="G15" s="19">
        <v>32494</v>
      </c>
      <c r="H15" s="19">
        <v>11.4</v>
      </c>
      <c r="I15" s="19">
        <v>56.4</v>
      </c>
      <c r="J15" s="19">
        <v>16.7</v>
      </c>
      <c r="K15" s="154">
        <f t="shared" si="0"/>
        <v>161158.72200000001</v>
      </c>
      <c r="L15" s="154">
        <f t="shared" si="9"/>
        <v>6476.4119999999994</v>
      </c>
      <c r="M15" s="154">
        <f t="shared" si="10"/>
        <v>5426.4979999999996</v>
      </c>
      <c r="N15" s="155">
        <f t="shared" si="1"/>
        <v>4.0186543549284286</v>
      </c>
      <c r="O15" s="54">
        <f t="shared" si="2"/>
        <v>92.61416952661115</v>
      </c>
      <c r="P15" s="54">
        <f t="shared" si="3"/>
        <v>3.3671761184604074</v>
      </c>
      <c r="Q15" s="156">
        <v>3706</v>
      </c>
      <c r="R15" s="157">
        <v>3842</v>
      </c>
      <c r="S15" s="1">
        <v>1419561</v>
      </c>
      <c r="T15" s="1">
        <v>1374810</v>
      </c>
      <c r="U15" s="158">
        <f t="shared" si="4"/>
        <v>0.26106662552718762</v>
      </c>
      <c r="V15" s="157">
        <v>0.3</v>
      </c>
      <c r="W15" s="157">
        <f t="shared" si="5"/>
        <v>26.106662552718763</v>
      </c>
      <c r="X15" s="157">
        <f t="shared" si="6"/>
        <v>27.945679766658667</v>
      </c>
      <c r="Y15" s="157">
        <f t="shared" si="11"/>
        <v>-1.8390172139399041</v>
      </c>
      <c r="Z15" s="158">
        <f t="shared" si="7"/>
        <v>0.27945679766658665</v>
      </c>
      <c r="AA15" s="157">
        <v>0.3</v>
      </c>
      <c r="AB15" s="159">
        <f t="shared" si="8"/>
        <v>-3.5398230088495577</v>
      </c>
      <c r="AC15" s="160">
        <v>87.6</v>
      </c>
      <c r="AD15" s="160">
        <v>19.55</v>
      </c>
      <c r="AE15" s="161">
        <v>76.900000000000006</v>
      </c>
      <c r="AF15" s="162">
        <v>40.299999999999997</v>
      </c>
      <c r="AG15" s="163">
        <v>0</v>
      </c>
      <c r="AH15" s="1">
        <v>1352350</v>
      </c>
      <c r="AI15" s="164">
        <f t="shared" si="13"/>
        <v>0</v>
      </c>
      <c r="AJ15" s="165">
        <v>511</v>
      </c>
      <c r="AK15" s="19">
        <v>1362574</v>
      </c>
      <c r="AL15" s="166">
        <f t="shared" si="12"/>
        <v>3.750255032020279</v>
      </c>
    </row>
    <row r="16" spans="1:38">
      <c r="A16" s="151" t="s">
        <v>28</v>
      </c>
      <c r="B16" s="152" t="s">
        <v>29</v>
      </c>
      <c r="C16" s="153"/>
      <c r="D16" s="19">
        <v>1635483</v>
      </c>
      <c r="E16" s="19">
        <v>29926</v>
      </c>
      <c r="F16" s="19">
        <v>17300</v>
      </c>
      <c r="G16" s="19">
        <v>12626</v>
      </c>
      <c r="H16" s="19">
        <v>13.4</v>
      </c>
      <c r="I16" s="19">
        <v>51.4</v>
      </c>
      <c r="J16" s="19">
        <v>18.2</v>
      </c>
      <c r="K16" s="154">
        <f t="shared" si="0"/>
        <v>219154.72200000001</v>
      </c>
      <c r="L16" s="154">
        <f t="shared" si="9"/>
        <v>8892.2000000000007</v>
      </c>
      <c r="M16" s="154">
        <f t="shared" si="10"/>
        <v>2297.9319999999998</v>
      </c>
      <c r="N16" s="155">
        <f t="shared" si="1"/>
        <v>4.0574987017619453</v>
      </c>
      <c r="O16" s="54">
        <f t="shared" si="2"/>
        <v>94.89395806858316</v>
      </c>
      <c r="P16" s="54">
        <f t="shared" si="3"/>
        <v>1.0485432296548918</v>
      </c>
      <c r="Q16" s="156">
        <v>4133</v>
      </c>
      <c r="R16" s="157">
        <v>4235</v>
      </c>
      <c r="S16" s="1">
        <v>1634464</v>
      </c>
      <c r="T16" s="1">
        <v>1584985</v>
      </c>
      <c r="U16" s="158">
        <f t="shared" si="4"/>
        <v>0.25286577128648902</v>
      </c>
      <c r="V16" s="157">
        <v>0.3</v>
      </c>
      <c r="W16" s="157">
        <f t="shared" si="5"/>
        <v>25.286577128648901</v>
      </c>
      <c r="X16" s="157">
        <f t="shared" si="6"/>
        <v>26.719495768098753</v>
      </c>
      <c r="Y16" s="157">
        <f t="shared" si="11"/>
        <v>-1.4329186394498521</v>
      </c>
      <c r="Z16" s="158">
        <f t="shared" si="7"/>
        <v>0.26719495768098755</v>
      </c>
      <c r="AA16" s="157">
        <v>0.3</v>
      </c>
      <c r="AB16" s="159">
        <f t="shared" si="8"/>
        <v>-2.4085005903187722</v>
      </c>
      <c r="AC16" s="160">
        <v>68.7</v>
      </c>
      <c r="AD16" s="160">
        <v>28.35</v>
      </c>
      <c r="AE16" s="161">
        <v>66.7</v>
      </c>
      <c r="AF16" s="162">
        <v>51.2</v>
      </c>
      <c r="AG16" s="163">
        <v>0</v>
      </c>
      <c r="AH16" s="1">
        <v>1595824</v>
      </c>
      <c r="AI16" s="164">
        <f t="shared" si="13"/>
        <v>0</v>
      </c>
      <c r="AJ16" s="165">
        <v>416</v>
      </c>
      <c r="AK16" s="19">
        <v>1614714</v>
      </c>
      <c r="AL16" s="166">
        <f t="shared" si="12"/>
        <v>2.5763076309488859</v>
      </c>
    </row>
    <row r="17" spans="1:38">
      <c r="A17" s="151" t="s">
        <v>30</v>
      </c>
      <c r="B17" s="152" t="s">
        <v>31</v>
      </c>
      <c r="C17" s="153"/>
      <c r="D17" s="19">
        <v>12851684</v>
      </c>
      <c r="E17" s="19">
        <v>300649</v>
      </c>
      <c r="F17" s="19">
        <v>161631</v>
      </c>
      <c r="G17" s="19">
        <v>139018</v>
      </c>
      <c r="H17" s="19">
        <v>11.5</v>
      </c>
      <c r="I17" s="19">
        <v>61.4</v>
      </c>
      <c r="J17" s="19">
        <v>16.100000000000001</v>
      </c>
      <c r="K17" s="154">
        <f t="shared" si="0"/>
        <v>1477943.6600000001</v>
      </c>
      <c r="L17" s="154">
        <f t="shared" si="9"/>
        <v>99241.433999999994</v>
      </c>
      <c r="M17" s="154">
        <f t="shared" si="10"/>
        <v>22381.898000000001</v>
      </c>
      <c r="N17" s="155">
        <f t="shared" si="1"/>
        <v>6.714832011932037</v>
      </c>
      <c r="O17" s="54">
        <f t="shared" si="2"/>
        <v>91.770773454246566</v>
      </c>
      <c r="P17" s="54">
        <f t="shared" si="3"/>
        <v>1.5143945338214042</v>
      </c>
      <c r="Q17" s="156">
        <v>74576</v>
      </c>
      <c r="R17" s="157">
        <v>75983</v>
      </c>
      <c r="S17" s="1">
        <v>12880580</v>
      </c>
      <c r="T17" s="1">
        <v>12869259</v>
      </c>
      <c r="U17" s="158">
        <f t="shared" si="4"/>
        <v>0.57898013909311541</v>
      </c>
      <c r="V17" s="157">
        <v>0.6</v>
      </c>
      <c r="W17" s="157">
        <f t="shared" si="5"/>
        <v>57.898013909311537</v>
      </c>
      <c r="X17" s="157">
        <f t="shared" si="6"/>
        <v>59.04224944109059</v>
      </c>
      <c r="Y17" s="157">
        <f t="shared" si="11"/>
        <v>-1.1442355317790529</v>
      </c>
      <c r="Z17" s="158">
        <f t="shared" si="7"/>
        <v>0.59042249441090588</v>
      </c>
      <c r="AA17" s="157">
        <v>0.6</v>
      </c>
      <c r="AB17" s="159">
        <f t="shared" si="8"/>
        <v>-1.8517299922351051</v>
      </c>
      <c r="AC17" s="160">
        <v>76.7</v>
      </c>
      <c r="AD17" s="160">
        <v>24.9</v>
      </c>
      <c r="AE17" s="161">
        <v>57.2</v>
      </c>
      <c r="AF17" s="162">
        <v>45.6</v>
      </c>
      <c r="AG17" s="163">
        <v>31473</v>
      </c>
      <c r="AH17" s="1">
        <v>12694224</v>
      </c>
      <c r="AI17" s="164">
        <f t="shared" si="13"/>
        <v>24.7931657736621</v>
      </c>
      <c r="AJ17" s="165">
        <v>2731</v>
      </c>
      <c r="AK17" s="19">
        <v>12671738</v>
      </c>
      <c r="AL17" s="166">
        <f t="shared" si="12"/>
        <v>2.1551897616570042</v>
      </c>
    </row>
    <row r="18" spans="1:38">
      <c r="A18" s="151" t="s">
        <v>32</v>
      </c>
      <c r="B18" s="152" t="s">
        <v>327</v>
      </c>
      <c r="C18" s="153"/>
      <c r="D18" s="19">
        <v>6589578</v>
      </c>
      <c r="E18" s="19">
        <v>188946</v>
      </c>
      <c r="F18" s="19">
        <v>96458</v>
      </c>
      <c r="G18" s="19">
        <v>92488</v>
      </c>
      <c r="H18" s="19">
        <v>14.3</v>
      </c>
      <c r="I18" s="19">
        <v>58</v>
      </c>
      <c r="J18" s="19">
        <v>14.4</v>
      </c>
      <c r="K18" s="154">
        <f t="shared" si="0"/>
        <v>942309.6540000001</v>
      </c>
      <c r="L18" s="154">
        <f t="shared" si="9"/>
        <v>55945.64</v>
      </c>
      <c r="M18" s="154">
        <f t="shared" si="10"/>
        <v>13318.272000000001</v>
      </c>
      <c r="N18" s="155">
        <f t="shared" si="1"/>
        <v>5.937075966750097</v>
      </c>
      <c r="O18" s="54">
        <f t="shared" si="2"/>
        <v>92.64955933477043</v>
      </c>
      <c r="P18" s="54">
        <f t="shared" si="3"/>
        <v>1.4133646984794661</v>
      </c>
      <c r="Q18" s="156">
        <v>40404</v>
      </c>
      <c r="R18" s="157">
        <v>39834</v>
      </c>
      <c r="S18" s="1">
        <v>6596855</v>
      </c>
      <c r="T18" s="1">
        <v>6516922</v>
      </c>
      <c r="U18" s="158">
        <f t="shared" si="4"/>
        <v>0.61247367116603291</v>
      </c>
      <c r="V18" s="157">
        <v>0.6</v>
      </c>
      <c r="W18" s="157">
        <f t="shared" si="5"/>
        <v>61.247367116603293</v>
      </c>
      <c r="X18" s="157">
        <f t="shared" si="6"/>
        <v>61.12394777780063</v>
      </c>
      <c r="Y18" s="157">
        <f t="shared" si="11"/>
        <v>0.12341933880266254</v>
      </c>
      <c r="Z18" s="158">
        <f t="shared" si="7"/>
        <v>0.61123947777800625</v>
      </c>
      <c r="AA18" s="157">
        <v>0.6</v>
      </c>
      <c r="AB18" s="159">
        <f t="shared" si="8"/>
        <v>1.4309383943364964</v>
      </c>
      <c r="AC18" s="160">
        <v>76.5</v>
      </c>
      <c r="AD18" s="160">
        <v>21.75</v>
      </c>
      <c r="AE18" s="161">
        <v>45.9</v>
      </c>
      <c r="AF18" s="162">
        <v>33.700000000000003</v>
      </c>
      <c r="AG18" s="163">
        <v>1914</v>
      </c>
      <c r="AH18" s="1">
        <v>6468964</v>
      </c>
      <c r="AI18" s="164">
        <f t="shared" si="13"/>
        <v>2.9587426982125731</v>
      </c>
      <c r="AJ18" s="165">
        <v>1892</v>
      </c>
      <c r="AK18" s="19">
        <v>6490256</v>
      </c>
      <c r="AL18" s="166">
        <f t="shared" si="12"/>
        <v>2.9151392487445795</v>
      </c>
    </row>
    <row r="19" spans="1:38">
      <c r="A19" s="151" t="s">
        <v>34</v>
      </c>
      <c r="B19" s="152" t="s">
        <v>35</v>
      </c>
      <c r="C19" s="153"/>
      <c r="D19" s="19">
        <v>3106589</v>
      </c>
      <c r="E19" s="19">
        <v>100093</v>
      </c>
      <c r="F19" s="19">
        <v>41932</v>
      </c>
      <c r="G19" s="19">
        <v>58161</v>
      </c>
      <c r="H19" s="19">
        <v>12.4</v>
      </c>
      <c r="I19" s="19">
        <v>70.7</v>
      </c>
      <c r="J19" s="19">
        <v>14.8</v>
      </c>
      <c r="K19" s="154">
        <f t="shared" si="0"/>
        <v>385217.03600000002</v>
      </c>
      <c r="L19" s="154">
        <f t="shared" si="9"/>
        <v>29645.924000000003</v>
      </c>
      <c r="M19" s="154">
        <f t="shared" si="10"/>
        <v>8607.8280000000013</v>
      </c>
      <c r="N19" s="155">
        <f t="shared" si="1"/>
        <v>7.6959015903959136</v>
      </c>
      <c r="O19" s="54">
        <f t="shared" si="2"/>
        <v>90.069558605917948</v>
      </c>
      <c r="P19" s="54">
        <f t="shared" si="3"/>
        <v>2.234539803686149</v>
      </c>
      <c r="Q19" s="156">
        <v>24912</v>
      </c>
      <c r="R19" s="157">
        <v>25293</v>
      </c>
      <c r="S19" s="1">
        <v>3107126</v>
      </c>
      <c r="T19" s="1">
        <v>3062309</v>
      </c>
      <c r="U19" s="158">
        <f t="shared" si="4"/>
        <v>0.80176986707330178</v>
      </c>
      <c r="V19" s="157">
        <v>0.8</v>
      </c>
      <c r="W19" s="157">
        <f t="shared" si="5"/>
        <v>80.176986707330173</v>
      </c>
      <c r="X19" s="157">
        <f t="shared" si="6"/>
        <v>82.594538957368442</v>
      </c>
      <c r="Y19" s="157">
        <f t="shared" si="11"/>
        <v>-2.4175522500382698</v>
      </c>
      <c r="Z19" s="158">
        <f t="shared" si="7"/>
        <v>0.82594538957368435</v>
      </c>
      <c r="AA19" s="157">
        <v>0.8</v>
      </c>
      <c r="AB19" s="159">
        <f t="shared" si="8"/>
        <v>-1.5063456292254773</v>
      </c>
      <c r="AC19" s="160">
        <v>79.7</v>
      </c>
      <c r="AD19" s="160">
        <v>19.899999999999999</v>
      </c>
      <c r="AE19" s="161">
        <v>67</v>
      </c>
      <c r="AF19" s="162">
        <v>51.9</v>
      </c>
      <c r="AG19" s="163">
        <v>8505</v>
      </c>
      <c r="AH19" s="1">
        <v>3049107</v>
      </c>
      <c r="AI19" s="164">
        <f t="shared" si="13"/>
        <v>27.893412727070583</v>
      </c>
      <c r="AJ19" s="165">
        <v>572</v>
      </c>
      <c r="AK19" s="19">
        <v>3062954</v>
      </c>
      <c r="AL19" s="166">
        <f t="shared" si="12"/>
        <v>1.8674782579170306</v>
      </c>
    </row>
    <row r="20" spans="1:38">
      <c r="A20" s="151" t="s">
        <v>36</v>
      </c>
      <c r="B20" s="152" t="s">
        <v>37</v>
      </c>
      <c r="C20" s="153"/>
      <c r="D20" s="19">
        <v>2898292</v>
      </c>
      <c r="E20" s="19">
        <v>79089</v>
      </c>
      <c r="F20" s="19">
        <v>41504</v>
      </c>
      <c r="G20" s="19">
        <v>37585</v>
      </c>
      <c r="H20" s="19">
        <v>13.1</v>
      </c>
      <c r="I20" s="19">
        <v>62.9</v>
      </c>
      <c r="J20" s="19">
        <v>15</v>
      </c>
      <c r="K20" s="154">
        <f t="shared" si="0"/>
        <v>379676.25200000004</v>
      </c>
      <c r="L20" s="154">
        <f t="shared" si="9"/>
        <v>26106.016</v>
      </c>
      <c r="M20" s="154">
        <f t="shared" si="10"/>
        <v>5637.75</v>
      </c>
      <c r="N20" s="155">
        <f t="shared" si="1"/>
        <v>6.8758622280120907</v>
      </c>
      <c r="O20" s="54">
        <f t="shared" si="2"/>
        <v>91.639254277088682</v>
      </c>
      <c r="P20" s="54">
        <f t="shared" si="3"/>
        <v>1.4848834948992278</v>
      </c>
      <c r="Q20" s="156">
        <v>18424</v>
      </c>
      <c r="R20" s="157">
        <v>18846</v>
      </c>
      <c r="S20" s="1">
        <v>2904021</v>
      </c>
      <c r="T20" s="1">
        <v>2871238</v>
      </c>
      <c r="U20" s="158">
        <f t="shared" si="4"/>
        <v>0.63443067388286789</v>
      </c>
      <c r="V20" s="157">
        <v>0.6</v>
      </c>
      <c r="W20" s="157">
        <f t="shared" si="5"/>
        <v>63.443067388286792</v>
      </c>
      <c r="X20" s="157">
        <f t="shared" si="6"/>
        <v>65.637192040506562</v>
      </c>
      <c r="Y20" s="157">
        <f t="shared" si="11"/>
        <v>-2.1941246522197702</v>
      </c>
      <c r="Z20" s="158">
        <f t="shared" si="7"/>
        <v>0.65637192040506565</v>
      </c>
      <c r="AA20" s="157">
        <v>0.7</v>
      </c>
      <c r="AB20" s="159">
        <f t="shared" si="8"/>
        <v>-2.2392019526690015</v>
      </c>
      <c r="AC20" s="160">
        <v>81.2</v>
      </c>
      <c r="AD20" s="160">
        <v>18.649999999999999</v>
      </c>
      <c r="AE20" s="161">
        <v>71.900000000000006</v>
      </c>
      <c r="AF20" s="162">
        <v>49.4</v>
      </c>
      <c r="AG20" s="163">
        <v>4897</v>
      </c>
      <c r="AH20" s="1">
        <v>2833872</v>
      </c>
      <c r="AI20" s="164">
        <f t="shared" si="13"/>
        <v>17.280244132409649</v>
      </c>
      <c r="AJ20" s="165">
        <v>1658</v>
      </c>
      <c r="AK20" s="19">
        <v>2839352</v>
      </c>
      <c r="AL20" s="166">
        <f t="shared" si="12"/>
        <v>5.8393605301491327</v>
      </c>
    </row>
    <row r="21" spans="1:38">
      <c r="A21" s="151" t="s">
        <v>38</v>
      </c>
      <c r="B21" s="152" t="s">
        <v>39</v>
      </c>
      <c r="C21" s="153"/>
      <c r="D21" s="19">
        <v>4411989</v>
      </c>
      <c r="E21" s="19">
        <v>130914</v>
      </c>
      <c r="F21" s="19">
        <v>69858</v>
      </c>
      <c r="G21" s="19">
        <v>61056</v>
      </c>
      <c r="H21" s="19">
        <v>17.8</v>
      </c>
      <c r="I21" s="19">
        <v>54.3</v>
      </c>
      <c r="J21" s="19">
        <v>16.600000000000001</v>
      </c>
      <c r="K21" s="154">
        <f t="shared" si="0"/>
        <v>785334.04200000013</v>
      </c>
      <c r="L21" s="154">
        <f t="shared" si="9"/>
        <v>37932.893999999993</v>
      </c>
      <c r="M21" s="154">
        <f t="shared" si="10"/>
        <v>10135.296</v>
      </c>
      <c r="N21" s="155">
        <f t="shared" si="1"/>
        <v>4.8301604121727335</v>
      </c>
      <c r="O21" s="54">
        <f t="shared" si="2"/>
        <v>93.879268256653532</v>
      </c>
      <c r="P21" s="54">
        <f t="shared" si="3"/>
        <v>1.2905713311737477</v>
      </c>
      <c r="Q21" s="156">
        <v>23825</v>
      </c>
      <c r="R21" s="157">
        <v>23378</v>
      </c>
      <c r="S21" s="1">
        <v>4413457</v>
      </c>
      <c r="T21" s="1">
        <v>4369356</v>
      </c>
      <c r="U21" s="158">
        <f t="shared" si="4"/>
        <v>0.53982626317646232</v>
      </c>
      <c r="V21" s="157">
        <v>0.5</v>
      </c>
      <c r="W21" s="157">
        <f t="shared" si="5"/>
        <v>53.982626317646236</v>
      </c>
      <c r="X21" s="157">
        <f t="shared" si="6"/>
        <v>53.504452372386226</v>
      </c>
      <c r="Y21" s="157">
        <f t="shared" si="11"/>
        <v>0.47817394526001067</v>
      </c>
      <c r="Z21" s="158">
        <f t="shared" si="7"/>
        <v>0.53504452372386224</v>
      </c>
      <c r="AA21" s="157">
        <v>0.5</v>
      </c>
      <c r="AB21" s="159">
        <f t="shared" si="8"/>
        <v>1.912054067927111</v>
      </c>
      <c r="AC21" s="160">
        <v>87.4</v>
      </c>
      <c r="AD21" s="160">
        <v>19.8</v>
      </c>
      <c r="AE21" s="161">
        <v>56.3</v>
      </c>
      <c r="AF21" s="162">
        <v>41.3</v>
      </c>
      <c r="AG21" s="163">
        <v>6296</v>
      </c>
      <c r="AH21" s="1">
        <v>4312238</v>
      </c>
      <c r="AI21" s="164">
        <f t="shared" si="13"/>
        <v>14.600307311423904</v>
      </c>
      <c r="AJ21" s="165">
        <v>680</v>
      </c>
      <c r="AK21" s="19">
        <v>4327357</v>
      </c>
      <c r="AL21" s="166">
        <f t="shared" si="12"/>
        <v>1.5713979687832549</v>
      </c>
    </row>
    <row r="22" spans="1:38">
      <c r="A22" s="151" t="s">
        <v>40</v>
      </c>
      <c r="B22" s="152" t="s">
        <v>41</v>
      </c>
      <c r="C22" s="153"/>
      <c r="D22" s="19">
        <v>4645670</v>
      </c>
      <c r="E22" s="19">
        <v>128553</v>
      </c>
      <c r="F22" s="19">
        <v>88241</v>
      </c>
      <c r="G22" s="19">
        <v>40312</v>
      </c>
      <c r="H22" s="19">
        <v>15.5</v>
      </c>
      <c r="I22" s="19">
        <v>40.6</v>
      </c>
      <c r="J22" s="19">
        <v>20.6</v>
      </c>
      <c r="K22" s="154">
        <f t="shared" si="0"/>
        <v>720078.85</v>
      </c>
      <c r="L22" s="154">
        <f t="shared" si="9"/>
        <v>35825.846000000005</v>
      </c>
      <c r="M22" s="154">
        <f t="shared" si="10"/>
        <v>8304.2720000000008</v>
      </c>
      <c r="N22" s="155">
        <f t="shared" si="1"/>
        <v>4.9752670835978599</v>
      </c>
      <c r="O22" s="54">
        <f t="shared" si="2"/>
        <v>93.87148810161554</v>
      </c>
      <c r="P22" s="54">
        <f t="shared" si="3"/>
        <v>1.153244814786603</v>
      </c>
      <c r="Q22" s="156">
        <v>26099</v>
      </c>
      <c r="R22" s="157">
        <v>25768</v>
      </c>
      <c r="S22" s="1">
        <v>4649676</v>
      </c>
      <c r="T22" s="1">
        <v>4574836</v>
      </c>
      <c r="U22" s="158">
        <f t="shared" si="4"/>
        <v>0.56130792769216609</v>
      </c>
      <c r="V22" s="157">
        <v>0.6</v>
      </c>
      <c r="W22" s="157">
        <f t="shared" si="5"/>
        <v>56.130792769216612</v>
      </c>
      <c r="X22" s="157">
        <f t="shared" si="6"/>
        <v>56.325516368237025</v>
      </c>
      <c r="Y22" s="157">
        <f t="shared" si="11"/>
        <v>-0.19472359902041347</v>
      </c>
      <c r="Z22" s="158">
        <f t="shared" si="7"/>
        <v>0.56325516368237027</v>
      </c>
      <c r="AA22" s="157">
        <v>0.6</v>
      </c>
      <c r="AB22" s="159">
        <f t="shared" si="8"/>
        <v>1.284538963054952</v>
      </c>
      <c r="AC22" s="160">
        <v>75.099999999999994</v>
      </c>
      <c r="AD22" s="160">
        <v>15.55</v>
      </c>
      <c r="AE22" s="161">
        <v>58.9</v>
      </c>
      <c r="AF22" s="162">
        <v>37.700000000000003</v>
      </c>
      <c r="AG22" s="163">
        <v>62828</v>
      </c>
      <c r="AH22" s="1">
        <v>4522122</v>
      </c>
      <c r="AI22" s="164">
        <f t="shared" si="13"/>
        <v>138.93477442669615</v>
      </c>
      <c r="AJ22" s="165">
        <v>1911</v>
      </c>
      <c r="AK22" s="19">
        <v>4542312</v>
      </c>
      <c r="AL22" s="166">
        <f t="shared" si="12"/>
        <v>4.2071086266200997</v>
      </c>
    </row>
    <row r="23" spans="1:38">
      <c r="A23" s="151" t="s">
        <v>42</v>
      </c>
      <c r="B23" s="152" t="s">
        <v>43</v>
      </c>
      <c r="C23" s="153"/>
      <c r="D23" s="19">
        <v>1329923</v>
      </c>
      <c r="E23" s="19">
        <v>35805</v>
      </c>
      <c r="F23" s="19">
        <v>12547</v>
      </c>
      <c r="G23" s="19">
        <v>23258</v>
      </c>
      <c r="H23" s="19">
        <v>16.399999999999999</v>
      </c>
      <c r="I23" s="19">
        <v>76.900000000000006</v>
      </c>
      <c r="J23" s="19">
        <v>21.4</v>
      </c>
      <c r="K23" s="154">
        <f t="shared" si="0"/>
        <v>218107.37199999997</v>
      </c>
      <c r="L23" s="154">
        <f t="shared" si="9"/>
        <v>9648.643</v>
      </c>
      <c r="M23" s="154">
        <f t="shared" si="10"/>
        <v>4977.2119999999995</v>
      </c>
      <c r="N23" s="155">
        <f t="shared" si="1"/>
        <v>4.4238041619244308</v>
      </c>
      <c r="O23" s="54">
        <f t="shared" si="2"/>
        <v>93.294195026108511</v>
      </c>
      <c r="P23" s="54">
        <f t="shared" si="3"/>
        <v>2.2820008119670527</v>
      </c>
      <c r="Q23" s="156">
        <v>6341</v>
      </c>
      <c r="R23" s="157">
        <v>6410</v>
      </c>
      <c r="S23" s="1">
        <v>1330089</v>
      </c>
      <c r="T23" s="1">
        <v>1328188</v>
      </c>
      <c r="U23" s="158">
        <f t="shared" si="4"/>
        <v>0.47673501547640801</v>
      </c>
      <c r="V23" s="157">
        <v>0.5</v>
      </c>
      <c r="W23" s="157">
        <f t="shared" si="5"/>
        <v>47.673501547640804</v>
      </c>
      <c r="X23" s="157">
        <f t="shared" si="6"/>
        <v>48.261240125644861</v>
      </c>
      <c r="Y23" s="157">
        <f t="shared" si="11"/>
        <v>-0.58773857800405693</v>
      </c>
      <c r="Z23" s="158">
        <f t="shared" si="7"/>
        <v>0.48261240125644861</v>
      </c>
      <c r="AA23" s="157">
        <v>0.5</v>
      </c>
      <c r="AB23" s="159">
        <f t="shared" si="8"/>
        <v>-1.076443057722309</v>
      </c>
      <c r="AC23" s="160">
        <v>89.6</v>
      </c>
      <c r="AD23" s="160">
        <v>24.225000000000001</v>
      </c>
      <c r="AE23" s="161">
        <v>56.8</v>
      </c>
      <c r="AF23" s="162">
        <v>54.6</v>
      </c>
      <c r="AG23" s="163">
        <v>0</v>
      </c>
      <c r="AH23" s="1">
        <v>1314824</v>
      </c>
      <c r="AI23" s="164">
        <f t="shared" si="13"/>
        <v>0</v>
      </c>
      <c r="AJ23" s="165">
        <v>92</v>
      </c>
      <c r="AK23" s="19">
        <v>1315603</v>
      </c>
      <c r="AL23" s="166">
        <f t="shared" si="12"/>
        <v>0.6992991046691136</v>
      </c>
    </row>
    <row r="24" spans="1:38">
      <c r="A24" s="151" t="s">
        <v>44</v>
      </c>
      <c r="B24" s="152" t="s">
        <v>45</v>
      </c>
      <c r="C24" s="153"/>
      <c r="D24" s="19">
        <v>5959902</v>
      </c>
      <c r="E24" s="19">
        <v>140331</v>
      </c>
      <c r="F24" s="19">
        <v>66095</v>
      </c>
      <c r="G24" s="19">
        <v>74236</v>
      </c>
      <c r="H24" s="19">
        <v>11.1</v>
      </c>
      <c r="I24" s="19">
        <v>55.3</v>
      </c>
      <c r="J24" s="19">
        <v>13</v>
      </c>
      <c r="K24" s="154">
        <f t="shared" si="0"/>
        <v>661549.12199999997</v>
      </c>
      <c r="L24" s="154">
        <f t="shared" si="9"/>
        <v>36550.534999999996</v>
      </c>
      <c r="M24" s="154">
        <f t="shared" si="10"/>
        <v>9650.68</v>
      </c>
      <c r="N24" s="155">
        <f t="shared" si="1"/>
        <v>5.524991838776864</v>
      </c>
      <c r="O24" s="54">
        <f t="shared" si="2"/>
        <v>93.016207948349432</v>
      </c>
      <c r="P24" s="54">
        <f t="shared" si="3"/>
        <v>1.4588002128736861</v>
      </c>
      <c r="Q24" s="156">
        <v>25707</v>
      </c>
      <c r="R24" s="157">
        <v>25665</v>
      </c>
      <c r="S24" s="1">
        <v>5976407</v>
      </c>
      <c r="T24" s="1">
        <v>5828289</v>
      </c>
      <c r="U24" s="158">
        <f t="shared" si="4"/>
        <v>0.43014138762637816</v>
      </c>
      <c r="V24" s="157">
        <v>0.4</v>
      </c>
      <c r="W24" s="157">
        <f t="shared" si="5"/>
        <v>43.014138762637813</v>
      </c>
      <c r="X24" s="157">
        <f t="shared" si="6"/>
        <v>44.035222000830778</v>
      </c>
      <c r="Y24" s="157">
        <f t="shared" si="11"/>
        <v>-1.0210832381929649</v>
      </c>
      <c r="Z24" s="158">
        <f t="shared" si="7"/>
        <v>0.44035222000830776</v>
      </c>
      <c r="AA24" s="157">
        <v>0.4</v>
      </c>
      <c r="AB24" s="159">
        <f t="shared" si="8"/>
        <v>0.16364699006428987</v>
      </c>
      <c r="AC24" s="160">
        <v>87.6</v>
      </c>
      <c r="AD24" s="160">
        <v>25.15</v>
      </c>
      <c r="AE24" s="161">
        <v>54.2</v>
      </c>
      <c r="AF24" s="162">
        <v>56.5</v>
      </c>
      <c r="AG24" s="163">
        <v>45844</v>
      </c>
      <c r="AH24" s="1">
        <v>5836734</v>
      </c>
      <c r="AI24" s="164">
        <f t="shared" si="13"/>
        <v>78.543925421305815</v>
      </c>
      <c r="AJ24" s="165">
        <v>2698</v>
      </c>
      <c r="AK24" s="19">
        <v>5864892</v>
      </c>
      <c r="AL24" s="166">
        <f t="shared" si="12"/>
        <v>4.60025521356574</v>
      </c>
    </row>
    <row r="25" spans="1:38">
      <c r="A25" s="151" t="s">
        <v>46</v>
      </c>
      <c r="B25" s="152" t="s">
        <v>47</v>
      </c>
      <c r="C25" s="153"/>
      <c r="D25" s="19">
        <v>6742143</v>
      </c>
      <c r="E25" s="19">
        <v>250592</v>
      </c>
      <c r="F25" s="19">
        <v>71963</v>
      </c>
      <c r="G25" s="19">
        <v>178629</v>
      </c>
      <c r="H25" s="19">
        <v>12.2</v>
      </c>
      <c r="I25" s="19">
        <v>70.400000000000006</v>
      </c>
      <c r="J25" s="19">
        <v>12.1</v>
      </c>
      <c r="K25" s="154">
        <f t="shared" si="0"/>
        <v>822541.446</v>
      </c>
      <c r="L25" s="154">
        <f t="shared" si="9"/>
        <v>50661.952000000005</v>
      </c>
      <c r="M25" s="154">
        <f t="shared" si="10"/>
        <v>21614.109</v>
      </c>
      <c r="N25" s="155">
        <f t="shared" si="1"/>
        <v>6.159197478299471</v>
      </c>
      <c r="O25" s="54">
        <f t="shared" si="2"/>
        <v>91.21307973580214</v>
      </c>
      <c r="P25" s="54">
        <f t="shared" si="3"/>
        <v>2.6277227858983778</v>
      </c>
      <c r="Q25" s="156">
        <v>42464</v>
      </c>
      <c r="R25" s="157">
        <v>43463</v>
      </c>
      <c r="S25" s="1">
        <v>6745408</v>
      </c>
      <c r="T25" s="1">
        <v>6587536</v>
      </c>
      <c r="U25" s="158">
        <f t="shared" si="4"/>
        <v>0.62952455952256703</v>
      </c>
      <c r="V25" s="157">
        <v>0.6</v>
      </c>
      <c r="W25" s="157">
        <f t="shared" si="5"/>
        <v>62.952455952256706</v>
      </c>
      <c r="X25" s="157">
        <f t="shared" si="6"/>
        <v>65.977628053949161</v>
      </c>
      <c r="Y25" s="157">
        <f t="shared" si="11"/>
        <v>-3.0251721016924549</v>
      </c>
      <c r="Z25" s="158">
        <f t="shared" si="7"/>
        <v>0.65977628053949156</v>
      </c>
      <c r="AA25" s="157">
        <v>0.7</v>
      </c>
      <c r="AB25" s="159">
        <f t="shared" si="8"/>
        <v>-2.2985067758783333</v>
      </c>
      <c r="AC25" s="160">
        <v>87</v>
      </c>
      <c r="AD25" s="160">
        <v>22.5</v>
      </c>
      <c r="AE25" s="161">
        <v>56.3</v>
      </c>
      <c r="AF25" s="162">
        <v>65.400000000000006</v>
      </c>
      <c r="AG25" s="163">
        <v>0</v>
      </c>
      <c r="AH25" s="1">
        <v>6627768</v>
      </c>
      <c r="AI25" s="164">
        <f t="shared" si="13"/>
        <v>0</v>
      </c>
      <c r="AJ25" s="165">
        <v>2101</v>
      </c>
      <c r="AK25" s="19">
        <v>6665525</v>
      </c>
      <c r="AL25" s="166">
        <f t="shared" si="12"/>
        <v>3.152039786813492</v>
      </c>
    </row>
    <row r="26" spans="1:38">
      <c r="A26" s="151" t="s">
        <v>48</v>
      </c>
      <c r="B26" s="152" t="s">
        <v>49</v>
      </c>
      <c r="C26" s="153"/>
      <c r="D26" s="19">
        <v>9909600</v>
      </c>
      <c r="E26" s="19">
        <v>229188</v>
      </c>
      <c r="F26" s="19">
        <v>107479</v>
      </c>
      <c r="G26" s="19">
        <v>121709</v>
      </c>
      <c r="H26" s="19">
        <v>14.7</v>
      </c>
      <c r="I26" s="19">
        <v>56</v>
      </c>
      <c r="J26" s="19">
        <v>22.2</v>
      </c>
      <c r="K26" s="154">
        <f t="shared" si="0"/>
        <v>1456711.2</v>
      </c>
      <c r="L26" s="154">
        <f t="shared" si="9"/>
        <v>60188.240000000005</v>
      </c>
      <c r="M26" s="154">
        <f t="shared" si="10"/>
        <v>27019.398000000001</v>
      </c>
      <c r="N26" s="155">
        <f t="shared" si="1"/>
        <v>4.1317894720655683</v>
      </c>
      <c r="O26" s="54">
        <f t="shared" si="2"/>
        <v>94.013388652465906</v>
      </c>
      <c r="P26" s="54">
        <f t="shared" si="3"/>
        <v>1.8548218754685213</v>
      </c>
      <c r="Q26" s="156">
        <v>41372</v>
      </c>
      <c r="R26" s="157">
        <v>41961</v>
      </c>
      <c r="S26" s="1">
        <v>9909877</v>
      </c>
      <c r="T26" s="1">
        <v>9876187</v>
      </c>
      <c r="U26" s="158">
        <f t="shared" si="4"/>
        <v>0.41748247733044513</v>
      </c>
      <c r="V26" s="157">
        <v>0.4</v>
      </c>
      <c r="W26" s="157">
        <f t="shared" si="5"/>
        <v>41.748247733044515</v>
      </c>
      <c r="X26" s="157">
        <f t="shared" si="6"/>
        <v>42.487044848381259</v>
      </c>
      <c r="Y26" s="157">
        <f t="shared" si="11"/>
        <v>-0.73879711533674453</v>
      </c>
      <c r="Z26" s="158">
        <f t="shared" si="7"/>
        <v>0.42487044848381261</v>
      </c>
      <c r="AA26" s="157">
        <v>0.4</v>
      </c>
      <c r="AB26" s="159">
        <f t="shared" si="8"/>
        <v>-1.4036843735849955</v>
      </c>
      <c r="AC26" s="160">
        <v>85.1</v>
      </c>
      <c r="AD26" s="160">
        <v>29.324999999999999</v>
      </c>
      <c r="AE26" s="161">
        <v>68</v>
      </c>
      <c r="AF26" s="162">
        <v>40.299999999999997</v>
      </c>
      <c r="AG26" s="163">
        <v>0</v>
      </c>
      <c r="AH26" s="1">
        <v>9789145</v>
      </c>
      <c r="AI26" s="164">
        <f t="shared" si="13"/>
        <v>0</v>
      </c>
      <c r="AJ26" s="165">
        <v>3015</v>
      </c>
      <c r="AK26" s="19">
        <v>9798384</v>
      </c>
      <c r="AL26" s="166">
        <f t="shared" si="12"/>
        <v>3.0770380095330006</v>
      </c>
    </row>
    <row r="27" spans="1:38">
      <c r="A27" s="151" t="s">
        <v>50</v>
      </c>
      <c r="B27" s="152" t="s">
        <v>51</v>
      </c>
      <c r="C27" s="153"/>
      <c r="D27" s="19">
        <v>5450868</v>
      </c>
      <c r="E27" s="19">
        <v>134404</v>
      </c>
      <c r="F27" s="19">
        <v>56069</v>
      </c>
      <c r="G27" s="19">
        <v>78335</v>
      </c>
      <c r="H27" s="19">
        <v>11.2</v>
      </c>
      <c r="I27" s="19">
        <v>68.5</v>
      </c>
      <c r="J27" s="19">
        <v>25.6</v>
      </c>
      <c r="K27" s="154">
        <f t="shared" si="0"/>
        <v>610497.2159999999</v>
      </c>
      <c r="L27" s="154">
        <f t="shared" si="9"/>
        <v>38407.264999999999</v>
      </c>
      <c r="M27" s="154">
        <f t="shared" si="10"/>
        <v>20053.760000000002</v>
      </c>
      <c r="N27" s="155">
        <f t="shared" si="1"/>
        <v>6.2911449869740288</v>
      </c>
      <c r="O27" s="54">
        <f t="shared" si="2"/>
        <v>90.424030860773001</v>
      </c>
      <c r="P27" s="54">
        <f t="shared" si="3"/>
        <v>3.2848241522529733</v>
      </c>
      <c r="Q27" s="156">
        <v>26855</v>
      </c>
      <c r="R27" s="157">
        <v>28416</v>
      </c>
      <c r="S27" s="1">
        <v>5457173</v>
      </c>
      <c r="T27" s="1">
        <v>5344861</v>
      </c>
      <c r="U27" s="158">
        <f t="shared" si="4"/>
        <v>0.49210461167347996</v>
      </c>
      <c r="V27" s="157">
        <v>0.5</v>
      </c>
      <c r="W27" s="157">
        <f t="shared" si="5"/>
        <v>49.210461167348001</v>
      </c>
      <c r="X27" s="157">
        <f t="shared" si="6"/>
        <v>53.165086987294906</v>
      </c>
      <c r="Y27" s="157">
        <f t="shared" si="11"/>
        <v>-3.9546258199469051</v>
      </c>
      <c r="Z27" s="158">
        <f t="shared" si="7"/>
        <v>0.53165086987294907</v>
      </c>
      <c r="AA27" s="157">
        <v>0.5</v>
      </c>
      <c r="AB27" s="159">
        <f t="shared" si="8"/>
        <v>-5.4933840090090094</v>
      </c>
      <c r="AC27" s="160">
        <v>88.5</v>
      </c>
      <c r="AD27" s="160">
        <v>21.475000000000001</v>
      </c>
      <c r="AE27" s="161">
        <v>80.099999999999994</v>
      </c>
      <c r="AF27" s="162">
        <v>76.7</v>
      </c>
      <c r="AG27" s="163">
        <v>4914</v>
      </c>
      <c r="AH27" s="1">
        <v>5360861</v>
      </c>
      <c r="AI27" s="164">
        <f t="shared" si="13"/>
        <v>9.1664380031491213</v>
      </c>
      <c r="AJ27" s="165">
        <v>223</v>
      </c>
      <c r="AK27" s="19">
        <v>5392571</v>
      </c>
      <c r="AL27" s="166">
        <f t="shared" si="12"/>
        <v>0.41353187561183707</v>
      </c>
    </row>
    <row r="28" spans="1:38">
      <c r="A28" s="151" t="s">
        <v>52</v>
      </c>
      <c r="B28" s="152" t="s">
        <v>53</v>
      </c>
      <c r="C28" s="153"/>
      <c r="D28" s="19">
        <v>2989192</v>
      </c>
      <c r="E28" s="19">
        <v>94348</v>
      </c>
      <c r="F28" s="19">
        <v>54880</v>
      </c>
      <c r="G28" s="19">
        <v>39468</v>
      </c>
      <c r="H28" s="19">
        <v>16.899999999999999</v>
      </c>
      <c r="I28" s="19">
        <v>47.1</v>
      </c>
      <c r="J28" s="19">
        <v>14.1</v>
      </c>
      <c r="K28" s="154">
        <f t="shared" si="0"/>
        <v>505173.44799999997</v>
      </c>
      <c r="L28" s="154">
        <f t="shared" si="9"/>
        <v>25848.480000000003</v>
      </c>
      <c r="M28" s="154">
        <f t="shared" si="10"/>
        <v>5564.9879999999994</v>
      </c>
      <c r="N28" s="155">
        <f t="shared" si="1"/>
        <v>5.1167534838450184</v>
      </c>
      <c r="O28" s="54">
        <f t="shared" si="2"/>
        <v>93.781647051251994</v>
      </c>
      <c r="P28" s="54">
        <f t="shared" si="3"/>
        <v>1.101599464902993</v>
      </c>
      <c r="Q28" s="156">
        <v>16104</v>
      </c>
      <c r="R28" s="157">
        <v>16128</v>
      </c>
      <c r="S28" s="1">
        <v>2994079</v>
      </c>
      <c r="T28" s="1">
        <v>2978512</v>
      </c>
      <c r="U28" s="158">
        <f t="shared" si="4"/>
        <v>0.53786155943113056</v>
      </c>
      <c r="V28" s="157">
        <v>0.5</v>
      </c>
      <c r="W28" s="157">
        <f t="shared" si="5"/>
        <v>53.786155943113059</v>
      </c>
      <c r="X28" s="157">
        <f t="shared" si="6"/>
        <v>54.147842949768204</v>
      </c>
      <c r="Y28" s="157">
        <f t="shared" si="11"/>
        <v>-0.36168700665514564</v>
      </c>
      <c r="Z28" s="158">
        <f t="shared" si="7"/>
        <v>0.5414784294976821</v>
      </c>
      <c r="AA28" s="157">
        <v>0.5</v>
      </c>
      <c r="AB28" s="159">
        <f t="shared" si="8"/>
        <v>-0.14880952380952381</v>
      </c>
      <c r="AC28" s="160">
        <v>87.3</v>
      </c>
      <c r="AD28" s="160">
        <v>13.5</v>
      </c>
      <c r="AE28" s="161">
        <v>41.8</v>
      </c>
      <c r="AF28" s="162">
        <v>30.6</v>
      </c>
      <c r="AG28" s="163">
        <v>7035</v>
      </c>
      <c r="AH28" s="1">
        <v>2921189</v>
      </c>
      <c r="AI28" s="164">
        <f t="shared" si="13"/>
        <v>24.082659492419015</v>
      </c>
      <c r="AJ28" s="165">
        <v>451</v>
      </c>
      <c r="AK28" s="19">
        <v>2923887</v>
      </c>
      <c r="AL28" s="166">
        <f t="shared" si="12"/>
        <v>1.5424672704519702</v>
      </c>
    </row>
    <row r="29" spans="1:38">
      <c r="A29" s="151" t="s">
        <v>54</v>
      </c>
      <c r="B29" s="152" t="s">
        <v>55</v>
      </c>
      <c r="C29" s="153"/>
      <c r="D29" s="19">
        <v>6059651</v>
      </c>
      <c r="E29" s="19">
        <v>174844</v>
      </c>
      <c r="F29" s="19">
        <v>93822</v>
      </c>
      <c r="G29" s="19">
        <v>81022</v>
      </c>
      <c r="H29" s="19">
        <v>15.2</v>
      </c>
      <c r="I29" s="19">
        <v>63.5</v>
      </c>
      <c r="J29" s="19">
        <v>15.9</v>
      </c>
      <c r="K29" s="154">
        <f t="shared" si="0"/>
        <v>921066.95199999993</v>
      </c>
      <c r="L29" s="154">
        <f t="shared" si="9"/>
        <v>59576.97</v>
      </c>
      <c r="M29" s="154">
        <f t="shared" si="10"/>
        <v>12882.498</v>
      </c>
      <c r="N29" s="155">
        <f t="shared" si="1"/>
        <v>6.4682561751493619</v>
      </c>
      <c r="O29" s="54">
        <f t="shared" si="2"/>
        <v>92.13309435946411</v>
      </c>
      <c r="P29" s="54">
        <f t="shared" si="3"/>
        <v>1.3986494653865293</v>
      </c>
      <c r="Q29" s="156">
        <v>39119</v>
      </c>
      <c r="R29" s="157">
        <v>38843</v>
      </c>
      <c r="S29" s="1">
        <v>6063589</v>
      </c>
      <c r="T29" s="1">
        <v>6010688</v>
      </c>
      <c r="U29" s="158">
        <f t="shared" si="4"/>
        <v>0.6451459688313308</v>
      </c>
      <c r="V29" s="157">
        <v>0.6</v>
      </c>
      <c r="W29" s="157">
        <f t="shared" si="5"/>
        <v>64.51459688313308</v>
      </c>
      <c r="X29" s="157">
        <f t="shared" si="6"/>
        <v>64.623217841285395</v>
      </c>
      <c r="Y29" s="157">
        <f t="shared" si="11"/>
        <v>-0.10862095815231498</v>
      </c>
      <c r="Z29" s="158">
        <f t="shared" si="7"/>
        <v>0.64623217841285385</v>
      </c>
      <c r="AA29" s="157">
        <v>0.6</v>
      </c>
      <c r="AB29" s="159">
        <f t="shared" si="8"/>
        <v>0.7105527379450608</v>
      </c>
      <c r="AC29" s="160">
        <v>73.400000000000006</v>
      </c>
      <c r="AD29" s="160">
        <v>23.9</v>
      </c>
      <c r="AE29" s="161">
        <v>71.2</v>
      </c>
      <c r="AF29" s="162">
        <v>57.9</v>
      </c>
      <c r="AG29" s="163">
        <v>0</v>
      </c>
      <c r="AH29" s="1">
        <v>5932449</v>
      </c>
      <c r="AI29" s="164">
        <f t="shared" si="13"/>
        <v>0</v>
      </c>
      <c r="AJ29" s="165">
        <v>1487</v>
      </c>
      <c r="AK29" s="19">
        <v>5946094</v>
      </c>
      <c r="AL29" s="166">
        <f t="shared" si="12"/>
        <v>2.5008013664096125</v>
      </c>
    </row>
    <row r="30" spans="1:38">
      <c r="A30" s="151" t="s">
        <v>56</v>
      </c>
      <c r="B30" s="152" t="s">
        <v>57</v>
      </c>
      <c r="C30" s="153"/>
      <c r="D30" s="19">
        <v>1023391</v>
      </c>
      <c r="E30" s="19">
        <v>28850</v>
      </c>
      <c r="F30" s="19">
        <v>11970</v>
      </c>
      <c r="G30" s="19">
        <v>16880</v>
      </c>
      <c r="H30" s="19">
        <v>14.1</v>
      </c>
      <c r="I30" s="19">
        <v>62.8</v>
      </c>
      <c r="J30" s="19">
        <v>20.399999999999999</v>
      </c>
      <c r="K30" s="154">
        <f t="shared" si="0"/>
        <v>144298.13099999999</v>
      </c>
      <c r="L30" s="154">
        <f t="shared" si="9"/>
        <v>7517.16</v>
      </c>
      <c r="M30" s="154">
        <f t="shared" si="10"/>
        <v>3443.52</v>
      </c>
      <c r="N30" s="155">
        <f t="shared" si="1"/>
        <v>5.2094645633351968</v>
      </c>
      <c r="O30" s="54">
        <f t="shared" si="2"/>
        <v>92.404142781308792</v>
      </c>
      <c r="P30" s="54">
        <f t="shared" si="3"/>
        <v>2.3863926553560142</v>
      </c>
      <c r="Q30" s="156">
        <v>4571</v>
      </c>
      <c r="R30" s="157">
        <v>4801</v>
      </c>
      <c r="S30" s="1">
        <v>1023579</v>
      </c>
      <c r="T30" s="1">
        <v>998199</v>
      </c>
      <c r="U30" s="158">
        <f t="shared" si="4"/>
        <v>0.44657031846100786</v>
      </c>
      <c r="V30" s="157">
        <v>0.4</v>
      </c>
      <c r="W30" s="157">
        <f t="shared" si="5"/>
        <v>44.657031846100786</v>
      </c>
      <c r="X30" s="157">
        <f t="shared" si="6"/>
        <v>48.096622016251267</v>
      </c>
      <c r="Y30" s="157">
        <f t="shared" si="11"/>
        <v>-3.4395901701504812</v>
      </c>
      <c r="Z30" s="158">
        <f t="shared" si="7"/>
        <v>0.48096622016251267</v>
      </c>
      <c r="AA30" s="157">
        <v>0.5</v>
      </c>
      <c r="AB30" s="159">
        <f t="shared" si="8"/>
        <v>-4.7906686107061027</v>
      </c>
      <c r="AC30" s="160">
        <v>69.5</v>
      </c>
      <c r="AD30" s="160">
        <v>23.9</v>
      </c>
      <c r="AE30" s="161">
        <v>64.8</v>
      </c>
      <c r="AF30" s="162">
        <v>57.2</v>
      </c>
      <c r="AG30" s="163">
        <v>1583</v>
      </c>
      <c r="AH30" s="1">
        <v>999213</v>
      </c>
      <c r="AI30" s="164">
        <f t="shared" si="13"/>
        <v>15.842468022333577</v>
      </c>
      <c r="AJ30" s="165">
        <v>124</v>
      </c>
      <c r="AK30" s="19">
        <v>1007946</v>
      </c>
      <c r="AL30" s="166">
        <f t="shared" si="12"/>
        <v>1.2302246350498935</v>
      </c>
    </row>
    <row r="31" spans="1:38">
      <c r="A31" s="151" t="s">
        <v>58</v>
      </c>
      <c r="B31" s="152" t="s">
        <v>59</v>
      </c>
      <c r="C31" s="153"/>
      <c r="D31" s="19">
        <v>1881259</v>
      </c>
      <c r="E31" s="19">
        <v>51877</v>
      </c>
      <c r="F31" s="19">
        <v>23606</v>
      </c>
      <c r="G31" s="19">
        <v>28271</v>
      </c>
      <c r="H31" s="19">
        <v>11.9</v>
      </c>
      <c r="I31" s="19">
        <v>68.7</v>
      </c>
      <c r="J31" s="19">
        <v>12.8</v>
      </c>
      <c r="K31" s="154">
        <f t="shared" si="0"/>
        <v>223869.82100000003</v>
      </c>
      <c r="L31" s="154">
        <f t="shared" si="9"/>
        <v>16217.322000000002</v>
      </c>
      <c r="M31" s="154">
        <f t="shared" si="10"/>
        <v>3618.6880000000001</v>
      </c>
      <c r="N31" s="155">
        <f t="shared" si="1"/>
        <v>7.2440858386177922</v>
      </c>
      <c r="O31" s="54">
        <f t="shared" si="2"/>
        <v>91.139489051541247</v>
      </c>
      <c r="P31" s="54">
        <f t="shared" si="3"/>
        <v>1.6164251098409552</v>
      </c>
      <c r="Q31" s="156">
        <v>12330</v>
      </c>
      <c r="R31" s="157">
        <v>12663</v>
      </c>
      <c r="S31" s="1">
        <v>1881503</v>
      </c>
      <c r="T31" s="1">
        <v>1842641</v>
      </c>
      <c r="U31" s="158">
        <f t="shared" si="4"/>
        <v>0.65532715068750891</v>
      </c>
      <c r="V31" s="157">
        <v>0.7</v>
      </c>
      <c r="W31" s="157">
        <f t="shared" si="5"/>
        <v>65.532715068750889</v>
      </c>
      <c r="X31" s="157">
        <f t="shared" si="6"/>
        <v>68.72201367493723</v>
      </c>
      <c r="Y31" s="157">
        <f t="shared" si="11"/>
        <v>-3.1892986061863411</v>
      </c>
      <c r="Z31" s="158">
        <f t="shared" si="7"/>
        <v>0.68722013674937221</v>
      </c>
      <c r="AA31" s="157">
        <v>0.7</v>
      </c>
      <c r="AB31" s="159">
        <f t="shared" si="8"/>
        <v>-2.6297085998578535</v>
      </c>
      <c r="AC31" s="160">
        <v>75.900000000000006</v>
      </c>
      <c r="AD31" s="160">
        <v>22.125</v>
      </c>
      <c r="AE31" s="161">
        <v>67.400000000000006</v>
      </c>
      <c r="AF31" s="162">
        <v>50.8</v>
      </c>
      <c r="AG31" s="163">
        <v>1368</v>
      </c>
      <c r="AH31" s="1">
        <v>1840934</v>
      </c>
      <c r="AI31" s="164">
        <f t="shared" si="13"/>
        <v>7.431010563116331</v>
      </c>
      <c r="AJ31" s="165">
        <v>536</v>
      </c>
      <c r="AK31" s="19">
        <v>1852809</v>
      </c>
      <c r="AL31" s="166">
        <f t="shared" si="12"/>
        <v>2.8929047732389037</v>
      </c>
    </row>
    <row r="32" spans="1:38">
      <c r="A32" s="151" t="s">
        <v>60</v>
      </c>
      <c r="B32" s="152" t="s">
        <v>61</v>
      </c>
      <c r="C32" s="153"/>
      <c r="D32" s="19">
        <v>2839172</v>
      </c>
      <c r="E32" s="19">
        <v>37389</v>
      </c>
      <c r="F32" s="19">
        <v>27114</v>
      </c>
      <c r="G32" s="19">
        <v>10275</v>
      </c>
      <c r="H32" s="19">
        <v>13.2</v>
      </c>
      <c r="I32" s="19">
        <v>44.6</v>
      </c>
      <c r="J32" s="19">
        <v>28.8</v>
      </c>
      <c r="K32" s="154">
        <f t="shared" si="0"/>
        <v>374770.70400000003</v>
      </c>
      <c r="L32" s="154">
        <f t="shared" si="9"/>
        <v>12092.844000000001</v>
      </c>
      <c r="M32" s="154">
        <f t="shared" si="10"/>
        <v>2959.2000000000003</v>
      </c>
      <c r="N32" s="155">
        <f t="shared" si="1"/>
        <v>3.2267314042775337</v>
      </c>
      <c r="O32" s="54">
        <f t="shared" si="2"/>
        <v>95.983665788348276</v>
      </c>
      <c r="P32" s="54">
        <f t="shared" si="3"/>
        <v>0.78960280737418576</v>
      </c>
      <c r="Q32" s="156">
        <v>5061</v>
      </c>
      <c r="R32" s="157">
        <v>5024</v>
      </c>
      <c r="S32" s="1">
        <v>2839099</v>
      </c>
      <c r="T32" s="1">
        <v>2723322</v>
      </c>
      <c r="U32" s="158">
        <f t="shared" si="4"/>
        <v>0.17826077921199648</v>
      </c>
      <c r="V32" s="157">
        <v>0.2</v>
      </c>
      <c r="W32" s="157">
        <f t="shared" si="5"/>
        <v>17.826077921199648</v>
      </c>
      <c r="X32" s="157">
        <f t="shared" si="6"/>
        <v>18.448057188977288</v>
      </c>
      <c r="Y32" s="157">
        <f t="shared" si="11"/>
        <v>-0.62197926777763968</v>
      </c>
      <c r="Z32" s="158">
        <f t="shared" si="7"/>
        <v>0.18448057188977285</v>
      </c>
      <c r="AA32" s="157">
        <v>0.2</v>
      </c>
      <c r="AB32" s="159">
        <f t="shared" si="8"/>
        <v>0.73646496815286622</v>
      </c>
      <c r="AC32" s="160">
        <v>80.599999999999994</v>
      </c>
      <c r="AD32" s="160">
        <v>30.375</v>
      </c>
      <c r="AE32" s="161">
        <v>70.2</v>
      </c>
      <c r="AF32" s="162">
        <v>53.6</v>
      </c>
      <c r="AG32" s="163">
        <v>1315</v>
      </c>
      <c r="AH32" s="1">
        <v>2763700</v>
      </c>
      <c r="AI32" s="164">
        <f t="shared" si="13"/>
        <v>4.7581141223721826</v>
      </c>
      <c r="AJ32" s="165">
        <v>283</v>
      </c>
      <c r="AK32" s="19">
        <v>2804116</v>
      </c>
      <c r="AL32" s="166">
        <f t="shared" si="12"/>
        <v>1.0092307165609411</v>
      </c>
    </row>
    <row r="33" spans="1:38">
      <c r="A33" s="151" t="s">
        <v>62</v>
      </c>
      <c r="B33" s="152" t="s">
        <v>63</v>
      </c>
      <c r="C33" s="153"/>
      <c r="D33" s="19">
        <v>1327503</v>
      </c>
      <c r="E33" s="19">
        <v>41888</v>
      </c>
      <c r="F33" s="19">
        <v>14822</v>
      </c>
      <c r="G33" s="19">
        <v>27066</v>
      </c>
      <c r="H33" s="19">
        <v>12.9</v>
      </c>
      <c r="I33" s="19">
        <v>66.5</v>
      </c>
      <c r="J33" s="19">
        <v>9.6999999999999993</v>
      </c>
      <c r="K33" s="154">
        <f t="shared" si="0"/>
        <v>171247.88700000002</v>
      </c>
      <c r="L33" s="154">
        <f t="shared" si="9"/>
        <v>9856.630000000001</v>
      </c>
      <c r="M33" s="154">
        <f t="shared" si="10"/>
        <v>2625.4019999999996</v>
      </c>
      <c r="N33" s="155">
        <f t="shared" si="1"/>
        <v>5.7557673689719744</v>
      </c>
      <c r="O33" s="54">
        <f t="shared" si="2"/>
        <v>92.711132254729662</v>
      </c>
      <c r="P33" s="54">
        <f t="shared" si="3"/>
        <v>1.5331003762983653</v>
      </c>
      <c r="Q33" s="156">
        <v>6875</v>
      </c>
      <c r="R33" s="157">
        <v>7090</v>
      </c>
      <c r="S33" s="1">
        <v>1326813</v>
      </c>
      <c r="T33" s="1">
        <v>1318194</v>
      </c>
      <c r="U33" s="158">
        <f t="shared" si="4"/>
        <v>0.51815892669125196</v>
      </c>
      <c r="V33" s="157">
        <v>0.5</v>
      </c>
      <c r="W33" s="157">
        <f t="shared" si="5"/>
        <v>51.815892669125191</v>
      </c>
      <c r="X33" s="157">
        <f t="shared" si="6"/>
        <v>53.785709842405595</v>
      </c>
      <c r="Y33" s="157">
        <f t="shared" si="11"/>
        <v>-1.9698171732804042</v>
      </c>
      <c r="Z33" s="158">
        <f t="shared" si="7"/>
        <v>0.53785709842405593</v>
      </c>
      <c r="AA33" s="157">
        <v>0.5</v>
      </c>
      <c r="AB33" s="159">
        <f t="shared" si="8"/>
        <v>-3.0324400564174896</v>
      </c>
      <c r="AC33" s="160">
        <v>89.2</v>
      </c>
      <c r="AD33" s="160">
        <v>18.725000000000001</v>
      </c>
      <c r="AE33" s="161">
        <v>60.4</v>
      </c>
      <c r="AF33" s="162">
        <v>52</v>
      </c>
      <c r="AG33" s="163">
        <v>0</v>
      </c>
      <c r="AH33" s="1">
        <v>1309057</v>
      </c>
      <c r="AI33" s="164">
        <f t="shared" si="13"/>
        <v>0</v>
      </c>
      <c r="AJ33" s="165">
        <v>308</v>
      </c>
      <c r="AK33" s="19">
        <v>1310949</v>
      </c>
      <c r="AL33" s="166">
        <f t="shared" si="12"/>
        <v>2.3494430370670409</v>
      </c>
    </row>
    <row r="34" spans="1:38">
      <c r="A34" s="151" t="s">
        <v>64</v>
      </c>
      <c r="B34" s="152" t="s">
        <v>65</v>
      </c>
      <c r="C34" s="153"/>
      <c r="D34" s="19">
        <v>8915456</v>
      </c>
      <c r="E34" s="19">
        <v>187355</v>
      </c>
      <c r="F34" s="19">
        <v>99212</v>
      </c>
      <c r="G34" s="19">
        <v>88143</v>
      </c>
      <c r="H34" s="19">
        <v>10.9</v>
      </c>
      <c r="I34" s="19">
        <v>55.4</v>
      </c>
      <c r="J34" s="19">
        <v>17.600000000000001</v>
      </c>
      <c r="K34" s="154">
        <f t="shared" si="0"/>
        <v>971784.70400000003</v>
      </c>
      <c r="L34" s="154">
        <f t="shared" si="9"/>
        <v>54963.447999999997</v>
      </c>
      <c r="M34" s="154">
        <f t="shared" si="10"/>
        <v>15513.168000000001</v>
      </c>
      <c r="N34" s="155">
        <f t="shared" si="1"/>
        <v>5.6559284966889116</v>
      </c>
      <c r="O34" s="54">
        <f t="shared" si="2"/>
        <v>92.747712974910129</v>
      </c>
      <c r="P34" s="54">
        <f t="shared" si="3"/>
        <v>1.5963585284009576</v>
      </c>
      <c r="Q34" s="156">
        <v>46366</v>
      </c>
      <c r="R34" s="157">
        <v>47141</v>
      </c>
      <c r="S34" s="1">
        <v>8938175</v>
      </c>
      <c r="T34" s="1">
        <v>8821155</v>
      </c>
      <c r="U34" s="158">
        <f t="shared" si="4"/>
        <v>0.51874124192019067</v>
      </c>
      <c r="V34" s="157">
        <v>0.5</v>
      </c>
      <c r="W34" s="157">
        <f t="shared" si="5"/>
        <v>51.874124192019067</v>
      </c>
      <c r="X34" s="157">
        <f t="shared" si="6"/>
        <v>53.440847598755497</v>
      </c>
      <c r="Y34" s="157">
        <f t="shared" si="11"/>
        <v>-1.5667234067364291</v>
      </c>
      <c r="Z34" s="158">
        <f t="shared" si="7"/>
        <v>0.53440847598755492</v>
      </c>
      <c r="AA34" s="157">
        <v>0.5</v>
      </c>
      <c r="AB34" s="159">
        <f t="shared" si="8"/>
        <v>-1.6440041577395474</v>
      </c>
      <c r="AC34" s="160">
        <v>86.6</v>
      </c>
      <c r="AD34" s="160">
        <v>20.475000000000001</v>
      </c>
      <c r="AE34" s="161">
        <v>56.8</v>
      </c>
      <c r="AF34" s="162">
        <v>44.1</v>
      </c>
      <c r="AG34" s="163">
        <v>59</v>
      </c>
      <c r="AH34" s="1">
        <v>8796604</v>
      </c>
      <c r="AI34" s="164">
        <f t="shared" si="13"/>
        <v>6.7071337984522209E-2</v>
      </c>
      <c r="AJ34" s="165">
        <v>1958</v>
      </c>
      <c r="AK34" s="19">
        <v>8807899</v>
      </c>
      <c r="AL34" s="166">
        <f t="shared" si="12"/>
        <v>2.2230046007566617</v>
      </c>
    </row>
    <row r="35" spans="1:38">
      <c r="A35" s="151" t="s">
        <v>66</v>
      </c>
      <c r="B35" s="152" t="s">
        <v>67</v>
      </c>
      <c r="C35" s="153"/>
      <c r="D35" s="19">
        <v>2082669</v>
      </c>
      <c r="E35" s="19">
        <v>43124</v>
      </c>
      <c r="F35" s="19">
        <v>25314</v>
      </c>
      <c r="G35" s="19">
        <v>17810</v>
      </c>
      <c r="H35" s="19">
        <v>15.2</v>
      </c>
      <c r="I35" s="19">
        <v>42.9</v>
      </c>
      <c r="J35" s="19">
        <v>24</v>
      </c>
      <c r="K35" s="154">
        <f t="shared" si="0"/>
        <v>316565.68799999997</v>
      </c>
      <c r="L35" s="154">
        <f t="shared" si="9"/>
        <v>10859.706</v>
      </c>
      <c r="M35" s="154">
        <f t="shared" si="10"/>
        <v>4274.3999999999996</v>
      </c>
      <c r="N35" s="155">
        <f t="shared" si="1"/>
        <v>3.4304747518941476</v>
      </c>
      <c r="O35" s="54">
        <f t="shared" si="2"/>
        <v>95.219284156910888</v>
      </c>
      <c r="P35" s="54">
        <f t="shared" si="3"/>
        <v>1.3502410911949498</v>
      </c>
      <c r="Q35" s="156">
        <v>5809</v>
      </c>
      <c r="R35" s="157">
        <v>6240</v>
      </c>
      <c r="S35" s="1">
        <v>2085572</v>
      </c>
      <c r="T35" s="1">
        <v>2082224</v>
      </c>
      <c r="U35" s="158">
        <f t="shared" si="4"/>
        <v>0.27853269990199331</v>
      </c>
      <c r="V35" s="157">
        <v>0.3</v>
      </c>
      <c r="W35" s="157">
        <f t="shared" si="5"/>
        <v>27.85326999019933</v>
      </c>
      <c r="X35" s="157">
        <f t="shared" si="6"/>
        <v>29.967957337923298</v>
      </c>
      <c r="Y35" s="157">
        <f t="shared" si="11"/>
        <v>-2.1146873477239687</v>
      </c>
      <c r="Z35" s="158">
        <f t="shared" si="7"/>
        <v>0.29967957337923301</v>
      </c>
      <c r="AA35" s="157">
        <v>0.3</v>
      </c>
      <c r="AB35" s="159">
        <f t="shared" si="8"/>
        <v>-6.9070512820512828</v>
      </c>
      <c r="AC35" s="160">
        <v>78.099999999999994</v>
      </c>
      <c r="AD35" s="160">
        <v>27.375</v>
      </c>
      <c r="AE35" s="161">
        <v>93.7</v>
      </c>
      <c r="AF35" s="162">
        <v>78.7</v>
      </c>
      <c r="AG35" s="163">
        <v>5401</v>
      </c>
      <c r="AH35" s="1">
        <v>2049702</v>
      </c>
      <c r="AI35" s="164">
        <f t="shared" si="13"/>
        <v>26.350171878643824</v>
      </c>
      <c r="AJ35" s="165">
        <v>0</v>
      </c>
      <c r="AK35" s="19">
        <v>2048093</v>
      </c>
      <c r="AL35" s="166">
        <f t="shared" si="12"/>
        <v>0</v>
      </c>
    </row>
    <row r="36" spans="1:38">
      <c r="A36" s="151" t="s">
        <v>68</v>
      </c>
      <c r="B36" s="152" t="s">
        <v>69</v>
      </c>
      <c r="C36" s="153"/>
      <c r="D36" s="19">
        <v>19697457</v>
      </c>
      <c r="E36" s="19">
        <v>578635</v>
      </c>
      <c r="F36" s="19">
        <v>220068</v>
      </c>
      <c r="G36" s="19">
        <v>358567</v>
      </c>
      <c r="H36" s="19">
        <v>11.8</v>
      </c>
      <c r="I36" s="19">
        <v>63.9</v>
      </c>
      <c r="J36" s="19">
        <v>19.8</v>
      </c>
      <c r="K36" s="154">
        <f t="shared" ref="K36:K54" si="14">D36*(H36/100)</f>
        <v>2324299.926</v>
      </c>
      <c r="L36" s="154">
        <f t="shared" si="9"/>
        <v>140623.45199999999</v>
      </c>
      <c r="M36" s="154">
        <f t="shared" si="10"/>
        <v>70996.266000000003</v>
      </c>
      <c r="N36" s="155">
        <f t="shared" ref="N36:N54" si="15">L36/K36*100</f>
        <v>6.0501422568990781</v>
      </c>
      <c r="O36" s="54">
        <f t="shared" ref="O36:O54" si="16">(K36-L36-M36)/K36*100</f>
        <v>90.895335165966017</v>
      </c>
      <c r="P36" s="54">
        <f t="shared" ref="P36:P54" si="17">M36/K36*100</f>
        <v>3.0545225771349096</v>
      </c>
      <c r="Q36" s="156">
        <v>108291</v>
      </c>
      <c r="R36" s="157">
        <v>112846</v>
      </c>
      <c r="S36" s="1">
        <v>19746227</v>
      </c>
      <c r="T36" s="1">
        <v>19465197</v>
      </c>
      <c r="U36" s="158">
        <f t="shared" ref="U36:U54" si="18">Q36/S36*100</f>
        <v>0.54841362858838805</v>
      </c>
      <c r="V36" s="157">
        <v>0.5</v>
      </c>
      <c r="W36" s="157">
        <f t="shared" ref="W36:W56" si="19">Q36/S36*10000</f>
        <v>54.841362858838806</v>
      </c>
      <c r="X36" s="157">
        <f t="shared" ref="X36:X56" si="20">R36/T36*10000</f>
        <v>57.973212395435816</v>
      </c>
      <c r="Y36" s="157">
        <f t="shared" si="11"/>
        <v>-3.1318495365970094</v>
      </c>
      <c r="Z36" s="158">
        <f t="shared" ref="Z36:Z54" si="21">R36/T36*100</f>
        <v>0.57973212395435814</v>
      </c>
      <c r="AA36" s="157">
        <v>0.6</v>
      </c>
      <c r="AB36" s="159">
        <f t="shared" ref="AB36:AB54" si="22">((Q36-R36)/R36)*100</f>
        <v>-4.0364744873544476</v>
      </c>
      <c r="AC36" s="160">
        <v>90.8</v>
      </c>
      <c r="AD36" s="160">
        <v>20.75</v>
      </c>
      <c r="AE36" s="161">
        <v>65.3</v>
      </c>
      <c r="AF36" s="162">
        <v>58.4</v>
      </c>
      <c r="AG36" s="163">
        <v>0</v>
      </c>
      <c r="AH36" s="1">
        <v>19427310</v>
      </c>
      <c r="AI36" s="164">
        <f t="shared" si="13"/>
        <v>0</v>
      </c>
      <c r="AJ36" s="165">
        <v>2400</v>
      </c>
      <c r="AK36" s="19">
        <v>19453583</v>
      </c>
      <c r="AL36" s="166">
        <f t="shared" si="12"/>
        <v>1.2337058936649357</v>
      </c>
    </row>
    <row r="37" spans="1:38">
      <c r="A37" s="151" t="s">
        <v>70</v>
      </c>
      <c r="B37" s="152" t="s">
        <v>71</v>
      </c>
      <c r="C37" s="153"/>
      <c r="D37" s="19">
        <v>9940828</v>
      </c>
      <c r="E37" s="19">
        <v>254440</v>
      </c>
      <c r="F37" s="19">
        <v>112256</v>
      </c>
      <c r="G37" s="19">
        <v>142184</v>
      </c>
      <c r="H37" s="19">
        <v>14.1</v>
      </c>
      <c r="I37" s="19">
        <v>55.7</v>
      </c>
      <c r="J37" s="19">
        <v>14.2</v>
      </c>
      <c r="K37" s="154">
        <f t="shared" si="14"/>
        <v>1401656.7479999999</v>
      </c>
      <c r="L37" s="154">
        <f t="shared" ref="L37:L54" si="23">(I37/100)*F37</f>
        <v>62526.592000000004</v>
      </c>
      <c r="M37" s="154">
        <f t="shared" si="10"/>
        <v>20190.127999999997</v>
      </c>
      <c r="N37" s="155">
        <f t="shared" si="15"/>
        <v>4.4609061447617702</v>
      </c>
      <c r="O37" s="54">
        <f t="shared" si="16"/>
        <v>94.098646468329207</v>
      </c>
      <c r="P37" s="54">
        <f t="shared" si="17"/>
        <v>1.4404473869090237</v>
      </c>
      <c r="Q37" s="156">
        <v>37827</v>
      </c>
      <c r="R37" s="157">
        <v>38438</v>
      </c>
      <c r="S37" s="1">
        <v>9943964</v>
      </c>
      <c r="T37" s="1">
        <v>9656401</v>
      </c>
      <c r="U37" s="158">
        <f t="shared" si="18"/>
        <v>0.38040161850947968</v>
      </c>
      <c r="V37" s="157">
        <v>0.4</v>
      </c>
      <c r="W37" s="157">
        <f t="shared" si="19"/>
        <v>38.040161850947968</v>
      </c>
      <c r="X37" s="157">
        <f t="shared" si="20"/>
        <v>39.805720578505387</v>
      </c>
      <c r="Y37" s="157">
        <f t="shared" si="11"/>
        <v>-1.7655587275574192</v>
      </c>
      <c r="Z37" s="158">
        <f t="shared" si="21"/>
        <v>0.39805720578505388</v>
      </c>
      <c r="AA37" s="157">
        <v>0.4</v>
      </c>
      <c r="AB37" s="159">
        <f t="shared" si="22"/>
        <v>-1.5895728185649618</v>
      </c>
      <c r="AC37" s="160">
        <v>84.3</v>
      </c>
      <c r="AD37" s="160">
        <v>21.625</v>
      </c>
      <c r="AE37" s="161">
        <v>72.5</v>
      </c>
      <c r="AF37" s="162" t="s">
        <v>493</v>
      </c>
      <c r="AG37" s="163">
        <v>20736</v>
      </c>
      <c r="AH37" s="1">
        <v>9649606</v>
      </c>
      <c r="AI37" s="164">
        <f t="shared" si="13"/>
        <v>21.488960274647482</v>
      </c>
      <c r="AJ37" s="165">
        <v>774</v>
      </c>
      <c r="AK37" s="19">
        <v>9745671</v>
      </c>
      <c r="AL37" s="166">
        <f t="shared" si="12"/>
        <v>0.79419877810363182</v>
      </c>
    </row>
    <row r="38" spans="1:38">
      <c r="A38" s="151" t="s">
        <v>72</v>
      </c>
      <c r="B38" s="152" t="s">
        <v>73</v>
      </c>
      <c r="C38" s="153"/>
      <c r="D38" s="19">
        <v>736162</v>
      </c>
      <c r="E38" s="19">
        <v>26454</v>
      </c>
      <c r="F38" s="19">
        <v>9737</v>
      </c>
      <c r="G38" s="19">
        <v>16717</v>
      </c>
      <c r="H38" s="19">
        <v>11.6</v>
      </c>
      <c r="I38" s="19">
        <v>75.8</v>
      </c>
      <c r="J38" s="19">
        <v>15.4</v>
      </c>
      <c r="K38" s="154">
        <f t="shared" si="14"/>
        <v>85394.792000000001</v>
      </c>
      <c r="L38" s="154">
        <f t="shared" si="23"/>
        <v>7380.6459999999997</v>
      </c>
      <c r="M38" s="154">
        <f t="shared" si="10"/>
        <v>2574.4180000000001</v>
      </c>
      <c r="N38" s="155">
        <f t="shared" si="15"/>
        <v>8.6429697024146392</v>
      </c>
      <c r="O38" s="54">
        <f t="shared" si="16"/>
        <v>88.342305465185746</v>
      </c>
      <c r="P38" s="54">
        <f t="shared" si="17"/>
        <v>3.0147248323996156</v>
      </c>
      <c r="Q38" s="156">
        <v>5531</v>
      </c>
      <c r="R38" s="157">
        <v>5719</v>
      </c>
      <c r="S38" s="1">
        <v>739482</v>
      </c>
      <c r="T38" s="1">
        <v>683932</v>
      </c>
      <c r="U38" s="158">
        <f t="shared" si="18"/>
        <v>0.74795600163357601</v>
      </c>
      <c r="V38" s="157">
        <v>0.8</v>
      </c>
      <c r="W38" s="157">
        <f t="shared" si="19"/>
        <v>74.795600163357591</v>
      </c>
      <c r="X38" s="157">
        <f t="shared" si="20"/>
        <v>83.619424153278388</v>
      </c>
      <c r="Y38" s="157">
        <f t="shared" si="11"/>
        <v>-8.8238239899207969</v>
      </c>
      <c r="Z38" s="158">
        <f t="shared" si="21"/>
        <v>0.83619424153278388</v>
      </c>
      <c r="AA38" s="157">
        <v>0.8</v>
      </c>
      <c r="AB38" s="159">
        <f t="shared" si="22"/>
        <v>-3.2872879874103864</v>
      </c>
      <c r="AC38" s="160">
        <v>91.8</v>
      </c>
      <c r="AD38" s="160">
        <v>15.35</v>
      </c>
      <c r="AE38" s="161">
        <v>52.1</v>
      </c>
      <c r="AF38" s="162">
        <v>42.1</v>
      </c>
      <c r="AG38" s="163">
        <v>0</v>
      </c>
      <c r="AH38" s="1">
        <v>706307</v>
      </c>
      <c r="AI38" s="164">
        <f t="shared" si="13"/>
        <v>0</v>
      </c>
      <c r="AJ38" s="165">
        <v>359</v>
      </c>
      <c r="AK38" s="19">
        <v>720312</v>
      </c>
      <c r="AL38" s="166">
        <f t="shared" si="12"/>
        <v>4.9839513988382818</v>
      </c>
    </row>
    <row r="39" spans="1:38">
      <c r="A39" s="151" t="s">
        <v>74</v>
      </c>
      <c r="B39" s="152" t="s">
        <v>328</v>
      </c>
      <c r="C39" s="153"/>
      <c r="D39" s="19">
        <v>11586941</v>
      </c>
      <c r="E39" s="19">
        <v>311388</v>
      </c>
      <c r="F39" s="19">
        <v>164845</v>
      </c>
      <c r="G39" s="19">
        <v>146543</v>
      </c>
      <c r="H39" s="19">
        <v>14.5</v>
      </c>
      <c r="I39" s="19">
        <v>62.3</v>
      </c>
      <c r="J39" s="19">
        <v>16.899999999999999</v>
      </c>
      <c r="K39" s="154">
        <f t="shared" si="14"/>
        <v>1680106.4449999998</v>
      </c>
      <c r="L39" s="154">
        <f t="shared" si="23"/>
        <v>102698.435</v>
      </c>
      <c r="M39" s="154">
        <f t="shared" si="10"/>
        <v>24765.766999999996</v>
      </c>
      <c r="N39" s="155">
        <f t="shared" si="15"/>
        <v>6.1126147873327161</v>
      </c>
      <c r="O39" s="54">
        <f t="shared" si="16"/>
        <v>92.413325811627374</v>
      </c>
      <c r="P39" s="54">
        <f t="shared" si="17"/>
        <v>1.4740594010399144</v>
      </c>
      <c r="Q39" s="156">
        <v>77859</v>
      </c>
      <c r="R39" s="157">
        <v>80011</v>
      </c>
      <c r="S39" s="1">
        <v>11594163</v>
      </c>
      <c r="T39" s="1">
        <v>11544951</v>
      </c>
      <c r="U39" s="158">
        <f t="shared" si="18"/>
        <v>0.67153618592389985</v>
      </c>
      <c r="V39" s="157">
        <v>0.7</v>
      </c>
      <c r="W39" s="157">
        <f t="shared" si="19"/>
        <v>67.153618592389975</v>
      </c>
      <c r="X39" s="157">
        <f t="shared" si="20"/>
        <v>69.303888773542653</v>
      </c>
      <c r="Y39" s="157">
        <f t="shared" si="11"/>
        <v>-2.1502701811526777</v>
      </c>
      <c r="Z39" s="158">
        <f t="shared" si="21"/>
        <v>0.69303888773542643</v>
      </c>
      <c r="AA39" s="157">
        <v>0.7</v>
      </c>
      <c r="AB39" s="159">
        <f t="shared" si="22"/>
        <v>-2.6896301758508203</v>
      </c>
      <c r="AC39" s="160">
        <v>84.1</v>
      </c>
      <c r="AD39" s="160">
        <v>26.15</v>
      </c>
      <c r="AE39" s="161">
        <v>54.8</v>
      </c>
      <c r="AF39" s="162">
        <v>50.5</v>
      </c>
      <c r="AG39" s="163">
        <v>62118</v>
      </c>
      <c r="AH39" s="1">
        <v>11402897</v>
      </c>
      <c r="AI39" s="164">
        <f t="shared" si="13"/>
        <v>54.475630184154078</v>
      </c>
      <c r="AJ39" s="165">
        <v>9310</v>
      </c>
      <c r="AK39" s="19">
        <v>11413979</v>
      </c>
      <c r="AL39" s="166">
        <f t="shared" si="12"/>
        <v>8.1566647354090982</v>
      </c>
    </row>
    <row r="40" spans="1:38">
      <c r="A40" s="151" t="s">
        <v>76</v>
      </c>
      <c r="B40" s="152" t="s">
        <v>77</v>
      </c>
      <c r="C40" s="153"/>
      <c r="D40" s="19">
        <v>3875589</v>
      </c>
      <c r="E40" s="19">
        <v>109974</v>
      </c>
      <c r="F40" s="19">
        <v>62518</v>
      </c>
      <c r="G40" s="19">
        <v>47456</v>
      </c>
      <c r="H40" s="19">
        <v>16.2</v>
      </c>
      <c r="I40" s="19">
        <v>52.1</v>
      </c>
      <c r="J40" s="19">
        <v>15.5</v>
      </c>
      <c r="K40" s="154">
        <f t="shared" si="14"/>
        <v>627845.41800000006</v>
      </c>
      <c r="L40" s="154">
        <f t="shared" si="23"/>
        <v>32571.878000000001</v>
      </c>
      <c r="M40" s="154">
        <f t="shared" si="10"/>
        <v>7355.68</v>
      </c>
      <c r="N40" s="155">
        <f t="shared" si="15"/>
        <v>5.1878817725161763</v>
      </c>
      <c r="O40" s="54">
        <f t="shared" si="16"/>
        <v>93.640543220465119</v>
      </c>
      <c r="P40" s="54">
        <f t="shared" si="17"/>
        <v>1.1715750070186861</v>
      </c>
      <c r="Q40" s="156">
        <v>18844</v>
      </c>
      <c r="R40" s="157">
        <v>19547</v>
      </c>
      <c r="S40" s="1">
        <v>3878051</v>
      </c>
      <c r="T40" s="1">
        <v>3791508</v>
      </c>
      <c r="U40" s="158">
        <f t="shared" si="18"/>
        <v>0.48591418730697455</v>
      </c>
      <c r="V40" s="157">
        <v>0.5</v>
      </c>
      <c r="W40" s="157">
        <f t="shared" si="19"/>
        <v>48.591418730697455</v>
      </c>
      <c r="X40" s="157">
        <f t="shared" si="20"/>
        <v>51.554684837800686</v>
      </c>
      <c r="Y40" s="157">
        <f t="shared" si="11"/>
        <v>-2.9632661071032302</v>
      </c>
      <c r="Z40" s="158">
        <f t="shared" si="21"/>
        <v>0.51554684837800691</v>
      </c>
      <c r="AA40" s="157">
        <v>0.5</v>
      </c>
      <c r="AB40" s="159">
        <f t="shared" si="22"/>
        <v>-3.5964598148053408</v>
      </c>
      <c r="AC40" s="160">
        <v>67.3</v>
      </c>
      <c r="AD40" s="160">
        <v>20.85</v>
      </c>
      <c r="AE40" s="161">
        <v>65.2</v>
      </c>
      <c r="AF40" s="162">
        <v>45.1</v>
      </c>
      <c r="AG40" s="163">
        <v>7225</v>
      </c>
      <c r="AH40" s="1">
        <v>3768424</v>
      </c>
      <c r="AI40" s="164">
        <f t="shared" si="13"/>
        <v>19.172471038290809</v>
      </c>
      <c r="AJ40" s="165">
        <v>734</v>
      </c>
      <c r="AK40" s="19">
        <v>3794815</v>
      </c>
      <c r="AL40" s="166">
        <f t="shared" si="12"/>
        <v>1.9342181371160387</v>
      </c>
    </row>
    <row r="41" spans="1:38">
      <c r="A41" s="151" t="s">
        <v>78</v>
      </c>
      <c r="B41" s="152" t="s">
        <v>79</v>
      </c>
      <c r="C41" s="153"/>
      <c r="D41" s="19">
        <v>3982267</v>
      </c>
      <c r="E41" s="19">
        <v>88112</v>
      </c>
      <c r="F41" s="19">
        <v>36384</v>
      </c>
      <c r="G41" s="19">
        <v>51728</v>
      </c>
      <c r="H41" s="19">
        <v>15</v>
      </c>
      <c r="I41" s="19">
        <v>55</v>
      </c>
      <c r="J41" s="19">
        <v>32.4</v>
      </c>
      <c r="K41" s="154">
        <f t="shared" si="14"/>
        <v>597340.04999999993</v>
      </c>
      <c r="L41" s="154">
        <f t="shared" si="23"/>
        <v>20011.2</v>
      </c>
      <c r="M41" s="154">
        <f t="shared" si="10"/>
        <v>16759.871999999999</v>
      </c>
      <c r="N41" s="155">
        <f t="shared" si="15"/>
        <v>3.3500516163280869</v>
      </c>
      <c r="O41" s="54">
        <f t="shared" si="16"/>
        <v>93.844197789851876</v>
      </c>
      <c r="P41" s="54">
        <f t="shared" si="17"/>
        <v>2.8057505938200533</v>
      </c>
      <c r="Q41" s="156">
        <v>7882</v>
      </c>
      <c r="R41" s="157">
        <v>7808</v>
      </c>
      <c r="S41" s="1">
        <v>3970239</v>
      </c>
      <c r="T41" s="1">
        <v>3871859</v>
      </c>
      <c r="U41" s="158">
        <f t="shared" si="18"/>
        <v>0.1985270911902281</v>
      </c>
      <c r="V41" s="157">
        <v>0.2</v>
      </c>
      <c r="W41" s="157">
        <f t="shared" si="19"/>
        <v>19.852709119022812</v>
      </c>
      <c r="X41" s="157">
        <f t="shared" si="20"/>
        <v>20.16602360778117</v>
      </c>
      <c r="Y41" s="157">
        <f t="shared" si="11"/>
        <v>-0.31331448875835832</v>
      </c>
      <c r="Z41" s="158">
        <f t="shared" si="21"/>
        <v>0.20166023607781172</v>
      </c>
      <c r="AA41" s="157">
        <v>0.2</v>
      </c>
      <c r="AB41" s="159">
        <f t="shared" si="22"/>
        <v>0.94774590163934425</v>
      </c>
      <c r="AC41" s="160">
        <v>63.6</v>
      </c>
      <c r="AD41" s="160">
        <v>33.274999999999999</v>
      </c>
      <c r="AE41" s="161">
        <v>82.1</v>
      </c>
      <c r="AF41" s="162">
        <v>82.2</v>
      </c>
      <c r="AG41" s="163">
        <v>0</v>
      </c>
      <c r="AH41" s="1">
        <v>3900771</v>
      </c>
      <c r="AI41" s="164">
        <f t="shared" si="13"/>
        <v>0</v>
      </c>
      <c r="AJ41" s="165">
        <v>306</v>
      </c>
      <c r="AK41" s="19">
        <v>3943363</v>
      </c>
      <c r="AL41" s="166">
        <f t="shared" si="12"/>
        <v>0.77598739958761087</v>
      </c>
    </row>
    <row r="42" spans="1:38">
      <c r="A42" s="151" t="s">
        <v>80</v>
      </c>
      <c r="B42" s="152" t="s">
        <v>81</v>
      </c>
      <c r="C42" s="153"/>
      <c r="D42" s="19">
        <v>12783977</v>
      </c>
      <c r="E42" s="19">
        <v>429151</v>
      </c>
      <c r="F42" s="19">
        <v>199556</v>
      </c>
      <c r="G42" s="19">
        <v>229595</v>
      </c>
      <c r="H42" s="19">
        <v>14.4</v>
      </c>
      <c r="I42" s="19">
        <v>59.9</v>
      </c>
      <c r="J42" s="19">
        <v>14.9</v>
      </c>
      <c r="K42" s="154">
        <f t="shared" si="14"/>
        <v>1840892.6880000003</v>
      </c>
      <c r="L42" s="154">
        <f t="shared" si="23"/>
        <v>119534.04399999999</v>
      </c>
      <c r="M42" s="154">
        <f t="shared" si="10"/>
        <v>34209.654999999999</v>
      </c>
      <c r="N42" s="155">
        <f t="shared" si="15"/>
        <v>6.4932651848308058</v>
      </c>
      <c r="O42" s="54">
        <f t="shared" si="16"/>
        <v>91.648416010222107</v>
      </c>
      <c r="P42" s="54">
        <f t="shared" si="17"/>
        <v>1.8583188049470918</v>
      </c>
      <c r="Q42" s="156">
        <v>80331</v>
      </c>
      <c r="R42" s="157">
        <v>80903</v>
      </c>
      <c r="S42" s="1">
        <v>12787209</v>
      </c>
      <c r="T42" s="1">
        <v>12742886</v>
      </c>
      <c r="U42" s="158">
        <f t="shared" si="18"/>
        <v>0.62821370949673228</v>
      </c>
      <c r="V42" s="157">
        <v>0.6</v>
      </c>
      <c r="W42" s="157">
        <f t="shared" si="19"/>
        <v>62.821370949673224</v>
      </c>
      <c r="X42" s="157">
        <f t="shared" si="20"/>
        <v>63.488757570302369</v>
      </c>
      <c r="Y42" s="157">
        <f t="shared" si="11"/>
        <v>-0.667386620629145</v>
      </c>
      <c r="Z42" s="158">
        <f t="shared" si="21"/>
        <v>0.63488757570302368</v>
      </c>
      <c r="AA42" s="157">
        <v>0.6</v>
      </c>
      <c r="AB42" s="159">
        <f t="shared" si="22"/>
        <v>-0.70701951719960943</v>
      </c>
      <c r="AC42" s="160">
        <v>89.6</v>
      </c>
      <c r="AD42" s="160">
        <v>20.725000000000001</v>
      </c>
      <c r="AE42" s="161">
        <v>53.7</v>
      </c>
      <c r="AF42" s="162">
        <v>46.5</v>
      </c>
      <c r="AG42" s="163">
        <v>18295</v>
      </c>
      <c r="AH42" s="1">
        <v>12575088</v>
      </c>
      <c r="AI42" s="164">
        <f t="shared" si="13"/>
        <v>14.548605942161199</v>
      </c>
      <c r="AJ42" s="165">
        <v>2948</v>
      </c>
      <c r="AK42" s="19">
        <v>12579598</v>
      </c>
      <c r="AL42" s="166">
        <f t="shared" si="12"/>
        <v>2.3434771127026477</v>
      </c>
    </row>
    <row r="43" spans="1:38">
      <c r="A43" s="151" t="s">
        <v>82</v>
      </c>
      <c r="B43" s="152" t="s">
        <v>83</v>
      </c>
      <c r="C43" s="153"/>
      <c r="D43" s="19">
        <v>1054491</v>
      </c>
      <c r="E43" s="19">
        <v>42148</v>
      </c>
      <c r="F43" s="19">
        <v>12714</v>
      </c>
      <c r="G43" s="19">
        <v>29434</v>
      </c>
      <c r="H43" s="19">
        <v>13.9</v>
      </c>
      <c r="I43" s="19">
        <v>79</v>
      </c>
      <c r="J43" s="19">
        <v>13</v>
      </c>
      <c r="K43" s="154">
        <f t="shared" si="14"/>
        <v>146574.24900000001</v>
      </c>
      <c r="L43" s="154">
        <f t="shared" si="23"/>
        <v>10044.060000000001</v>
      </c>
      <c r="M43" s="154">
        <f t="shared" si="10"/>
        <v>3826.42</v>
      </c>
      <c r="N43" s="155">
        <f t="shared" si="15"/>
        <v>6.8525406533039792</v>
      </c>
      <c r="O43" s="54">
        <f t="shared" si="16"/>
        <v>90.53689164731793</v>
      </c>
      <c r="P43" s="54">
        <f t="shared" si="17"/>
        <v>2.6105676993780809</v>
      </c>
      <c r="Q43" s="156">
        <v>8215</v>
      </c>
      <c r="R43" s="157">
        <v>8348</v>
      </c>
      <c r="S43" s="1">
        <v>1055173</v>
      </c>
      <c r="T43" s="1">
        <v>1051302</v>
      </c>
      <c r="U43" s="158">
        <f t="shared" si="18"/>
        <v>0.77854531910880964</v>
      </c>
      <c r="V43" s="157">
        <v>0.8</v>
      </c>
      <c r="W43" s="157">
        <f t="shared" si="19"/>
        <v>77.854531910880965</v>
      </c>
      <c r="X43" s="157">
        <f t="shared" si="20"/>
        <v>79.406298095123958</v>
      </c>
      <c r="Y43" s="157">
        <f t="shared" si="11"/>
        <v>-1.5517661842429931</v>
      </c>
      <c r="Z43" s="158">
        <f t="shared" si="21"/>
        <v>0.79406298095123962</v>
      </c>
      <c r="AA43" s="157">
        <v>0.8</v>
      </c>
      <c r="AB43" s="159">
        <f t="shared" si="22"/>
        <v>-1.5931959750838525</v>
      </c>
      <c r="AC43" s="160">
        <v>91.9</v>
      </c>
      <c r="AD43" s="160">
        <v>19.925000000000001</v>
      </c>
      <c r="AE43" s="161">
        <v>12.9</v>
      </c>
      <c r="AF43" s="162">
        <v>57.3</v>
      </c>
      <c r="AG43" s="163" t="s">
        <v>496</v>
      </c>
      <c r="AH43" s="1">
        <v>1037930</v>
      </c>
      <c r="AI43" s="164" t="s">
        <v>255</v>
      </c>
      <c r="AJ43" s="165">
        <v>273</v>
      </c>
      <c r="AK43" s="19">
        <v>1038432</v>
      </c>
      <c r="AL43" s="166">
        <f t="shared" si="12"/>
        <v>2.6289636682998982</v>
      </c>
    </row>
    <row r="44" spans="1:38">
      <c r="A44" s="151" t="s">
        <v>84</v>
      </c>
      <c r="B44" s="152" t="s">
        <v>85</v>
      </c>
      <c r="C44" s="153"/>
      <c r="D44" s="19">
        <v>4834605</v>
      </c>
      <c r="E44" s="19">
        <v>136983</v>
      </c>
      <c r="F44" s="19">
        <v>62157</v>
      </c>
      <c r="G44" s="19">
        <v>74826</v>
      </c>
      <c r="H44" s="19">
        <v>14.9</v>
      </c>
      <c r="I44" s="19">
        <v>45.7</v>
      </c>
      <c r="J44" s="19">
        <v>9.5</v>
      </c>
      <c r="K44" s="154">
        <f t="shared" si="14"/>
        <v>720356.14500000002</v>
      </c>
      <c r="L44" s="154">
        <f t="shared" si="23"/>
        <v>28405.749</v>
      </c>
      <c r="M44" s="154">
        <f t="shared" si="10"/>
        <v>7108.47</v>
      </c>
      <c r="N44" s="155">
        <f t="shared" si="15"/>
        <v>3.9432923835195437</v>
      </c>
      <c r="O44" s="54">
        <f t="shared" si="16"/>
        <v>95.069908232684</v>
      </c>
      <c r="P44" s="54">
        <f t="shared" si="17"/>
        <v>0.98679938379646925</v>
      </c>
      <c r="Q44" s="156">
        <v>16914</v>
      </c>
      <c r="R44" s="157">
        <v>17302</v>
      </c>
      <c r="S44" s="1">
        <v>4832482</v>
      </c>
      <c r="T44" s="1">
        <v>4679230</v>
      </c>
      <c r="U44" s="158">
        <f t="shared" si="18"/>
        <v>0.35000647700291487</v>
      </c>
      <c r="V44" s="157">
        <v>0.4</v>
      </c>
      <c r="W44" s="157">
        <f t="shared" si="19"/>
        <v>35.000647700291488</v>
      </c>
      <c r="X44" s="157">
        <f t="shared" si="20"/>
        <v>36.976169156036356</v>
      </c>
      <c r="Y44" s="157">
        <f t="shared" si="11"/>
        <v>-1.9755214557448681</v>
      </c>
      <c r="Z44" s="158">
        <f t="shared" si="21"/>
        <v>0.36976169156036359</v>
      </c>
      <c r="AA44" s="157">
        <v>0.4</v>
      </c>
      <c r="AB44" s="159">
        <f t="shared" si="22"/>
        <v>-2.2425153161484221</v>
      </c>
      <c r="AC44" s="160">
        <v>85.8</v>
      </c>
      <c r="AD44" s="160">
        <v>19.925000000000001</v>
      </c>
      <c r="AE44" s="161">
        <v>67</v>
      </c>
      <c r="AF44" s="162">
        <v>47.9</v>
      </c>
      <c r="AG44" s="163">
        <v>2355</v>
      </c>
      <c r="AH44" s="1">
        <v>4679496</v>
      </c>
      <c r="AI44" s="164">
        <f>(AG44/AH44)*10000</f>
        <v>5.0325932536324416</v>
      </c>
      <c r="AJ44" s="165">
        <v>68</v>
      </c>
      <c r="AK44" s="19">
        <v>4736274</v>
      </c>
      <c r="AL44" s="166">
        <f t="shared" si="12"/>
        <v>0.14357277471700328</v>
      </c>
    </row>
    <row r="45" spans="1:38">
      <c r="A45" s="167" t="s">
        <v>86</v>
      </c>
      <c r="B45" s="168" t="s">
        <v>87</v>
      </c>
      <c r="C45" s="153"/>
      <c r="D45" s="19">
        <v>851058</v>
      </c>
      <c r="E45" s="19">
        <v>34006</v>
      </c>
      <c r="F45" s="19">
        <v>14732</v>
      </c>
      <c r="G45" s="19">
        <v>19274</v>
      </c>
      <c r="H45" s="19">
        <v>13.1</v>
      </c>
      <c r="I45" s="19">
        <v>62.4</v>
      </c>
      <c r="J45" s="19">
        <v>24.4</v>
      </c>
      <c r="K45" s="154">
        <f t="shared" si="14"/>
        <v>111488.598</v>
      </c>
      <c r="L45" s="154">
        <f t="shared" si="23"/>
        <v>9192.768</v>
      </c>
      <c r="M45" s="154">
        <f t="shared" si="10"/>
        <v>4702.8559999999998</v>
      </c>
      <c r="N45" s="155">
        <f t="shared" si="15"/>
        <v>8.2454781609147147</v>
      </c>
      <c r="O45" s="54">
        <f t="shared" si="16"/>
        <v>87.536282409794055</v>
      </c>
      <c r="P45" s="54">
        <f t="shared" si="17"/>
        <v>4.2182394292912351</v>
      </c>
      <c r="Q45" s="156">
        <v>6336</v>
      </c>
      <c r="R45" s="157">
        <v>6394</v>
      </c>
      <c r="S45" s="1">
        <v>853175</v>
      </c>
      <c r="T45" s="1">
        <v>824082</v>
      </c>
      <c r="U45" s="158">
        <f t="shared" si="18"/>
        <v>0.74263779412195619</v>
      </c>
      <c r="V45" s="157">
        <v>0.7</v>
      </c>
      <c r="W45" s="157">
        <f t="shared" si="19"/>
        <v>74.263779412195618</v>
      </c>
      <c r="X45" s="157">
        <f t="shared" si="20"/>
        <v>77.589366106770939</v>
      </c>
      <c r="Y45" s="157">
        <f t="shared" si="11"/>
        <v>-3.3255866945753212</v>
      </c>
      <c r="Z45" s="158">
        <f t="shared" si="21"/>
        <v>0.77589366106770929</v>
      </c>
      <c r="AA45" s="157">
        <v>0.8</v>
      </c>
      <c r="AB45" s="159">
        <f t="shared" si="22"/>
        <v>-0.90710040663121683</v>
      </c>
      <c r="AC45" s="160">
        <v>91.1</v>
      </c>
      <c r="AD45" s="160">
        <v>17.475000000000001</v>
      </c>
      <c r="AE45" s="161">
        <v>65.3</v>
      </c>
      <c r="AF45" s="162">
        <v>47.9</v>
      </c>
      <c r="AG45" s="163">
        <v>34</v>
      </c>
      <c r="AH45" s="1">
        <v>825506</v>
      </c>
      <c r="AI45" s="164">
        <f>(AG45/AH45)*10000</f>
        <v>0.41186859938025888</v>
      </c>
      <c r="AJ45" s="165">
        <v>74</v>
      </c>
      <c r="AK45" s="19">
        <v>833674</v>
      </c>
      <c r="AL45" s="166">
        <f t="shared" si="12"/>
        <v>0.8876371339396455</v>
      </c>
    </row>
    <row r="46" spans="1:38">
      <c r="A46" s="151" t="s">
        <v>88</v>
      </c>
      <c r="B46" s="168" t="s">
        <v>89</v>
      </c>
      <c r="C46" s="153"/>
      <c r="D46" s="19">
        <v>6548009</v>
      </c>
      <c r="E46" s="19">
        <v>153855</v>
      </c>
      <c r="F46" s="19">
        <v>84476</v>
      </c>
      <c r="G46" s="19">
        <v>69379</v>
      </c>
      <c r="H46" s="19">
        <v>15.8</v>
      </c>
      <c r="I46" s="19">
        <v>55</v>
      </c>
      <c r="J46" s="19">
        <v>14.3</v>
      </c>
      <c r="K46" s="154">
        <f t="shared" si="14"/>
        <v>1034585.422</v>
      </c>
      <c r="L46" s="154">
        <f t="shared" si="23"/>
        <v>46461.8</v>
      </c>
      <c r="M46" s="154">
        <f t="shared" si="10"/>
        <v>9921.1970000000019</v>
      </c>
      <c r="N46" s="155">
        <f t="shared" si="15"/>
        <v>4.4908616545343127</v>
      </c>
      <c r="O46" s="54">
        <f t="shared" si="16"/>
        <v>94.550184469929633</v>
      </c>
      <c r="P46" s="54">
        <f t="shared" si="17"/>
        <v>0.95895387553605027</v>
      </c>
      <c r="Q46" s="156">
        <v>29179</v>
      </c>
      <c r="R46" s="157">
        <v>31852</v>
      </c>
      <c r="S46" s="1">
        <v>6549352</v>
      </c>
      <c r="T46" s="1">
        <v>6403353</v>
      </c>
      <c r="U46" s="158">
        <f t="shared" si="18"/>
        <v>0.44552499239619431</v>
      </c>
      <c r="V46" s="157">
        <v>0.4</v>
      </c>
      <c r="W46" s="157">
        <f t="shared" si="19"/>
        <v>44.552499239619429</v>
      </c>
      <c r="X46" s="157">
        <f t="shared" si="20"/>
        <v>49.742689494082242</v>
      </c>
      <c r="Y46" s="157">
        <f t="shared" si="11"/>
        <v>-5.1901902544628129</v>
      </c>
      <c r="Z46" s="158">
        <f t="shared" si="21"/>
        <v>0.49742689494082243</v>
      </c>
      <c r="AA46" s="157">
        <v>0.5</v>
      </c>
      <c r="AB46" s="159">
        <f t="shared" si="22"/>
        <v>-8.3919377119176186</v>
      </c>
      <c r="AC46" s="160">
        <v>79.3</v>
      </c>
      <c r="AD46" s="160">
        <v>22.975000000000001</v>
      </c>
      <c r="AE46" s="161">
        <v>46.7</v>
      </c>
      <c r="AF46" s="162">
        <v>48.2</v>
      </c>
      <c r="AG46" s="163">
        <v>7564</v>
      </c>
      <c r="AH46" s="1">
        <v>6397431</v>
      </c>
      <c r="AI46" s="164">
        <f>(AG46/AH46)*10000</f>
        <v>11.823496025201365</v>
      </c>
      <c r="AJ46" s="165">
        <v>1869</v>
      </c>
      <c r="AK46" s="19">
        <v>6445597</v>
      </c>
      <c r="AL46" s="166">
        <f t="shared" si="12"/>
        <v>2.8996538257045854</v>
      </c>
    </row>
    <row r="47" spans="1:38">
      <c r="A47" s="151" t="s">
        <v>90</v>
      </c>
      <c r="B47" s="168" t="s">
        <v>91</v>
      </c>
      <c r="C47" s="153"/>
      <c r="D47" s="19">
        <v>26956435</v>
      </c>
      <c r="E47" s="19">
        <v>601112</v>
      </c>
      <c r="F47" s="19">
        <v>380744</v>
      </c>
      <c r="G47" s="19">
        <v>220368</v>
      </c>
      <c r="H47" s="19">
        <v>12.1</v>
      </c>
      <c r="I47" s="19">
        <v>44.8</v>
      </c>
      <c r="J47" s="19">
        <v>15.9</v>
      </c>
      <c r="K47" s="154">
        <f t="shared" si="14"/>
        <v>3261728.6349999998</v>
      </c>
      <c r="L47" s="154">
        <f t="shared" si="23"/>
        <v>170573.31199999998</v>
      </c>
      <c r="M47" s="154">
        <f t="shared" si="10"/>
        <v>35038.512000000002</v>
      </c>
      <c r="N47" s="155">
        <f t="shared" si="15"/>
        <v>5.2295371898710998</v>
      </c>
      <c r="O47" s="54">
        <f t="shared" si="16"/>
        <v>93.69623144630485</v>
      </c>
      <c r="P47" s="54">
        <f t="shared" si="17"/>
        <v>1.0742313638240479</v>
      </c>
      <c r="Q47" s="156">
        <v>98413</v>
      </c>
      <c r="R47" s="157">
        <v>101411</v>
      </c>
      <c r="S47" s="1">
        <v>26956958</v>
      </c>
      <c r="T47" s="1">
        <v>25674681</v>
      </c>
      <c r="U47" s="158">
        <f t="shared" si="18"/>
        <v>0.36507457555114342</v>
      </c>
      <c r="V47" s="157">
        <v>0.4</v>
      </c>
      <c r="W47" s="157">
        <f t="shared" si="19"/>
        <v>36.507457555114343</v>
      </c>
      <c r="X47" s="157">
        <f t="shared" si="20"/>
        <v>39.498445959270143</v>
      </c>
      <c r="Y47" s="157">
        <f t="shared" si="11"/>
        <v>-2.9909884041558001</v>
      </c>
      <c r="Z47" s="158">
        <f t="shared" si="21"/>
        <v>0.39498445959270145</v>
      </c>
      <c r="AA47" s="157">
        <v>0.4</v>
      </c>
      <c r="AB47" s="159">
        <f t="shared" si="22"/>
        <v>-2.9562867933458898</v>
      </c>
      <c r="AC47" s="160">
        <v>71.2</v>
      </c>
      <c r="AD47" s="160">
        <v>19.975000000000001</v>
      </c>
      <c r="AE47" s="161">
        <v>77.5</v>
      </c>
      <c r="AF47" s="162">
        <v>57.9</v>
      </c>
      <c r="AG47" s="163">
        <v>204550</v>
      </c>
      <c r="AH47" s="1">
        <v>26062431</v>
      </c>
      <c r="AI47" s="164">
        <f>(AG47/AH47)*10000</f>
        <v>78.484620256644519</v>
      </c>
      <c r="AJ47" s="165">
        <v>11433</v>
      </c>
      <c r="AK47" s="19">
        <v>26478868</v>
      </c>
      <c r="AL47" s="166">
        <f t="shared" si="12"/>
        <v>4.317782769263399</v>
      </c>
    </row>
    <row r="48" spans="1:38">
      <c r="A48" s="169" t="s">
        <v>92</v>
      </c>
      <c r="B48" s="170" t="s">
        <v>93</v>
      </c>
      <c r="C48" s="171"/>
      <c r="D48" s="19">
        <v>2948427</v>
      </c>
      <c r="E48" s="19">
        <v>45724</v>
      </c>
      <c r="F48" s="19">
        <v>21810</v>
      </c>
      <c r="G48" s="19">
        <v>23914</v>
      </c>
      <c r="H48" s="19">
        <v>9.8000000000000007</v>
      </c>
      <c r="I48" s="19">
        <v>49.2</v>
      </c>
      <c r="J48" s="19">
        <v>16.2</v>
      </c>
      <c r="K48" s="154">
        <f t="shared" si="14"/>
        <v>288945.84600000002</v>
      </c>
      <c r="L48" s="154">
        <f t="shared" si="23"/>
        <v>10730.52</v>
      </c>
      <c r="M48" s="154">
        <f t="shared" si="10"/>
        <v>3874.0680000000002</v>
      </c>
      <c r="N48" s="155">
        <f t="shared" si="15"/>
        <v>3.7136785832179777</v>
      </c>
      <c r="O48" s="54">
        <f t="shared" si="16"/>
        <v>94.945562221372086</v>
      </c>
      <c r="P48" s="54">
        <f t="shared" si="17"/>
        <v>1.3407591954099245</v>
      </c>
      <c r="Q48" s="156">
        <v>5873</v>
      </c>
      <c r="R48" s="157">
        <v>5990</v>
      </c>
      <c r="S48" s="1">
        <v>2942902</v>
      </c>
      <c r="T48" s="1">
        <v>2817222</v>
      </c>
      <c r="U48" s="158">
        <f t="shared" si="18"/>
        <v>0.19956491925317255</v>
      </c>
      <c r="V48" s="157">
        <v>0.2</v>
      </c>
      <c r="W48" s="157">
        <f t="shared" si="19"/>
        <v>19.956491925317252</v>
      </c>
      <c r="X48" s="157">
        <f t="shared" si="20"/>
        <v>21.262080162656687</v>
      </c>
      <c r="Y48" s="157">
        <f t="shared" si="11"/>
        <v>-1.3055882373394354</v>
      </c>
      <c r="Z48" s="158">
        <f t="shared" si="21"/>
        <v>0.21262080162656685</v>
      </c>
      <c r="AA48" s="157">
        <v>0.2</v>
      </c>
      <c r="AB48" s="159">
        <f t="shared" si="22"/>
        <v>-1.9532554257095158</v>
      </c>
      <c r="AC48" s="160">
        <v>69.599999999999994</v>
      </c>
      <c r="AD48" s="160">
        <v>35.274999999999999</v>
      </c>
      <c r="AE48" s="161">
        <v>71.400000000000006</v>
      </c>
      <c r="AF48" s="162">
        <v>51.3</v>
      </c>
      <c r="AG48" s="163">
        <v>2241</v>
      </c>
      <c r="AH48" s="1">
        <v>2876833</v>
      </c>
      <c r="AI48" s="164">
        <f>(AG48/AH48)*10000</f>
        <v>7.7898160929049416</v>
      </c>
      <c r="AJ48" s="165">
        <v>0</v>
      </c>
      <c r="AK48" s="19">
        <v>2922538</v>
      </c>
      <c r="AL48" s="166">
        <f t="shared" si="12"/>
        <v>0</v>
      </c>
    </row>
    <row r="49" spans="1:38">
      <c r="A49" s="151" t="s">
        <v>94</v>
      </c>
      <c r="B49" s="172" t="s">
        <v>95</v>
      </c>
      <c r="C49" s="153"/>
      <c r="D49" s="19">
        <v>626249</v>
      </c>
      <c r="E49" s="19">
        <v>25402</v>
      </c>
      <c r="F49" s="19">
        <v>5626</v>
      </c>
      <c r="G49" s="19">
        <v>19776</v>
      </c>
      <c r="H49" s="19">
        <v>14.6</v>
      </c>
      <c r="I49" s="19">
        <v>76.900000000000006</v>
      </c>
      <c r="J49" s="19">
        <v>13.2</v>
      </c>
      <c r="K49" s="154">
        <f t="shared" si="14"/>
        <v>91432.353999999992</v>
      </c>
      <c r="L49" s="154">
        <f t="shared" si="23"/>
        <v>4326.3940000000002</v>
      </c>
      <c r="M49" s="154">
        <f t="shared" si="10"/>
        <v>2610.4320000000002</v>
      </c>
      <c r="N49" s="155">
        <f t="shared" si="15"/>
        <v>4.7317976741581003</v>
      </c>
      <c r="O49" s="54">
        <f t="shared" si="16"/>
        <v>92.413160444277736</v>
      </c>
      <c r="P49" s="54">
        <f t="shared" si="17"/>
        <v>2.8550418815641567</v>
      </c>
      <c r="Q49" s="156">
        <v>2728</v>
      </c>
      <c r="R49" s="157">
        <v>2857</v>
      </c>
      <c r="S49" s="1">
        <v>626562</v>
      </c>
      <c r="T49" s="1">
        <v>626431</v>
      </c>
      <c r="U49" s="158">
        <f t="shared" si="18"/>
        <v>0.43539186864189017</v>
      </c>
      <c r="V49" s="157">
        <v>0.4</v>
      </c>
      <c r="W49" s="157">
        <f t="shared" si="19"/>
        <v>43.53918686418902</v>
      </c>
      <c r="X49" s="157">
        <f t="shared" si="20"/>
        <v>45.607576891948199</v>
      </c>
      <c r="Y49" s="157">
        <f t="shared" si="11"/>
        <v>-2.0683900277591789</v>
      </c>
      <c r="Z49" s="158">
        <f t="shared" si="21"/>
        <v>0.45607576891948198</v>
      </c>
      <c r="AA49" s="157">
        <v>0.5</v>
      </c>
      <c r="AB49" s="159">
        <f t="shared" si="22"/>
        <v>-4.5152257612880646</v>
      </c>
      <c r="AC49" s="160">
        <v>86.5</v>
      </c>
      <c r="AD49" s="160">
        <v>24.55</v>
      </c>
      <c r="AE49" s="161">
        <v>61.9</v>
      </c>
      <c r="AF49" s="162">
        <v>69.3</v>
      </c>
      <c r="AG49" s="163" t="s">
        <v>496</v>
      </c>
      <c r="AH49" s="1">
        <v>620457</v>
      </c>
      <c r="AI49" s="164" t="s">
        <v>255</v>
      </c>
      <c r="AJ49" s="165">
        <v>280</v>
      </c>
      <c r="AK49" s="19">
        <v>620216</v>
      </c>
      <c r="AL49" s="166">
        <f t="shared" si="12"/>
        <v>4.5145562191236603</v>
      </c>
    </row>
    <row r="50" spans="1:38">
      <c r="A50" s="151" t="s">
        <v>336</v>
      </c>
      <c r="B50" s="172" t="s">
        <v>97</v>
      </c>
      <c r="C50" s="173"/>
      <c r="D50" s="19">
        <v>8310301</v>
      </c>
      <c r="E50" s="19">
        <v>242265</v>
      </c>
      <c r="F50" s="19">
        <v>99670</v>
      </c>
      <c r="G50" s="19">
        <v>142595</v>
      </c>
      <c r="H50" s="19">
        <v>11.6</v>
      </c>
      <c r="I50" s="19">
        <v>44.9</v>
      </c>
      <c r="J50" s="19">
        <v>8.6999999999999993</v>
      </c>
      <c r="K50" s="154">
        <f t="shared" si="14"/>
        <v>963994.91599999997</v>
      </c>
      <c r="L50" s="154">
        <f t="shared" si="23"/>
        <v>44751.83</v>
      </c>
      <c r="M50" s="154">
        <f t="shared" si="10"/>
        <v>12405.764999999999</v>
      </c>
      <c r="N50" s="155">
        <f t="shared" si="15"/>
        <v>4.6423304995936308</v>
      </c>
      <c r="O50" s="54">
        <f t="shared" si="16"/>
        <v>94.070757630427167</v>
      </c>
      <c r="P50" s="54">
        <f t="shared" si="17"/>
        <v>1.2869118699791979</v>
      </c>
      <c r="Q50" s="156">
        <v>29183</v>
      </c>
      <c r="R50" s="157">
        <v>29606</v>
      </c>
      <c r="S50" s="1">
        <v>8326289</v>
      </c>
      <c r="T50" s="1">
        <v>8096604</v>
      </c>
      <c r="U50" s="158">
        <f t="shared" si="18"/>
        <v>0.35049227813255102</v>
      </c>
      <c r="V50" s="157">
        <v>0.4</v>
      </c>
      <c r="W50" s="157">
        <f t="shared" si="19"/>
        <v>35.049227813255101</v>
      </c>
      <c r="X50" s="157">
        <f t="shared" si="20"/>
        <v>36.565947896179679</v>
      </c>
      <c r="Y50" s="157">
        <f t="shared" si="11"/>
        <v>-1.5167200829245786</v>
      </c>
      <c r="Z50" s="158">
        <f t="shared" si="21"/>
        <v>0.36565947896179685</v>
      </c>
      <c r="AA50" s="157">
        <v>0.4</v>
      </c>
      <c r="AB50" s="159">
        <f t="shared" si="22"/>
        <v>-1.4287644396406134</v>
      </c>
      <c r="AC50" s="160">
        <v>87.5</v>
      </c>
      <c r="AD50" s="160">
        <v>24.225000000000001</v>
      </c>
      <c r="AE50" s="161">
        <v>57.3</v>
      </c>
      <c r="AF50" s="162">
        <v>55.5</v>
      </c>
      <c r="AG50" s="163">
        <v>16583</v>
      </c>
      <c r="AH50" s="1">
        <v>8043013</v>
      </c>
      <c r="AI50" s="164">
        <f>(AG50/AH50)*10000</f>
        <v>20.617895308636204</v>
      </c>
      <c r="AJ50" s="165">
        <v>1165</v>
      </c>
      <c r="AK50" s="19">
        <v>8096958</v>
      </c>
      <c r="AL50" s="166">
        <f t="shared" si="12"/>
        <v>1.4388119587627848</v>
      </c>
    </row>
    <row r="51" spans="1:38">
      <c r="A51" s="151" t="s">
        <v>337</v>
      </c>
      <c r="B51" s="170" t="s">
        <v>97</v>
      </c>
      <c r="C51" s="153"/>
      <c r="D51" s="19">
        <v>7073146</v>
      </c>
      <c r="E51" s="19">
        <v>141469</v>
      </c>
      <c r="F51" s="19">
        <v>57749</v>
      </c>
      <c r="G51" s="19">
        <v>83720</v>
      </c>
      <c r="H51" s="19">
        <v>13.1</v>
      </c>
      <c r="I51" s="19">
        <v>57.2</v>
      </c>
      <c r="J51" s="19">
        <v>27.4</v>
      </c>
      <c r="K51" s="154">
        <f t="shared" si="14"/>
        <v>926582.12600000005</v>
      </c>
      <c r="L51" s="154">
        <f t="shared" si="23"/>
        <v>33032.428000000007</v>
      </c>
      <c r="M51" s="154">
        <f t="shared" si="10"/>
        <v>22939.279999999999</v>
      </c>
      <c r="N51" s="155">
        <f t="shared" si="15"/>
        <v>3.5649757396680029</v>
      </c>
      <c r="O51" s="54">
        <f t="shared" si="16"/>
        <v>93.959336530521426</v>
      </c>
      <c r="P51" s="54">
        <f t="shared" si="17"/>
        <v>2.4756877298105788</v>
      </c>
      <c r="Q51" s="156">
        <v>17736</v>
      </c>
      <c r="R51" s="157">
        <v>17898</v>
      </c>
      <c r="S51" s="1">
        <v>7061530</v>
      </c>
      <c r="T51" s="1">
        <v>6830038</v>
      </c>
      <c r="U51" s="158">
        <f t="shared" si="18"/>
        <v>0.25116369965149193</v>
      </c>
      <c r="V51" s="157">
        <v>0.3</v>
      </c>
      <c r="W51" s="157">
        <f t="shared" si="19"/>
        <v>25.116369965149193</v>
      </c>
      <c r="X51" s="157">
        <f t="shared" si="20"/>
        <v>26.204832242514609</v>
      </c>
      <c r="Y51" s="157">
        <f t="shared" si="11"/>
        <v>-1.0884622773654158</v>
      </c>
      <c r="Z51" s="158">
        <f t="shared" si="21"/>
        <v>0.26204832242514609</v>
      </c>
      <c r="AA51" s="157">
        <v>0.3</v>
      </c>
      <c r="AB51" s="159">
        <f t="shared" si="22"/>
        <v>-0.90512906469996635</v>
      </c>
      <c r="AC51" s="160">
        <v>81.2</v>
      </c>
      <c r="AD51" s="160">
        <v>31.975000000000001</v>
      </c>
      <c r="AE51" s="161">
        <v>81</v>
      </c>
      <c r="AF51" s="162">
        <v>68.099999999999994</v>
      </c>
      <c r="AG51" s="163">
        <v>0</v>
      </c>
      <c r="AH51" s="1">
        <v>6878854</v>
      </c>
      <c r="AI51" s="164">
        <f>(AG51/AH51)*10000</f>
        <v>0</v>
      </c>
      <c r="AJ51" s="165">
        <v>6444</v>
      </c>
      <c r="AK51" s="19">
        <v>6967768</v>
      </c>
      <c r="AL51" s="166">
        <f t="shared" si="12"/>
        <v>9.2482987378454613</v>
      </c>
    </row>
    <row r="52" spans="1:38">
      <c r="A52" s="169" t="s">
        <v>338</v>
      </c>
      <c r="B52" s="174" t="s">
        <v>101</v>
      </c>
      <c r="C52" s="153"/>
      <c r="D52" s="19">
        <v>1846092</v>
      </c>
      <c r="E52" s="19">
        <v>48795</v>
      </c>
      <c r="F52" s="19">
        <v>28077</v>
      </c>
      <c r="G52" s="19">
        <v>20718</v>
      </c>
      <c r="H52" s="19">
        <v>20.100000000000001</v>
      </c>
      <c r="I52" s="19">
        <v>54.1</v>
      </c>
      <c r="J52" s="19">
        <v>15.9</v>
      </c>
      <c r="K52" s="154">
        <f t="shared" si="14"/>
        <v>371064.49200000003</v>
      </c>
      <c r="L52" s="154">
        <f t="shared" si="23"/>
        <v>15189.657000000001</v>
      </c>
      <c r="M52" s="154">
        <f t="shared" si="10"/>
        <v>3294.1620000000003</v>
      </c>
      <c r="N52" s="155">
        <f t="shared" si="15"/>
        <v>4.0935355787155192</v>
      </c>
      <c r="O52" s="54">
        <f t="shared" si="16"/>
        <v>95.018704457445097</v>
      </c>
      <c r="P52" s="54">
        <f t="shared" si="17"/>
        <v>0.88775996383938571</v>
      </c>
      <c r="Q52" s="175">
        <v>9556</v>
      </c>
      <c r="R52" s="176">
        <v>9696</v>
      </c>
      <c r="S52" s="1">
        <v>1850326</v>
      </c>
      <c r="T52" s="1">
        <v>1855364</v>
      </c>
      <c r="U52" s="158">
        <f t="shared" si="18"/>
        <v>0.51644953375783509</v>
      </c>
      <c r="V52" s="176">
        <v>0.5</v>
      </c>
      <c r="W52" s="157">
        <f t="shared" si="19"/>
        <v>51.644953375783516</v>
      </c>
      <c r="X52" s="157">
        <f t="shared" si="20"/>
        <v>52.259287126407543</v>
      </c>
      <c r="Y52" s="157">
        <f t="shared" si="11"/>
        <v>-0.61433375062402718</v>
      </c>
      <c r="Z52" s="158">
        <f t="shared" si="21"/>
        <v>0.52259287126407539</v>
      </c>
      <c r="AA52" s="157">
        <v>0.5</v>
      </c>
      <c r="AB52" s="159">
        <f t="shared" si="22"/>
        <v>-1.4438943894389438</v>
      </c>
      <c r="AC52" s="160">
        <v>88.3</v>
      </c>
      <c r="AD52" s="177">
        <v>22.05</v>
      </c>
      <c r="AE52" s="161">
        <v>64.900000000000006</v>
      </c>
      <c r="AF52" s="162">
        <v>47.2</v>
      </c>
      <c r="AG52" s="163">
        <v>2212</v>
      </c>
      <c r="AH52" s="1">
        <v>1822400</v>
      </c>
      <c r="AI52" s="164">
        <f>(AG52/AH52)*10000</f>
        <v>12.13784021071115</v>
      </c>
      <c r="AJ52" s="165">
        <v>214</v>
      </c>
      <c r="AK52" s="19">
        <v>1817156</v>
      </c>
      <c r="AL52" s="166">
        <f t="shared" si="12"/>
        <v>1.1776644382760753</v>
      </c>
    </row>
    <row r="53" spans="1:38">
      <c r="A53" s="178" t="s">
        <v>102</v>
      </c>
      <c r="B53" s="179" t="s">
        <v>103</v>
      </c>
      <c r="C53" s="171"/>
      <c r="D53" s="19">
        <v>5754798</v>
      </c>
      <c r="E53" s="19">
        <v>148335</v>
      </c>
      <c r="F53" s="19">
        <v>70476</v>
      </c>
      <c r="G53" s="19">
        <v>77859</v>
      </c>
      <c r="H53" s="19">
        <v>12.4</v>
      </c>
      <c r="I53" s="19">
        <v>57.8</v>
      </c>
      <c r="J53" s="19">
        <v>19.7</v>
      </c>
      <c r="K53" s="154">
        <f t="shared" si="14"/>
        <v>713594.95200000005</v>
      </c>
      <c r="L53" s="154">
        <f t="shared" si="23"/>
        <v>40735.127999999997</v>
      </c>
      <c r="M53" s="154">
        <f t="shared" si="10"/>
        <v>15338.222999999998</v>
      </c>
      <c r="N53" s="155">
        <f t="shared" si="15"/>
        <v>5.7084383635045661</v>
      </c>
      <c r="O53" s="54">
        <f t="shared" si="16"/>
        <v>92.142131773376107</v>
      </c>
      <c r="P53" s="54">
        <f t="shared" si="17"/>
        <v>2.1494298631193227</v>
      </c>
      <c r="Q53" s="180">
        <v>27511</v>
      </c>
      <c r="R53" s="181">
        <v>30117</v>
      </c>
      <c r="S53" s="1">
        <v>5757564</v>
      </c>
      <c r="T53" s="1">
        <v>5711767</v>
      </c>
      <c r="U53" s="158">
        <f t="shared" si="18"/>
        <v>0.4778236073450508</v>
      </c>
      <c r="V53" s="181">
        <v>0.5</v>
      </c>
      <c r="W53" s="157">
        <f t="shared" si="19"/>
        <v>47.782360734505076</v>
      </c>
      <c r="X53" s="157">
        <f t="shared" si="20"/>
        <v>52.727991180312507</v>
      </c>
      <c r="Y53" s="157">
        <f t="shared" si="11"/>
        <v>-4.9456304458074314</v>
      </c>
      <c r="Z53" s="158">
        <f t="shared" si="21"/>
        <v>0.52727991180312506</v>
      </c>
      <c r="AA53" s="176">
        <v>0.5</v>
      </c>
      <c r="AB53" s="159">
        <f t="shared" si="22"/>
        <v>-8.652920277584089</v>
      </c>
      <c r="AC53" s="177">
        <v>81.2</v>
      </c>
      <c r="AD53" s="177">
        <v>24.225000000000001</v>
      </c>
      <c r="AE53" s="161">
        <v>73.3</v>
      </c>
      <c r="AF53" s="162">
        <v>65.099999999999994</v>
      </c>
      <c r="AG53" s="163">
        <v>4333</v>
      </c>
      <c r="AH53" s="1">
        <v>5668363</v>
      </c>
      <c r="AI53" s="164">
        <f>(AG53/AH53)*10000</f>
        <v>7.6441822797869508</v>
      </c>
      <c r="AJ53" s="165">
        <v>1486</v>
      </c>
      <c r="AK53" s="19">
        <v>5681891</v>
      </c>
      <c r="AL53" s="166">
        <f>(AJ53/AK53)*10000</f>
        <v>2.6153264819758073</v>
      </c>
    </row>
    <row r="54" spans="1:38">
      <c r="A54" s="178" t="s">
        <v>104</v>
      </c>
      <c r="B54" s="179" t="s">
        <v>105</v>
      </c>
      <c r="C54" s="153"/>
      <c r="D54" s="19">
        <v>583029</v>
      </c>
      <c r="E54" s="19">
        <v>14231</v>
      </c>
      <c r="F54" s="19">
        <v>7033</v>
      </c>
      <c r="G54" s="19">
        <v>7198</v>
      </c>
      <c r="H54" s="19">
        <v>13</v>
      </c>
      <c r="I54" s="19">
        <v>50.8</v>
      </c>
      <c r="J54" s="19">
        <v>10.6</v>
      </c>
      <c r="K54" s="154">
        <f t="shared" si="14"/>
        <v>75793.77</v>
      </c>
      <c r="L54" s="154">
        <f t="shared" si="23"/>
        <v>3572.7640000000001</v>
      </c>
      <c r="M54" s="154">
        <f t="shared" si="10"/>
        <v>762.98799999999994</v>
      </c>
      <c r="N54" s="155">
        <f t="shared" si="15"/>
        <v>4.7137963977778119</v>
      </c>
      <c r="O54" s="54">
        <f t="shared" si="16"/>
        <v>94.279540389665286</v>
      </c>
      <c r="P54" s="54">
        <f t="shared" si="17"/>
        <v>1.0066632125569157</v>
      </c>
      <c r="Q54" s="180">
        <v>2306</v>
      </c>
      <c r="R54" s="181">
        <v>2453</v>
      </c>
      <c r="S54" s="1">
        <v>584153</v>
      </c>
      <c r="T54" s="1">
        <v>568158</v>
      </c>
      <c r="U54" s="158">
        <f t="shared" si="18"/>
        <v>0.39475959209316736</v>
      </c>
      <c r="V54" s="181">
        <v>0.4</v>
      </c>
      <c r="W54" s="157">
        <f t="shared" si="19"/>
        <v>39.475959209316734</v>
      </c>
      <c r="X54" s="157">
        <f t="shared" si="20"/>
        <v>43.174609879646162</v>
      </c>
      <c r="Y54" s="157">
        <f t="shared" si="11"/>
        <v>-3.6986506703294282</v>
      </c>
      <c r="Z54" s="158">
        <f t="shared" si="21"/>
        <v>0.43174609879646159</v>
      </c>
      <c r="AA54" s="181">
        <v>0.4</v>
      </c>
      <c r="AB54" s="159">
        <f t="shared" si="22"/>
        <v>-5.992662046473705</v>
      </c>
      <c r="AC54" s="177">
        <v>78.599999999999994</v>
      </c>
      <c r="AD54" s="182">
        <v>20.875</v>
      </c>
      <c r="AE54" s="161">
        <v>70.3</v>
      </c>
      <c r="AF54" s="162">
        <v>49.1</v>
      </c>
      <c r="AG54" s="163">
        <v>385</v>
      </c>
      <c r="AH54" s="1">
        <v>570198</v>
      </c>
      <c r="AI54" s="164">
        <f>(AG54/AH54)*10000</f>
        <v>6.7520405192582222</v>
      </c>
      <c r="AJ54" s="165">
        <v>0</v>
      </c>
      <c r="AK54" s="19">
        <v>573538</v>
      </c>
      <c r="AL54" s="166">
        <f t="shared" si="12"/>
        <v>0</v>
      </c>
    </row>
    <row r="55" spans="1:38" ht="15" thickBot="1">
      <c r="A55" s="151" t="s">
        <v>106</v>
      </c>
      <c r="B55" s="168" t="s">
        <v>107</v>
      </c>
      <c r="C55" s="171"/>
      <c r="D55" s="19"/>
      <c r="E55" s="19"/>
      <c r="F55" s="19"/>
      <c r="G55" s="19"/>
      <c r="H55" s="19"/>
      <c r="I55" s="19"/>
      <c r="J55" s="19"/>
      <c r="K55" s="183" t="s">
        <v>255</v>
      </c>
      <c r="L55" s="183" t="s">
        <v>255</v>
      </c>
      <c r="M55" s="183" t="s">
        <v>255</v>
      </c>
      <c r="N55" s="184" t="s">
        <v>255</v>
      </c>
      <c r="O55" s="185" t="s">
        <v>255</v>
      </c>
      <c r="P55" s="185" t="s">
        <v>255</v>
      </c>
      <c r="Q55" s="180" t="s">
        <v>255</v>
      </c>
      <c r="R55" s="181" t="s">
        <v>255</v>
      </c>
      <c r="S55" s="181">
        <v>3548397</v>
      </c>
      <c r="T55" s="1">
        <v>3706690</v>
      </c>
      <c r="U55" s="186"/>
      <c r="V55" s="181"/>
      <c r="W55" s="157" t="e">
        <f t="shared" si="19"/>
        <v>#VALUE!</v>
      </c>
      <c r="X55" s="157" t="e">
        <f t="shared" si="20"/>
        <v>#VALUE!</v>
      </c>
      <c r="Y55" s="157" t="e">
        <f t="shared" si="11"/>
        <v>#VALUE!</v>
      </c>
      <c r="Z55" s="181"/>
      <c r="AA55" s="181"/>
      <c r="AB55" s="159"/>
      <c r="AC55" s="177" t="s">
        <v>255</v>
      </c>
      <c r="AD55" s="177" t="s">
        <v>255</v>
      </c>
      <c r="AE55" s="187" t="s">
        <v>255</v>
      </c>
      <c r="AF55" s="160" t="s">
        <v>255</v>
      </c>
      <c r="AG55" s="188" t="s">
        <v>255</v>
      </c>
      <c r="AH55" s="1">
        <v>3556599</v>
      </c>
      <c r="AI55" s="164" t="s">
        <v>255</v>
      </c>
      <c r="AJ55" s="157" t="s">
        <v>255</v>
      </c>
      <c r="AK55" s="19">
        <v>3502814</v>
      </c>
      <c r="AL55" s="166" t="e">
        <f t="shared" si="12"/>
        <v>#VALUE!</v>
      </c>
    </row>
    <row r="56" spans="1:38" s="192" customFormat="1" ht="15" thickTop="1">
      <c r="A56" s="189" t="s">
        <v>153</v>
      </c>
      <c r="B56" s="190" t="s">
        <v>154</v>
      </c>
      <c r="C56" s="191"/>
      <c r="D56" s="192">
        <v>318558162</v>
      </c>
      <c r="E56" s="192">
        <v>8075215</v>
      </c>
      <c r="F56" s="192">
        <v>3948764</v>
      </c>
      <c r="G56" s="192">
        <v>4126451</v>
      </c>
      <c r="H56" s="192">
        <v>13</v>
      </c>
      <c r="I56" s="192">
        <v>53.4</v>
      </c>
      <c r="J56" s="192">
        <v>17.399999999999999</v>
      </c>
      <c r="K56" s="193">
        <f>D56*(H56/100)</f>
        <v>41412561.060000002</v>
      </c>
      <c r="L56" s="193">
        <f>(I56/100)*F56</f>
        <v>2108639.9760000003</v>
      </c>
      <c r="M56" s="193">
        <f t="shared" si="10"/>
        <v>718002.47399999993</v>
      </c>
      <c r="N56" s="194">
        <f>L56/K56*100</f>
        <v>5.0917883898678156</v>
      </c>
      <c r="O56" s="195">
        <f>(K56-L56-M56)/K56*100</f>
        <v>93.174432158627766</v>
      </c>
      <c r="P56" s="195">
        <f>M56/K56*100</f>
        <v>1.7337794515044174</v>
      </c>
      <c r="Q56" s="196">
        <v>1406220</v>
      </c>
      <c r="R56" s="197">
        <v>1431730</v>
      </c>
      <c r="S56" s="198">
        <v>318857056</v>
      </c>
      <c r="T56" s="192">
        <v>311591919</v>
      </c>
      <c r="U56" s="199">
        <f>Q56/S56*100</f>
        <v>0.44101893733849185</v>
      </c>
      <c r="V56" s="198">
        <v>0.4</v>
      </c>
      <c r="W56" s="198">
        <f t="shared" si="19"/>
        <v>44.101893733849188</v>
      </c>
      <c r="X56" s="198">
        <f t="shared" si="20"/>
        <v>45.948880978521139</v>
      </c>
      <c r="Y56" s="198">
        <f t="shared" si="11"/>
        <v>-1.8469872446719506</v>
      </c>
      <c r="Z56" s="199">
        <f>R56/T56*100</f>
        <v>0.45948880978521134</v>
      </c>
      <c r="AA56" s="198">
        <v>0.5</v>
      </c>
      <c r="AB56" s="200">
        <f>((Q56-R56)/R56)*100</f>
        <v>-1.7817605274737556</v>
      </c>
      <c r="AC56" s="201">
        <v>82</v>
      </c>
      <c r="AD56" s="201">
        <v>23</v>
      </c>
      <c r="AE56" s="202">
        <v>68.400000000000006</v>
      </c>
      <c r="AF56" s="203">
        <v>54.8</v>
      </c>
      <c r="AG56" s="192">
        <v>640841</v>
      </c>
      <c r="AH56" s="192">
        <v>552662</v>
      </c>
      <c r="AI56" s="204">
        <f>(AG56/AH56)*10000</f>
        <v>11595.532169752942</v>
      </c>
      <c r="AJ56" s="205">
        <v>75151</v>
      </c>
      <c r="AK56" s="192">
        <v>313576137</v>
      </c>
      <c r="AL56" s="206">
        <f t="shared" si="12"/>
        <v>2.3965790483604308</v>
      </c>
    </row>
    <row r="57" spans="1:38" s="1" customFormat="1">
      <c r="A57" s="152"/>
      <c r="B57" s="152"/>
      <c r="C57" s="152"/>
      <c r="D57" s="152"/>
      <c r="E57" s="152"/>
      <c r="F57" s="152"/>
      <c r="G57" s="152"/>
      <c r="H57" s="152"/>
      <c r="I57" s="152"/>
      <c r="J57" s="152"/>
      <c r="K57" s="152"/>
      <c r="L57" s="152"/>
      <c r="M57" s="152"/>
      <c r="N57" s="207"/>
      <c r="O57" s="207"/>
      <c r="P57" s="207"/>
      <c r="Q57" s="207"/>
      <c r="R57" s="207"/>
      <c r="S57" s="207"/>
      <c r="T57" s="208"/>
      <c r="U57" s="207"/>
      <c r="V57" s="207"/>
      <c r="W57" s="207"/>
      <c r="X57" s="207"/>
      <c r="Y57" s="207"/>
      <c r="Z57" s="208"/>
      <c r="AA57" s="208"/>
      <c r="AB57" s="208"/>
      <c r="AC57" s="207"/>
      <c r="AD57" s="207"/>
      <c r="AE57" s="207"/>
      <c r="AF57" s="207"/>
      <c r="AG57" s="163"/>
    </row>
    <row r="58" spans="1:38" s="1" customFormat="1">
      <c r="A58" s="152"/>
      <c r="B58" s="152"/>
      <c r="C58" s="152"/>
      <c r="D58" s="152"/>
      <c r="E58" s="152"/>
      <c r="F58" s="152"/>
      <c r="G58" s="152"/>
      <c r="H58" s="152"/>
      <c r="I58" s="152"/>
      <c r="J58" s="152"/>
      <c r="K58" s="152"/>
      <c r="L58" s="152"/>
      <c r="M58" s="152"/>
      <c r="N58" s="207"/>
      <c r="O58" s="207"/>
      <c r="P58" s="207"/>
      <c r="Q58" s="207"/>
      <c r="R58" s="207"/>
      <c r="S58" s="207"/>
      <c r="T58" s="208"/>
      <c r="U58" s="207"/>
      <c r="V58" s="207"/>
      <c r="W58" s="207"/>
      <c r="X58" s="207"/>
      <c r="Y58" s="207"/>
      <c r="Z58" s="208"/>
      <c r="AA58" s="208"/>
      <c r="AB58" s="208"/>
      <c r="AC58" s="207"/>
      <c r="AD58" s="207"/>
      <c r="AE58" s="207"/>
      <c r="AF58" s="207"/>
      <c r="AG58" s="163"/>
    </row>
    <row r="59" spans="1:38" s="1" customFormat="1">
      <c r="A59" s="152"/>
      <c r="B59" s="152"/>
      <c r="C59" s="152"/>
      <c r="D59" s="152"/>
      <c r="E59" s="152"/>
      <c r="F59" s="152"/>
      <c r="G59" s="152"/>
      <c r="H59" s="152"/>
      <c r="I59" s="152"/>
      <c r="J59" s="152"/>
      <c r="K59" s="152"/>
      <c r="L59" s="152"/>
      <c r="M59" s="152"/>
      <c r="N59" s="207"/>
      <c r="O59" s="207"/>
      <c r="P59" s="207"/>
      <c r="Q59" s="207"/>
      <c r="R59" s="207"/>
      <c r="S59" s="207"/>
      <c r="T59" s="208"/>
      <c r="U59" s="207"/>
      <c r="V59" s="207"/>
      <c r="W59" s="207"/>
      <c r="X59" s="207"/>
      <c r="Y59" s="207"/>
      <c r="Z59" s="208"/>
      <c r="AA59" s="208"/>
      <c r="AB59" s="208"/>
      <c r="AC59" s="207"/>
      <c r="AD59" s="207"/>
      <c r="AE59" s="207"/>
      <c r="AF59" s="207"/>
      <c r="AG59" s="207"/>
      <c r="AH59" s="163"/>
    </row>
    <row r="60" spans="1:38" s="1" customFormat="1">
      <c r="A60" s="152"/>
      <c r="B60" s="152"/>
      <c r="C60" s="152"/>
      <c r="D60" s="152"/>
      <c r="E60" s="152"/>
      <c r="F60" s="152"/>
      <c r="G60" s="152"/>
      <c r="H60" s="152"/>
      <c r="I60" s="152"/>
      <c r="J60" s="152"/>
      <c r="K60" s="152"/>
      <c r="L60" s="152"/>
      <c r="M60" s="152"/>
      <c r="N60" s="207"/>
      <c r="O60" s="207"/>
      <c r="P60" s="207"/>
      <c r="Q60" s="207"/>
      <c r="R60" s="207"/>
      <c r="S60" s="207"/>
      <c r="T60" s="208"/>
      <c r="U60" s="207"/>
      <c r="V60" s="207"/>
      <c r="W60" s="207"/>
      <c r="X60" s="207"/>
      <c r="Y60" s="207"/>
      <c r="Z60" s="208"/>
      <c r="AA60" s="208"/>
      <c r="AB60" s="208"/>
      <c r="AC60" s="207"/>
      <c r="AD60" s="207"/>
      <c r="AE60" s="207"/>
      <c r="AF60" s="207"/>
      <c r="AG60" s="207"/>
      <c r="AH60" s="163"/>
    </row>
    <row r="61" spans="1:38" s="1" customFormat="1">
      <c r="A61" s="152"/>
      <c r="B61" s="152"/>
      <c r="C61" s="152"/>
      <c r="D61" s="152"/>
      <c r="E61" s="152"/>
      <c r="F61" s="152"/>
      <c r="G61" s="152"/>
      <c r="H61" s="152"/>
      <c r="I61" s="152"/>
      <c r="J61" s="152"/>
      <c r="K61" s="152"/>
      <c r="L61" s="152"/>
      <c r="M61" s="152"/>
      <c r="N61" s="207"/>
      <c r="O61" s="207"/>
      <c r="P61" s="207"/>
      <c r="Q61" s="207"/>
      <c r="R61" s="207"/>
      <c r="S61" s="207"/>
      <c r="T61" s="208"/>
      <c r="U61" s="207"/>
      <c r="V61" s="207"/>
      <c r="W61" s="207"/>
      <c r="X61" s="207"/>
      <c r="Y61" s="207"/>
      <c r="Z61" s="208"/>
      <c r="AA61" s="208"/>
      <c r="AB61" s="208"/>
      <c r="AC61" s="207"/>
      <c r="AD61" s="207"/>
      <c r="AE61" s="207"/>
      <c r="AF61" s="207"/>
      <c r="AG61" s="207"/>
      <c r="AH61" s="163"/>
    </row>
    <row r="62" spans="1:38" s="1" customFormat="1">
      <c r="A62" s="152"/>
      <c r="B62" s="152"/>
      <c r="C62" s="152"/>
      <c r="D62" s="152"/>
      <c r="E62" s="152"/>
      <c r="F62" s="152"/>
      <c r="G62" s="152"/>
      <c r="H62" s="152"/>
      <c r="I62" s="152"/>
      <c r="J62" s="152"/>
      <c r="K62" s="152"/>
      <c r="L62" s="152"/>
      <c r="M62" s="152"/>
      <c r="N62" s="207"/>
      <c r="O62" s="207"/>
      <c r="P62" s="207"/>
      <c r="Q62" s="207"/>
      <c r="R62" s="207"/>
      <c r="S62" s="207"/>
      <c r="T62" s="208"/>
      <c r="U62" s="207"/>
      <c r="V62" s="207"/>
      <c r="W62" s="207"/>
      <c r="X62" s="207"/>
      <c r="Y62" s="207"/>
      <c r="Z62" s="208"/>
      <c r="AA62" s="208"/>
      <c r="AB62" s="208"/>
      <c r="AC62" s="207"/>
      <c r="AD62" s="207"/>
      <c r="AE62" s="207"/>
      <c r="AF62" s="207"/>
      <c r="AG62" s="207"/>
      <c r="AH62" s="163"/>
    </row>
    <row r="63" spans="1:38" s="1" customFormat="1">
      <c r="A63" s="152"/>
      <c r="B63" s="152"/>
      <c r="C63" s="152"/>
      <c r="D63" s="152"/>
      <c r="E63" s="152"/>
      <c r="F63" s="152"/>
      <c r="G63" s="152"/>
      <c r="H63" s="152"/>
      <c r="I63" s="152"/>
      <c r="J63" s="152"/>
      <c r="K63" s="152"/>
      <c r="L63" s="152"/>
      <c r="M63" s="152"/>
      <c r="N63" s="207"/>
      <c r="O63" s="207"/>
      <c r="P63" s="207"/>
      <c r="Q63" s="207"/>
      <c r="R63" s="207"/>
      <c r="S63" s="207"/>
      <c r="T63" s="208"/>
      <c r="U63" s="207"/>
      <c r="V63" s="207"/>
      <c r="W63" s="207"/>
      <c r="X63" s="207"/>
      <c r="Y63" s="207"/>
      <c r="Z63" s="208"/>
      <c r="AA63" s="208"/>
      <c r="AB63" s="208"/>
      <c r="AC63" s="207"/>
      <c r="AD63" s="207"/>
      <c r="AE63" s="207"/>
      <c r="AF63" s="207"/>
      <c r="AG63" s="207"/>
      <c r="AH63" s="163"/>
    </row>
    <row r="64" spans="1:38" s="1" customFormat="1">
      <c r="A64" s="152"/>
      <c r="B64" s="152"/>
      <c r="C64" s="152"/>
      <c r="D64" s="152"/>
      <c r="E64" s="152"/>
      <c r="F64" s="152"/>
      <c r="G64" s="152"/>
      <c r="H64" s="152"/>
      <c r="I64" s="152"/>
      <c r="J64" s="152"/>
      <c r="K64" s="152"/>
      <c r="L64" s="152"/>
      <c r="M64" s="152"/>
      <c r="N64" s="207"/>
      <c r="O64" s="207"/>
      <c r="P64" s="207"/>
      <c r="Q64" s="207"/>
      <c r="R64" s="207"/>
      <c r="S64" s="207"/>
      <c r="T64" s="208"/>
      <c r="U64" s="207"/>
      <c r="V64" s="207"/>
      <c r="W64" s="207"/>
      <c r="X64" s="207"/>
      <c r="Y64" s="207"/>
      <c r="Z64" s="208"/>
      <c r="AA64" s="208"/>
      <c r="AB64" s="208"/>
      <c r="AC64" s="207"/>
      <c r="AD64" s="207"/>
      <c r="AE64" s="207"/>
      <c r="AF64" s="207"/>
      <c r="AG64" s="207"/>
      <c r="AH64" s="163"/>
    </row>
    <row r="65" spans="1:34" s="1" customFormat="1">
      <c r="A65" s="152"/>
      <c r="B65" s="152"/>
      <c r="C65" s="152"/>
      <c r="D65" s="152"/>
      <c r="E65" s="152"/>
      <c r="F65" s="152"/>
      <c r="G65" s="152"/>
      <c r="H65" s="152"/>
      <c r="I65" s="152"/>
      <c r="J65" s="152"/>
      <c r="K65" s="152"/>
      <c r="L65" s="152"/>
      <c r="M65" s="152"/>
      <c r="N65" s="207"/>
      <c r="O65" s="207"/>
      <c r="P65" s="207"/>
      <c r="Q65" s="207"/>
      <c r="R65" s="207"/>
      <c r="S65" s="207"/>
      <c r="T65" s="208"/>
      <c r="U65" s="207"/>
      <c r="V65" s="207"/>
      <c r="W65" s="207"/>
      <c r="X65" s="207"/>
      <c r="Y65" s="207"/>
      <c r="Z65" s="208"/>
      <c r="AA65" s="208"/>
      <c r="AB65" s="208"/>
      <c r="AC65" s="207"/>
      <c r="AD65" s="207"/>
      <c r="AE65" s="207"/>
      <c r="AF65" s="207"/>
      <c r="AG65" s="207"/>
      <c r="AH65" s="163"/>
    </row>
    <row r="66" spans="1:34" s="1" customFormat="1">
      <c r="A66" s="152"/>
      <c r="B66" s="152"/>
      <c r="C66" s="152"/>
      <c r="D66" s="152"/>
      <c r="E66" s="152"/>
      <c r="F66" s="152"/>
      <c r="G66" s="152"/>
      <c r="H66" s="152"/>
      <c r="I66" s="152"/>
      <c r="J66" s="152"/>
      <c r="K66" s="152"/>
      <c r="L66" s="152"/>
      <c r="M66" s="152"/>
      <c r="N66" s="207"/>
      <c r="O66" s="207"/>
      <c r="P66" s="207"/>
      <c r="Q66" s="207"/>
      <c r="R66" s="207"/>
      <c r="S66" s="207"/>
      <c r="T66" s="208"/>
      <c r="U66" s="207"/>
      <c r="V66" s="207"/>
      <c r="W66" s="207"/>
      <c r="X66" s="207"/>
      <c r="Y66" s="207"/>
      <c r="Z66" s="208"/>
      <c r="AA66" s="208"/>
      <c r="AB66" s="208"/>
      <c r="AC66" s="207"/>
      <c r="AD66" s="207"/>
      <c r="AE66" s="207"/>
      <c r="AF66" s="207"/>
      <c r="AG66" s="207"/>
      <c r="AH66" s="163"/>
    </row>
    <row r="67" spans="1:34" s="1" customFormat="1">
      <c r="A67" s="152"/>
      <c r="B67" s="152"/>
      <c r="C67" s="152"/>
      <c r="D67" s="152"/>
      <c r="E67" s="152"/>
      <c r="F67" s="152"/>
      <c r="G67" s="152"/>
      <c r="H67" s="152"/>
      <c r="I67" s="152"/>
      <c r="J67" s="152"/>
      <c r="K67" s="152"/>
      <c r="L67" s="152"/>
      <c r="M67" s="152"/>
      <c r="N67" s="207"/>
      <c r="O67" s="207"/>
      <c r="P67" s="207"/>
      <c r="Q67" s="207"/>
      <c r="R67" s="207"/>
      <c r="S67" s="207"/>
      <c r="T67" s="208"/>
      <c r="U67" s="207"/>
      <c r="V67" s="207"/>
      <c r="W67" s="207"/>
      <c r="X67" s="207"/>
      <c r="Y67" s="207"/>
      <c r="Z67" s="208"/>
      <c r="AA67" s="208"/>
      <c r="AB67" s="208"/>
      <c r="AC67" s="207"/>
      <c r="AD67" s="207"/>
      <c r="AE67" s="207"/>
      <c r="AF67" s="207"/>
      <c r="AG67" s="207"/>
      <c r="AH67" s="163"/>
    </row>
    <row r="68" spans="1:34" s="1" customFormat="1">
      <c r="A68" s="152"/>
      <c r="B68" s="152"/>
      <c r="C68" s="152"/>
      <c r="D68" s="152"/>
      <c r="E68" s="152"/>
      <c r="F68" s="152"/>
      <c r="G68" s="152"/>
      <c r="H68" s="152"/>
      <c r="I68" s="152"/>
      <c r="J68" s="152"/>
      <c r="K68" s="152"/>
      <c r="L68" s="152"/>
      <c r="M68" s="152"/>
      <c r="N68" s="207"/>
      <c r="O68" s="207"/>
      <c r="P68" s="207"/>
      <c r="Q68" s="207"/>
      <c r="R68" s="207"/>
      <c r="S68" s="208"/>
      <c r="T68" s="207"/>
      <c r="U68" s="207"/>
      <c r="V68" s="207"/>
      <c r="W68" s="207"/>
      <c r="X68" s="207"/>
      <c r="Y68" s="207"/>
      <c r="Z68" s="208"/>
      <c r="AA68" s="208"/>
      <c r="AB68" s="208"/>
      <c r="AC68" s="207"/>
      <c r="AD68" s="207"/>
      <c r="AE68" s="207"/>
      <c r="AF68" s="207"/>
      <c r="AG68" s="207"/>
      <c r="AH68" s="163"/>
    </row>
    <row r="69" spans="1:34" s="1" customFormat="1">
      <c r="A69" s="152"/>
      <c r="B69" s="152"/>
      <c r="C69" s="152"/>
      <c r="D69" s="152"/>
      <c r="E69" s="152"/>
      <c r="F69" s="152"/>
      <c r="G69" s="152"/>
      <c r="H69" s="152"/>
      <c r="I69" s="152"/>
      <c r="J69" s="152"/>
      <c r="K69" s="152"/>
      <c r="L69" s="152"/>
      <c r="M69" s="152"/>
      <c r="N69" s="207"/>
      <c r="O69" s="207"/>
      <c r="P69" s="207"/>
      <c r="Q69" s="207"/>
      <c r="R69" s="207"/>
      <c r="S69" s="208"/>
      <c r="T69" s="207"/>
      <c r="U69" s="207"/>
      <c r="V69" s="207"/>
      <c r="W69" s="207"/>
      <c r="X69" s="207"/>
      <c r="Y69" s="207"/>
      <c r="Z69" s="208"/>
      <c r="AA69" s="208"/>
      <c r="AB69" s="208"/>
      <c r="AC69" s="207"/>
      <c r="AD69" s="207"/>
      <c r="AE69" s="207"/>
      <c r="AF69" s="207"/>
      <c r="AG69" s="207"/>
      <c r="AH69" s="163"/>
    </row>
    <row r="70" spans="1:34" s="1" customFormat="1">
      <c r="A70" s="152"/>
      <c r="B70" s="152"/>
      <c r="C70" s="152"/>
      <c r="D70" s="152"/>
      <c r="E70" s="152"/>
      <c r="F70" s="152"/>
      <c r="G70" s="152"/>
      <c r="H70" s="152"/>
      <c r="I70" s="152"/>
      <c r="J70" s="152"/>
      <c r="K70" s="152"/>
      <c r="L70" s="152"/>
      <c r="M70" s="152"/>
      <c r="N70" s="207"/>
      <c r="O70" s="207"/>
      <c r="P70" s="207"/>
      <c r="Q70" s="207"/>
      <c r="R70" s="207"/>
      <c r="S70" s="208"/>
      <c r="T70" s="207"/>
      <c r="U70" s="207"/>
      <c r="V70" s="207"/>
      <c r="W70" s="207"/>
      <c r="X70" s="207"/>
      <c r="Y70" s="207"/>
      <c r="Z70" s="208"/>
      <c r="AA70" s="208"/>
      <c r="AB70" s="208"/>
      <c r="AC70" s="207"/>
      <c r="AD70" s="207"/>
      <c r="AE70" s="207"/>
      <c r="AF70" s="207"/>
      <c r="AG70" s="207"/>
      <c r="AH70" s="163"/>
    </row>
    <row r="71" spans="1:34" s="1" customFormat="1">
      <c r="A71" s="152"/>
      <c r="B71" s="152"/>
      <c r="C71" s="152"/>
      <c r="D71" s="152"/>
      <c r="E71" s="152"/>
      <c r="F71" s="152"/>
      <c r="G71" s="152"/>
      <c r="H71" s="152"/>
      <c r="I71" s="152"/>
      <c r="J71" s="152"/>
      <c r="K71" s="152"/>
      <c r="L71" s="152"/>
      <c r="M71" s="152"/>
      <c r="N71" s="207"/>
      <c r="O71" s="207"/>
      <c r="P71" s="207"/>
      <c r="Q71" s="207"/>
      <c r="R71" s="207"/>
      <c r="S71" s="208"/>
      <c r="T71" s="207"/>
      <c r="U71" s="207"/>
      <c r="V71" s="207"/>
      <c r="W71" s="207"/>
      <c r="X71" s="207"/>
      <c r="Y71" s="207"/>
      <c r="Z71" s="208"/>
      <c r="AA71" s="208"/>
      <c r="AB71" s="208"/>
      <c r="AC71" s="207"/>
      <c r="AD71" s="207"/>
      <c r="AE71" s="207"/>
      <c r="AF71" s="207"/>
      <c r="AG71" s="207"/>
      <c r="AH71" s="163"/>
    </row>
    <row r="72" spans="1:34" s="1" customFormat="1">
      <c r="A72" s="152"/>
      <c r="B72" s="152"/>
      <c r="C72" s="152"/>
      <c r="D72" s="152"/>
      <c r="E72" s="152"/>
      <c r="F72" s="152"/>
      <c r="G72" s="152"/>
      <c r="H72" s="152"/>
      <c r="I72" s="152"/>
      <c r="J72" s="152"/>
      <c r="K72" s="152"/>
      <c r="L72" s="152"/>
      <c r="M72" s="152"/>
      <c r="N72" s="207"/>
      <c r="O72" s="207"/>
      <c r="P72" s="207"/>
      <c r="Q72" s="207"/>
      <c r="R72" s="207"/>
      <c r="S72" s="208"/>
      <c r="T72" s="207"/>
      <c r="U72" s="207"/>
      <c r="V72" s="207"/>
      <c r="W72" s="207"/>
      <c r="X72" s="207"/>
      <c r="Y72" s="207"/>
      <c r="Z72" s="208"/>
      <c r="AA72" s="208"/>
      <c r="AB72" s="208"/>
      <c r="AC72" s="207"/>
      <c r="AD72" s="207"/>
      <c r="AE72" s="207"/>
      <c r="AF72" s="207"/>
      <c r="AG72" s="207"/>
      <c r="AH72" s="163"/>
    </row>
    <row r="73" spans="1:34" s="1" customFormat="1">
      <c r="A73" s="152"/>
      <c r="B73" s="152"/>
      <c r="C73" s="152"/>
      <c r="D73" s="152"/>
      <c r="E73" s="152"/>
      <c r="F73" s="152"/>
      <c r="G73" s="152"/>
      <c r="H73" s="152"/>
      <c r="I73" s="152"/>
      <c r="J73" s="152"/>
      <c r="K73" s="152"/>
      <c r="L73" s="152"/>
      <c r="M73" s="152"/>
      <c r="N73" s="207"/>
      <c r="O73" s="207"/>
      <c r="P73" s="207"/>
      <c r="Q73" s="207"/>
      <c r="R73" s="207"/>
      <c r="S73" s="208"/>
      <c r="T73" s="207"/>
      <c r="U73" s="207"/>
      <c r="V73" s="207"/>
      <c r="W73" s="207"/>
      <c r="X73" s="207"/>
      <c r="Y73" s="207"/>
      <c r="Z73" s="208"/>
      <c r="AA73" s="208"/>
      <c r="AB73" s="208"/>
      <c r="AC73" s="207"/>
      <c r="AD73" s="207"/>
      <c r="AE73" s="207"/>
      <c r="AF73" s="207"/>
      <c r="AG73" s="207"/>
      <c r="AH73" s="163"/>
    </row>
    <row r="74" spans="1:34" s="1" customFormat="1">
      <c r="A74" s="152"/>
      <c r="B74" s="152"/>
      <c r="C74" s="152"/>
      <c r="D74" s="152"/>
      <c r="E74" s="152"/>
      <c r="F74" s="152"/>
      <c r="G74" s="152"/>
      <c r="H74" s="152"/>
      <c r="I74" s="152"/>
      <c r="J74" s="152"/>
      <c r="K74" s="152"/>
      <c r="L74" s="152"/>
      <c r="M74" s="152"/>
      <c r="N74" s="207"/>
      <c r="O74" s="207"/>
      <c r="P74" s="207"/>
      <c r="Q74" s="207"/>
      <c r="R74" s="207"/>
      <c r="S74" s="208"/>
      <c r="T74" s="207"/>
      <c r="U74" s="207"/>
      <c r="V74" s="207"/>
      <c r="W74" s="207"/>
      <c r="X74" s="207"/>
      <c r="Y74" s="207"/>
      <c r="Z74" s="208"/>
      <c r="AA74" s="208"/>
      <c r="AB74" s="208"/>
      <c r="AC74" s="207"/>
      <c r="AD74" s="207"/>
      <c r="AE74" s="207"/>
      <c r="AF74" s="207"/>
      <c r="AG74" s="207"/>
      <c r="AH74" s="163"/>
    </row>
    <row r="75" spans="1:34" s="1" customFormat="1">
      <c r="A75" s="152"/>
      <c r="B75" s="152"/>
      <c r="C75" s="152"/>
      <c r="D75" s="152"/>
      <c r="E75" s="152"/>
      <c r="F75" s="152"/>
      <c r="G75" s="152"/>
      <c r="H75" s="152"/>
      <c r="I75" s="152"/>
      <c r="J75" s="152"/>
      <c r="K75" s="152"/>
      <c r="L75" s="152"/>
      <c r="M75" s="152"/>
      <c r="N75" s="207"/>
      <c r="O75" s="207"/>
      <c r="P75" s="207"/>
      <c r="Q75" s="207"/>
      <c r="R75" s="207"/>
      <c r="S75" s="208"/>
      <c r="T75" s="207"/>
      <c r="U75" s="207"/>
      <c r="V75" s="207"/>
      <c r="W75" s="207"/>
      <c r="X75" s="207"/>
      <c r="Y75" s="207"/>
      <c r="Z75" s="208"/>
      <c r="AA75" s="208"/>
      <c r="AB75" s="208"/>
      <c r="AC75" s="207"/>
      <c r="AD75" s="207"/>
      <c r="AE75" s="207"/>
      <c r="AF75" s="207"/>
      <c r="AG75" s="207"/>
      <c r="AH75" s="163"/>
    </row>
    <row r="76" spans="1:34" s="1" customFormat="1">
      <c r="A76" s="152"/>
      <c r="B76" s="152"/>
      <c r="C76" s="152"/>
      <c r="D76" s="152"/>
      <c r="E76" s="152"/>
      <c r="F76" s="152"/>
      <c r="G76" s="152"/>
      <c r="H76" s="152"/>
      <c r="I76" s="152"/>
      <c r="J76" s="152"/>
      <c r="K76" s="152"/>
      <c r="L76" s="152"/>
      <c r="M76" s="152"/>
      <c r="N76" s="207"/>
      <c r="O76" s="207"/>
      <c r="P76" s="207"/>
      <c r="Q76" s="207"/>
      <c r="R76" s="207"/>
      <c r="S76" s="208"/>
      <c r="T76" s="207"/>
      <c r="U76" s="207"/>
      <c r="V76" s="207"/>
      <c r="W76" s="207"/>
      <c r="X76" s="207"/>
      <c r="Y76" s="207"/>
      <c r="Z76" s="208"/>
      <c r="AA76" s="208"/>
      <c r="AB76" s="208"/>
      <c r="AC76" s="207"/>
      <c r="AD76" s="207"/>
      <c r="AE76" s="207"/>
      <c r="AF76" s="207"/>
      <c r="AG76" s="207"/>
      <c r="AH76" s="163"/>
    </row>
    <row r="77" spans="1:34" s="1" customFormat="1">
      <c r="A77" s="152"/>
      <c r="B77" s="152"/>
      <c r="C77" s="152"/>
      <c r="D77" s="152"/>
      <c r="E77" s="152"/>
      <c r="F77" s="152"/>
      <c r="G77" s="152"/>
      <c r="H77" s="152"/>
      <c r="I77" s="152"/>
      <c r="J77" s="152"/>
      <c r="K77" s="152"/>
      <c r="L77" s="152"/>
      <c r="M77" s="152"/>
      <c r="N77" s="207"/>
      <c r="O77" s="207"/>
      <c r="P77" s="207"/>
      <c r="Q77" s="207"/>
      <c r="R77" s="207"/>
      <c r="S77" s="208"/>
      <c r="T77" s="207"/>
      <c r="U77" s="207"/>
      <c r="V77" s="207"/>
      <c r="W77" s="207"/>
      <c r="X77" s="207"/>
      <c r="Y77" s="207"/>
      <c r="Z77" s="208"/>
      <c r="AA77" s="208"/>
      <c r="AB77" s="208"/>
      <c r="AC77" s="207"/>
      <c r="AD77" s="207"/>
      <c r="AE77" s="207"/>
      <c r="AF77" s="207"/>
      <c r="AG77" s="207"/>
      <c r="AH77" s="163"/>
    </row>
    <row r="78" spans="1:34" s="1" customFormat="1">
      <c r="A78" s="152"/>
      <c r="B78" s="152"/>
      <c r="C78" s="152"/>
      <c r="D78" s="152"/>
      <c r="E78" s="152"/>
      <c r="F78" s="152"/>
      <c r="G78" s="152"/>
      <c r="H78" s="152"/>
      <c r="I78" s="152"/>
      <c r="J78" s="152"/>
      <c r="K78" s="152"/>
      <c r="L78" s="152"/>
      <c r="M78" s="152"/>
      <c r="N78" s="207"/>
      <c r="O78" s="207"/>
      <c r="P78" s="207"/>
      <c r="Q78" s="207"/>
      <c r="R78" s="207"/>
      <c r="S78" s="208"/>
      <c r="T78" s="207"/>
      <c r="U78" s="207"/>
      <c r="V78" s="207"/>
      <c r="W78" s="207"/>
      <c r="X78" s="207"/>
      <c r="Y78" s="207"/>
      <c r="Z78" s="208"/>
      <c r="AA78" s="208"/>
      <c r="AB78" s="208"/>
      <c r="AC78" s="207"/>
      <c r="AD78" s="207"/>
      <c r="AE78" s="207"/>
      <c r="AF78" s="207"/>
      <c r="AG78" s="207"/>
      <c r="AH78" s="163"/>
    </row>
    <row r="79" spans="1:34" s="1" customFormat="1">
      <c r="A79" s="152"/>
      <c r="B79" s="152"/>
      <c r="C79" s="152"/>
      <c r="D79" s="152"/>
      <c r="E79" s="152"/>
      <c r="F79" s="152"/>
      <c r="G79" s="152"/>
      <c r="H79" s="152"/>
      <c r="I79" s="152"/>
      <c r="J79" s="152"/>
      <c r="K79" s="152"/>
      <c r="L79" s="152"/>
      <c r="M79" s="152"/>
      <c r="N79" s="207"/>
      <c r="O79" s="207"/>
      <c r="P79" s="207"/>
      <c r="Q79" s="207"/>
      <c r="R79" s="207"/>
      <c r="S79" s="208"/>
      <c r="T79" s="207"/>
      <c r="U79" s="207"/>
      <c r="V79" s="207"/>
      <c r="W79" s="207"/>
      <c r="X79" s="207"/>
      <c r="Y79" s="207"/>
      <c r="Z79" s="208"/>
      <c r="AA79" s="208"/>
      <c r="AB79" s="208"/>
      <c r="AC79" s="207"/>
      <c r="AD79" s="207"/>
      <c r="AE79" s="207"/>
      <c r="AF79" s="207"/>
      <c r="AG79" s="207"/>
      <c r="AH79" s="163"/>
    </row>
    <row r="80" spans="1:34" s="1" customFormat="1">
      <c r="A80" s="152"/>
      <c r="B80" s="152"/>
      <c r="C80" s="152"/>
      <c r="D80" s="152"/>
      <c r="E80" s="152"/>
      <c r="F80" s="152"/>
      <c r="G80" s="152"/>
      <c r="H80" s="152"/>
      <c r="I80" s="152"/>
      <c r="J80" s="152"/>
      <c r="K80" s="152"/>
      <c r="L80" s="152"/>
      <c r="M80" s="152"/>
      <c r="N80" s="207"/>
      <c r="O80" s="207"/>
      <c r="P80" s="207"/>
      <c r="Q80" s="207"/>
      <c r="R80" s="207"/>
      <c r="S80" s="208"/>
      <c r="T80" s="207"/>
      <c r="U80" s="207"/>
      <c r="V80" s="207"/>
      <c r="W80" s="207"/>
      <c r="X80" s="207"/>
      <c r="Y80" s="207"/>
      <c r="Z80" s="208"/>
      <c r="AA80" s="208"/>
      <c r="AB80" s="208"/>
      <c r="AC80" s="207"/>
      <c r="AD80" s="207"/>
      <c r="AE80" s="207"/>
      <c r="AF80" s="207"/>
      <c r="AG80" s="207"/>
      <c r="AH80" s="163"/>
    </row>
    <row r="81" spans="1:34" s="1" customFormat="1">
      <c r="A81" s="152"/>
      <c r="B81" s="152"/>
      <c r="C81" s="152"/>
      <c r="D81" s="152"/>
      <c r="E81" s="152"/>
      <c r="F81" s="152"/>
      <c r="G81" s="152"/>
      <c r="H81" s="152"/>
      <c r="I81" s="152"/>
      <c r="J81" s="152"/>
      <c r="K81" s="152"/>
      <c r="L81" s="152"/>
      <c r="M81" s="152"/>
      <c r="N81" s="207"/>
      <c r="O81" s="207"/>
      <c r="P81" s="207"/>
      <c r="Q81" s="207"/>
      <c r="R81" s="207"/>
      <c r="S81" s="208"/>
      <c r="T81" s="207"/>
      <c r="U81" s="207"/>
      <c r="V81" s="207"/>
      <c r="W81" s="207"/>
      <c r="X81" s="207"/>
      <c r="Y81" s="207"/>
      <c r="Z81" s="208"/>
      <c r="AA81" s="208"/>
      <c r="AB81" s="208"/>
      <c r="AC81" s="207"/>
      <c r="AD81" s="207"/>
      <c r="AE81" s="207"/>
      <c r="AF81" s="207"/>
      <c r="AG81" s="207"/>
      <c r="AH81" s="163"/>
    </row>
    <row r="82" spans="1:34" s="1" customFormat="1">
      <c r="A82" s="152"/>
      <c r="B82" s="152"/>
      <c r="C82" s="152"/>
      <c r="D82" s="152"/>
      <c r="E82" s="152"/>
      <c r="F82" s="152"/>
      <c r="G82" s="152"/>
      <c r="H82" s="152"/>
      <c r="I82" s="152"/>
      <c r="J82" s="152"/>
      <c r="K82" s="152"/>
      <c r="L82" s="152"/>
      <c r="M82" s="152"/>
      <c r="N82" s="207"/>
      <c r="O82" s="207"/>
      <c r="P82" s="207"/>
      <c r="Q82" s="207"/>
      <c r="R82" s="207"/>
      <c r="S82" s="207"/>
      <c r="T82" s="207"/>
      <c r="U82" s="207"/>
      <c r="V82" s="207"/>
      <c r="W82" s="207"/>
      <c r="X82" s="207"/>
      <c r="Y82" s="207"/>
      <c r="Z82" s="208"/>
      <c r="AA82" s="208"/>
      <c r="AB82" s="208"/>
      <c r="AC82" s="207"/>
      <c r="AD82" s="207"/>
      <c r="AE82" s="207"/>
      <c r="AF82" s="207"/>
      <c r="AG82" s="207"/>
      <c r="AH82" s="163"/>
    </row>
    <row r="83" spans="1:34" s="1" customFormat="1">
      <c r="A83" s="152"/>
      <c r="B83" s="152"/>
      <c r="C83" s="152"/>
      <c r="D83" s="152"/>
      <c r="E83" s="152"/>
      <c r="F83" s="152"/>
      <c r="G83" s="152"/>
      <c r="H83" s="152"/>
      <c r="I83" s="152"/>
      <c r="J83" s="152"/>
      <c r="K83" s="152"/>
      <c r="L83" s="152"/>
      <c r="M83" s="152"/>
      <c r="N83" s="207"/>
      <c r="O83" s="207"/>
      <c r="P83" s="207"/>
      <c r="Q83" s="207"/>
      <c r="R83" s="207"/>
      <c r="S83" s="207"/>
      <c r="T83" s="207"/>
      <c r="U83" s="207"/>
      <c r="V83" s="207"/>
      <c r="W83" s="207"/>
      <c r="X83" s="207"/>
      <c r="Y83" s="207"/>
      <c r="Z83" s="208"/>
      <c r="AA83" s="208"/>
      <c r="AB83" s="208"/>
      <c r="AC83" s="207"/>
      <c r="AD83" s="207"/>
      <c r="AE83" s="207"/>
      <c r="AF83" s="207"/>
      <c r="AG83" s="207"/>
      <c r="AH83" s="163"/>
    </row>
    <row r="84" spans="1:34" s="1" customFormat="1">
      <c r="A84" s="152"/>
      <c r="B84" s="152"/>
      <c r="C84" s="152"/>
      <c r="D84" s="152"/>
      <c r="E84" s="152"/>
      <c r="F84" s="152"/>
      <c r="G84" s="152"/>
      <c r="H84" s="152"/>
      <c r="I84" s="152"/>
      <c r="J84" s="152"/>
      <c r="K84" s="152"/>
      <c r="L84" s="152"/>
      <c r="M84" s="152"/>
      <c r="N84" s="207"/>
      <c r="O84" s="207"/>
      <c r="P84" s="207"/>
      <c r="Q84" s="207"/>
      <c r="R84" s="207"/>
      <c r="S84" s="207"/>
      <c r="T84" s="207"/>
      <c r="U84" s="207"/>
      <c r="V84" s="207"/>
      <c r="W84" s="207"/>
      <c r="X84" s="207"/>
      <c r="Y84" s="207"/>
      <c r="Z84" s="208"/>
      <c r="AA84" s="208"/>
      <c r="AB84" s="208"/>
      <c r="AC84" s="207"/>
      <c r="AD84" s="207"/>
      <c r="AE84" s="207"/>
      <c r="AF84" s="207"/>
      <c r="AG84" s="207"/>
      <c r="AH84" s="163"/>
    </row>
    <row r="85" spans="1:34" s="1" customFormat="1">
      <c r="A85" s="152"/>
      <c r="B85" s="152"/>
      <c r="C85" s="152"/>
      <c r="D85" s="152"/>
      <c r="E85" s="152"/>
      <c r="F85" s="152"/>
      <c r="G85" s="152"/>
      <c r="H85" s="152"/>
      <c r="I85" s="152"/>
      <c r="J85" s="152"/>
      <c r="K85" s="152"/>
      <c r="L85" s="152"/>
      <c r="M85" s="152"/>
      <c r="N85" s="207"/>
      <c r="O85" s="207"/>
      <c r="P85" s="207"/>
      <c r="Q85" s="207"/>
      <c r="R85" s="207"/>
      <c r="S85" s="207"/>
      <c r="T85" s="207"/>
      <c r="U85" s="207"/>
      <c r="V85" s="207"/>
      <c r="W85" s="207"/>
      <c r="X85" s="207"/>
      <c r="Y85" s="207"/>
      <c r="Z85" s="208"/>
      <c r="AA85" s="208"/>
      <c r="AB85" s="208"/>
      <c r="AC85" s="207"/>
      <c r="AD85" s="207"/>
      <c r="AE85" s="207"/>
      <c r="AF85" s="207"/>
      <c r="AG85" s="207"/>
      <c r="AH85" s="163"/>
    </row>
    <row r="86" spans="1:34" s="1" customFormat="1">
      <c r="A86" s="152"/>
      <c r="B86" s="152"/>
      <c r="C86" s="152"/>
      <c r="D86" s="152"/>
      <c r="E86" s="152"/>
      <c r="F86" s="152"/>
      <c r="G86" s="152"/>
      <c r="H86" s="152"/>
      <c r="I86" s="152"/>
      <c r="J86" s="152"/>
      <c r="K86" s="152"/>
      <c r="L86" s="152"/>
      <c r="M86" s="152"/>
      <c r="N86" s="207"/>
      <c r="O86" s="207"/>
      <c r="P86" s="207"/>
      <c r="Q86" s="207"/>
      <c r="R86" s="207"/>
      <c r="S86" s="207"/>
      <c r="T86" s="207"/>
      <c r="U86" s="207"/>
      <c r="V86" s="207"/>
      <c r="W86" s="207"/>
      <c r="X86" s="207"/>
      <c r="Y86" s="207"/>
      <c r="Z86" s="208"/>
      <c r="AA86" s="208"/>
      <c r="AB86" s="208"/>
      <c r="AC86" s="207"/>
      <c r="AD86" s="207"/>
      <c r="AE86" s="207"/>
      <c r="AF86" s="207"/>
      <c r="AG86" s="207"/>
      <c r="AH86" s="163"/>
    </row>
    <row r="87" spans="1:34" s="1" customFormat="1">
      <c r="A87" s="152"/>
      <c r="B87" s="152"/>
      <c r="C87" s="152"/>
      <c r="D87" s="152"/>
      <c r="E87" s="152"/>
      <c r="F87" s="152"/>
      <c r="G87" s="152"/>
      <c r="H87" s="152"/>
      <c r="I87" s="152"/>
      <c r="J87" s="152"/>
      <c r="K87" s="152"/>
      <c r="L87" s="152"/>
      <c r="M87" s="152"/>
      <c r="N87" s="207"/>
      <c r="O87" s="207"/>
      <c r="P87" s="207"/>
      <c r="Q87" s="207"/>
      <c r="R87" s="207"/>
      <c r="S87" s="207"/>
      <c r="T87" s="207"/>
      <c r="U87" s="207"/>
      <c r="V87" s="207"/>
      <c r="W87" s="207"/>
      <c r="X87" s="207"/>
      <c r="Y87" s="207"/>
      <c r="Z87" s="208"/>
      <c r="AA87" s="208"/>
      <c r="AB87" s="208"/>
      <c r="AC87" s="207"/>
      <c r="AD87" s="207"/>
      <c r="AE87" s="207"/>
      <c r="AF87" s="207"/>
      <c r="AG87" s="207"/>
      <c r="AH87" s="163"/>
    </row>
    <row r="88" spans="1:34" s="1" customFormat="1">
      <c r="A88" s="152"/>
      <c r="B88" s="152"/>
      <c r="C88" s="152"/>
      <c r="D88" s="152"/>
      <c r="E88" s="152"/>
      <c r="F88" s="152"/>
      <c r="G88" s="152"/>
      <c r="H88" s="152"/>
      <c r="I88" s="152"/>
      <c r="J88" s="152"/>
      <c r="K88" s="152"/>
      <c r="L88" s="152"/>
      <c r="M88" s="152"/>
      <c r="N88" s="207"/>
      <c r="O88" s="207"/>
      <c r="P88" s="207"/>
      <c r="Q88" s="207"/>
      <c r="R88" s="207"/>
      <c r="S88" s="207"/>
      <c r="T88" s="207"/>
      <c r="U88" s="207"/>
      <c r="V88" s="207"/>
      <c r="W88" s="207"/>
      <c r="X88" s="207"/>
      <c r="Y88" s="207"/>
      <c r="Z88" s="208"/>
      <c r="AA88" s="208"/>
      <c r="AB88" s="208"/>
      <c r="AC88" s="207"/>
      <c r="AD88" s="207"/>
      <c r="AE88" s="207"/>
      <c r="AF88" s="207"/>
      <c r="AG88" s="207"/>
      <c r="AH88" s="163"/>
    </row>
    <row r="89" spans="1:34" s="1" customFormat="1">
      <c r="A89" s="152"/>
      <c r="B89" s="152"/>
      <c r="C89" s="152"/>
      <c r="D89" s="152"/>
      <c r="E89" s="152"/>
      <c r="F89" s="152"/>
      <c r="G89" s="152"/>
      <c r="H89" s="152"/>
      <c r="I89" s="152"/>
      <c r="J89" s="152"/>
      <c r="K89" s="152"/>
      <c r="L89" s="152"/>
      <c r="M89" s="152"/>
      <c r="N89" s="207"/>
      <c r="O89" s="207"/>
      <c r="P89" s="207"/>
      <c r="Q89" s="207"/>
      <c r="R89" s="207"/>
      <c r="S89" s="207"/>
      <c r="T89" s="207"/>
      <c r="U89" s="207"/>
      <c r="V89" s="207"/>
      <c r="W89" s="207"/>
      <c r="X89" s="207"/>
      <c r="Y89" s="207"/>
      <c r="Z89" s="208"/>
      <c r="AA89" s="208"/>
      <c r="AB89" s="208"/>
      <c r="AC89" s="207"/>
      <c r="AD89" s="207"/>
      <c r="AE89" s="207"/>
      <c r="AF89" s="207"/>
      <c r="AG89" s="207"/>
      <c r="AH89" s="163"/>
    </row>
    <row r="90" spans="1:34" s="1" customFormat="1">
      <c r="A90" s="152"/>
      <c r="B90" s="152"/>
      <c r="C90" s="152"/>
      <c r="D90" s="152"/>
      <c r="E90" s="152"/>
      <c r="F90" s="152"/>
      <c r="G90" s="152"/>
      <c r="H90" s="152"/>
      <c r="I90" s="152"/>
      <c r="J90" s="152"/>
      <c r="K90" s="152"/>
      <c r="L90" s="152"/>
      <c r="M90" s="152"/>
      <c r="N90" s="207"/>
      <c r="O90" s="207"/>
      <c r="P90" s="207"/>
      <c r="Q90" s="207"/>
      <c r="R90" s="207"/>
      <c r="S90" s="207"/>
      <c r="T90" s="207"/>
      <c r="U90" s="207"/>
      <c r="V90" s="207"/>
      <c r="W90" s="207"/>
      <c r="X90" s="207"/>
      <c r="Y90" s="207"/>
      <c r="Z90" s="208"/>
      <c r="AA90" s="208"/>
      <c r="AB90" s="208"/>
      <c r="AC90" s="207"/>
      <c r="AD90" s="207"/>
      <c r="AE90" s="207"/>
      <c r="AF90" s="207"/>
      <c r="AG90" s="207"/>
      <c r="AH90" s="163"/>
    </row>
    <row r="91" spans="1:34" s="1" customFormat="1">
      <c r="A91" s="152"/>
      <c r="B91" s="152"/>
      <c r="C91" s="152"/>
      <c r="D91" s="152"/>
      <c r="E91" s="152"/>
      <c r="F91" s="152"/>
      <c r="G91" s="152"/>
      <c r="H91" s="152"/>
      <c r="I91" s="152"/>
      <c r="J91" s="152"/>
      <c r="K91" s="152"/>
      <c r="L91" s="152"/>
      <c r="M91" s="152"/>
      <c r="N91" s="207"/>
      <c r="O91" s="207"/>
      <c r="P91" s="207"/>
      <c r="Q91" s="207"/>
      <c r="R91" s="207"/>
      <c r="S91" s="207"/>
      <c r="T91" s="207"/>
      <c r="U91" s="207"/>
      <c r="V91" s="207"/>
      <c r="W91" s="207"/>
      <c r="X91" s="207"/>
      <c r="Y91" s="207"/>
      <c r="Z91" s="208"/>
      <c r="AA91" s="208"/>
      <c r="AB91" s="208"/>
      <c r="AC91" s="207"/>
      <c r="AD91" s="207"/>
      <c r="AE91" s="207"/>
      <c r="AF91" s="207"/>
      <c r="AG91" s="207"/>
      <c r="AH91" s="163"/>
    </row>
    <row r="92" spans="1:34" s="1" customFormat="1">
      <c r="A92" s="152"/>
      <c r="B92" s="152"/>
      <c r="C92" s="152"/>
      <c r="D92" s="152"/>
      <c r="E92" s="152"/>
      <c r="F92" s="152"/>
      <c r="G92" s="152"/>
      <c r="H92" s="152"/>
      <c r="I92" s="152"/>
      <c r="J92" s="152"/>
      <c r="K92" s="152"/>
      <c r="L92" s="152"/>
      <c r="M92" s="152"/>
      <c r="N92" s="207"/>
      <c r="O92" s="207"/>
      <c r="P92" s="207"/>
      <c r="Q92" s="207"/>
      <c r="R92" s="207"/>
      <c r="S92" s="207"/>
      <c r="T92" s="207"/>
      <c r="U92" s="207"/>
      <c r="V92" s="207"/>
      <c r="W92" s="207"/>
      <c r="X92" s="207"/>
      <c r="Y92" s="207"/>
      <c r="Z92" s="208"/>
      <c r="AA92" s="208"/>
      <c r="AB92" s="208"/>
      <c r="AC92" s="207"/>
      <c r="AD92" s="207"/>
      <c r="AE92" s="207"/>
      <c r="AF92" s="207"/>
      <c r="AG92" s="207"/>
      <c r="AH92" s="163"/>
    </row>
    <row r="93" spans="1:34" s="1" customFormat="1">
      <c r="A93" s="152"/>
      <c r="B93" s="152"/>
      <c r="C93" s="152"/>
      <c r="D93" s="152"/>
      <c r="E93" s="152"/>
      <c r="F93" s="152"/>
      <c r="G93" s="152"/>
      <c r="H93" s="152"/>
      <c r="I93" s="152"/>
      <c r="J93" s="152"/>
      <c r="K93" s="152"/>
      <c r="L93" s="152"/>
      <c r="M93" s="152"/>
      <c r="N93" s="207"/>
      <c r="O93" s="207"/>
      <c r="P93" s="207"/>
      <c r="Q93" s="207"/>
      <c r="R93" s="207"/>
      <c r="S93" s="207"/>
      <c r="T93" s="207"/>
      <c r="U93" s="207"/>
      <c r="V93" s="207"/>
      <c r="W93" s="207"/>
      <c r="X93" s="207"/>
      <c r="Y93" s="207"/>
      <c r="Z93" s="208"/>
      <c r="AA93" s="208"/>
      <c r="AB93" s="208"/>
      <c r="AC93" s="207"/>
      <c r="AD93" s="207"/>
      <c r="AE93" s="207"/>
      <c r="AF93" s="207"/>
      <c r="AG93" s="207"/>
      <c r="AH93" s="163"/>
    </row>
    <row r="94" spans="1:34" s="1" customFormat="1">
      <c r="A94" s="152"/>
      <c r="B94" s="152"/>
      <c r="C94" s="152"/>
      <c r="D94" s="152"/>
      <c r="E94" s="152"/>
      <c r="F94" s="152"/>
      <c r="G94" s="152"/>
      <c r="H94" s="152"/>
      <c r="I94" s="152"/>
      <c r="J94" s="152"/>
      <c r="K94" s="152"/>
      <c r="L94" s="152"/>
      <c r="M94" s="152"/>
      <c r="N94" s="207"/>
      <c r="O94" s="207"/>
      <c r="P94" s="207"/>
      <c r="Q94" s="207"/>
      <c r="R94" s="207"/>
      <c r="S94" s="207"/>
      <c r="T94" s="207"/>
      <c r="U94" s="207"/>
      <c r="V94" s="207"/>
      <c r="W94" s="207"/>
      <c r="X94" s="207"/>
      <c r="Y94" s="207"/>
      <c r="Z94" s="208"/>
      <c r="AA94" s="208"/>
      <c r="AB94" s="208"/>
      <c r="AC94" s="207"/>
      <c r="AD94" s="207"/>
      <c r="AE94" s="207"/>
      <c r="AF94" s="207"/>
      <c r="AG94" s="207"/>
      <c r="AH94" s="163"/>
    </row>
    <row r="95" spans="1:34" s="1" customFormat="1">
      <c r="A95" s="152"/>
      <c r="B95" s="152"/>
      <c r="C95" s="152"/>
      <c r="D95" s="152"/>
      <c r="E95" s="152"/>
      <c r="F95" s="152"/>
      <c r="G95" s="152"/>
      <c r="H95" s="152"/>
      <c r="I95" s="152"/>
      <c r="J95" s="152"/>
      <c r="K95" s="152"/>
      <c r="L95" s="152"/>
      <c r="M95" s="152"/>
      <c r="N95" s="207"/>
      <c r="O95" s="207"/>
      <c r="P95" s="207"/>
      <c r="Q95" s="207"/>
      <c r="R95" s="207"/>
      <c r="S95" s="207"/>
      <c r="T95" s="207"/>
      <c r="U95" s="207"/>
      <c r="V95" s="207"/>
      <c r="W95" s="207"/>
      <c r="X95" s="207"/>
      <c r="Y95" s="207"/>
      <c r="Z95" s="208"/>
      <c r="AA95" s="208"/>
      <c r="AB95" s="208"/>
      <c r="AC95" s="207"/>
      <c r="AD95" s="207"/>
      <c r="AE95" s="207"/>
      <c r="AF95" s="207"/>
      <c r="AG95" s="207"/>
      <c r="AH95" s="163"/>
    </row>
    <row r="96" spans="1:34" s="1" customFormat="1">
      <c r="A96" s="152"/>
      <c r="B96" s="152"/>
      <c r="C96" s="152"/>
      <c r="D96" s="152"/>
      <c r="E96" s="152"/>
      <c r="F96" s="152"/>
      <c r="G96" s="152"/>
      <c r="H96" s="152"/>
      <c r="I96" s="152"/>
      <c r="J96" s="152"/>
      <c r="K96" s="152"/>
      <c r="L96" s="152"/>
      <c r="M96" s="152"/>
      <c r="N96" s="207"/>
      <c r="O96" s="207"/>
      <c r="P96" s="207"/>
      <c r="Q96" s="207"/>
      <c r="R96" s="207"/>
      <c r="S96" s="207"/>
      <c r="T96" s="207"/>
      <c r="U96" s="207"/>
      <c r="V96" s="207"/>
      <c r="W96" s="207"/>
      <c r="X96" s="207"/>
      <c r="Y96" s="207"/>
      <c r="Z96" s="208"/>
      <c r="AA96" s="208"/>
      <c r="AB96" s="208"/>
      <c r="AC96" s="207"/>
      <c r="AD96" s="207"/>
      <c r="AE96" s="207"/>
      <c r="AF96" s="207"/>
      <c r="AG96" s="207"/>
      <c r="AH96" s="163"/>
    </row>
    <row r="97" spans="1:34" s="1" customFormat="1">
      <c r="A97" s="152"/>
      <c r="B97" s="152"/>
      <c r="C97" s="152"/>
      <c r="D97" s="152"/>
      <c r="E97" s="152"/>
      <c r="F97" s="152"/>
      <c r="G97" s="152"/>
      <c r="H97" s="152"/>
      <c r="I97" s="152"/>
      <c r="J97" s="152"/>
      <c r="K97" s="152"/>
      <c r="L97" s="152"/>
      <c r="M97" s="152"/>
      <c r="N97" s="207"/>
      <c r="O97" s="207"/>
      <c r="P97" s="207"/>
      <c r="Q97" s="207"/>
      <c r="R97" s="207"/>
      <c r="S97" s="207"/>
      <c r="T97" s="207"/>
      <c r="U97" s="207"/>
      <c r="V97" s="207"/>
      <c r="W97" s="207"/>
      <c r="X97" s="207"/>
      <c r="Y97" s="207"/>
      <c r="Z97" s="208"/>
      <c r="AA97" s="208"/>
      <c r="AB97" s="208"/>
      <c r="AC97" s="207"/>
      <c r="AD97" s="207"/>
      <c r="AE97" s="207"/>
      <c r="AF97" s="207"/>
      <c r="AG97" s="207"/>
      <c r="AH97" s="163"/>
    </row>
    <row r="98" spans="1:34" s="1" customFormat="1">
      <c r="A98" s="152"/>
      <c r="B98" s="152"/>
      <c r="C98" s="152"/>
      <c r="D98" s="152"/>
      <c r="E98" s="152"/>
      <c r="F98" s="152"/>
      <c r="G98" s="152"/>
      <c r="H98" s="152"/>
      <c r="I98" s="152"/>
      <c r="J98" s="152"/>
      <c r="K98" s="152"/>
      <c r="L98" s="152"/>
      <c r="M98" s="152"/>
      <c r="N98" s="207"/>
      <c r="O98" s="207"/>
      <c r="P98" s="207"/>
      <c r="Q98" s="207"/>
      <c r="R98" s="207"/>
      <c r="S98" s="207"/>
      <c r="T98" s="207"/>
      <c r="U98" s="207"/>
      <c r="V98" s="207"/>
      <c r="W98" s="207"/>
      <c r="X98" s="207"/>
      <c r="Y98" s="207"/>
      <c r="Z98" s="208"/>
      <c r="AA98" s="208"/>
      <c r="AB98" s="208"/>
      <c r="AC98" s="207"/>
      <c r="AD98" s="207"/>
      <c r="AE98" s="207"/>
      <c r="AF98" s="207"/>
      <c r="AG98" s="207"/>
      <c r="AH98" s="163"/>
    </row>
    <row r="99" spans="1:34" s="1" customFormat="1">
      <c r="A99" s="152"/>
      <c r="B99" s="152"/>
      <c r="C99" s="152"/>
      <c r="D99" s="152"/>
      <c r="E99" s="152"/>
      <c r="F99" s="152"/>
      <c r="G99" s="152"/>
      <c r="H99" s="152"/>
      <c r="I99" s="152"/>
      <c r="J99" s="152"/>
      <c r="K99" s="152"/>
      <c r="L99" s="152"/>
      <c r="M99" s="152"/>
      <c r="N99" s="207"/>
      <c r="O99" s="207"/>
      <c r="P99" s="207"/>
      <c r="Q99" s="207"/>
      <c r="R99" s="207"/>
      <c r="S99" s="207"/>
      <c r="T99" s="207"/>
      <c r="U99" s="207"/>
      <c r="V99" s="207"/>
      <c r="W99" s="207"/>
      <c r="X99" s="207"/>
      <c r="Y99" s="207"/>
      <c r="Z99" s="208"/>
      <c r="AA99" s="208"/>
      <c r="AB99" s="208"/>
      <c r="AC99" s="207"/>
      <c r="AD99" s="207"/>
      <c r="AE99" s="207"/>
      <c r="AF99" s="207"/>
      <c r="AG99" s="207"/>
      <c r="AH99" s="163"/>
    </row>
    <row r="100" spans="1:34" s="1" customFormat="1">
      <c r="A100" s="152"/>
      <c r="B100" s="152"/>
      <c r="C100" s="152"/>
      <c r="D100" s="152"/>
      <c r="E100" s="152"/>
      <c r="F100" s="152"/>
      <c r="G100" s="152"/>
      <c r="H100" s="152"/>
      <c r="I100" s="152"/>
      <c r="J100" s="152"/>
      <c r="K100" s="152"/>
      <c r="L100" s="152"/>
      <c r="M100" s="152"/>
      <c r="N100" s="207"/>
      <c r="O100" s="207"/>
      <c r="P100" s="207"/>
      <c r="Q100" s="207"/>
      <c r="R100" s="207"/>
      <c r="S100" s="207"/>
      <c r="T100" s="207"/>
      <c r="U100" s="207"/>
      <c r="V100" s="207"/>
      <c r="W100" s="207"/>
      <c r="X100" s="207"/>
      <c r="Y100" s="207"/>
      <c r="Z100" s="208"/>
      <c r="AA100" s="208"/>
      <c r="AB100" s="208"/>
      <c r="AC100" s="207"/>
      <c r="AD100" s="207"/>
      <c r="AE100" s="207"/>
      <c r="AF100" s="207"/>
      <c r="AG100" s="207"/>
      <c r="AH100" s="163"/>
    </row>
    <row r="101" spans="1:34" s="1" customFormat="1">
      <c r="A101" s="152"/>
      <c r="B101" s="152"/>
      <c r="C101" s="152"/>
      <c r="D101" s="152"/>
      <c r="E101" s="152"/>
      <c r="F101" s="152"/>
      <c r="G101" s="152"/>
      <c r="H101" s="152"/>
      <c r="I101" s="152"/>
      <c r="J101" s="152"/>
      <c r="K101" s="152"/>
      <c r="L101" s="152"/>
      <c r="M101" s="152"/>
      <c r="N101" s="207"/>
      <c r="O101" s="207"/>
      <c r="P101" s="207"/>
      <c r="Q101" s="207"/>
      <c r="R101" s="207"/>
      <c r="S101" s="207"/>
      <c r="T101" s="207"/>
      <c r="U101" s="207"/>
      <c r="V101" s="207"/>
      <c r="W101" s="207"/>
      <c r="X101" s="207"/>
      <c r="Y101" s="207"/>
      <c r="Z101" s="208"/>
      <c r="AA101" s="208"/>
      <c r="AB101" s="208"/>
      <c r="AC101" s="207"/>
      <c r="AD101" s="207"/>
      <c r="AE101" s="207"/>
      <c r="AF101" s="207"/>
      <c r="AG101" s="207"/>
      <c r="AH101" s="163"/>
    </row>
    <row r="102" spans="1:34" s="1" customFormat="1">
      <c r="A102" s="152"/>
      <c r="B102" s="152"/>
      <c r="C102" s="152"/>
      <c r="D102" s="152"/>
      <c r="E102" s="152"/>
      <c r="F102" s="152"/>
      <c r="G102" s="152"/>
      <c r="H102" s="152"/>
      <c r="I102" s="152"/>
      <c r="J102" s="152"/>
      <c r="K102" s="152"/>
      <c r="L102" s="152"/>
      <c r="M102" s="152"/>
      <c r="N102" s="207"/>
      <c r="O102" s="207"/>
      <c r="P102" s="207"/>
      <c r="Q102" s="207"/>
      <c r="R102" s="207"/>
      <c r="S102" s="207"/>
      <c r="T102" s="207"/>
      <c r="U102" s="207"/>
      <c r="V102" s="207"/>
      <c r="W102" s="207"/>
      <c r="X102" s="207"/>
      <c r="Y102" s="207"/>
      <c r="Z102" s="208"/>
      <c r="AA102" s="208"/>
      <c r="AB102" s="208"/>
      <c r="AC102" s="207"/>
      <c r="AD102" s="207"/>
      <c r="AE102" s="207"/>
      <c r="AF102" s="207"/>
      <c r="AG102" s="207"/>
      <c r="AH102" s="163"/>
    </row>
    <row r="103" spans="1:34" s="1" customFormat="1" ht="13.5" customHeight="1">
      <c r="A103" s="152"/>
      <c r="B103" s="152"/>
      <c r="C103" s="152"/>
      <c r="D103" s="152"/>
      <c r="E103" s="152"/>
      <c r="F103" s="152"/>
      <c r="G103" s="152"/>
      <c r="H103" s="152"/>
      <c r="I103" s="152"/>
      <c r="J103" s="152"/>
      <c r="K103" s="152"/>
      <c r="L103" s="152"/>
      <c r="M103" s="152"/>
      <c r="N103" s="207"/>
      <c r="O103" s="207"/>
      <c r="P103" s="207"/>
      <c r="Q103" s="207"/>
      <c r="R103" s="207"/>
      <c r="S103" s="207"/>
      <c r="T103" s="207"/>
      <c r="U103" s="207"/>
      <c r="V103" s="207"/>
      <c r="W103" s="207"/>
      <c r="X103" s="207"/>
      <c r="Y103" s="207"/>
      <c r="Z103" s="208"/>
      <c r="AA103" s="208"/>
      <c r="AB103" s="208"/>
      <c r="AC103" s="207"/>
      <c r="AD103" s="207"/>
      <c r="AE103" s="207"/>
      <c r="AF103" s="207"/>
      <c r="AG103" s="207"/>
      <c r="AH103" s="163"/>
    </row>
    <row r="104" spans="1:34" s="1" customFormat="1">
      <c r="A104" s="152"/>
      <c r="B104" s="152"/>
      <c r="C104" s="152"/>
      <c r="D104" s="152"/>
      <c r="E104" s="152"/>
      <c r="F104" s="152"/>
      <c r="G104" s="152"/>
      <c r="H104" s="152"/>
      <c r="I104" s="152"/>
      <c r="J104" s="152"/>
      <c r="K104" s="152"/>
      <c r="L104" s="152"/>
      <c r="M104" s="152"/>
      <c r="N104" s="207"/>
      <c r="O104" s="207"/>
      <c r="P104" s="207"/>
      <c r="Q104" s="207"/>
      <c r="R104" s="207"/>
      <c r="S104" s="207"/>
      <c r="T104" s="207"/>
      <c r="U104" s="207"/>
      <c r="V104" s="207"/>
      <c r="W104" s="207"/>
      <c r="X104" s="207"/>
      <c r="Y104" s="207"/>
      <c r="Z104" s="208"/>
      <c r="AA104" s="208"/>
      <c r="AB104" s="208"/>
      <c r="AC104" s="207"/>
      <c r="AD104" s="207"/>
      <c r="AE104" s="207"/>
      <c r="AF104" s="207"/>
      <c r="AG104" s="207"/>
      <c r="AH104" s="163"/>
    </row>
    <row r="105" spans="1:34" s="1" customFormat="1">
      <c r="A105" s="152"/>
      <c r="B105" s="152"/>
      <c r="C105" s="152"/>
      <c r="D105" s="152"/>
      <c r="E105" s="152"/>
      <c r="F105" s="152"/>
      <c r="G105" s="152"/>
      <c r="H105" s="152"/>
      <c r="I105" s="152"/>
      <c r="J105" s="152"/>
      <c r="K105" s="152"/>
      <c r="L105" s="152"/>
      <c r="M105" s="152"/>
      <c r="N105" s="157"/>
      <c r="O105" s="157"/>
      <c r="P105" s="157"/>
      <c r="Q105" s="157"/>
      <c r="R105" s="157"/>
      <c r="S105" s="157"/>
      <c r="T105" s="157"/>
      <c r="U105" s="157"/>
      <c r="V105" s="209"/>
      <c r="W105" s="209"/>
      <c r="X105" s="209"/>
      <c r="Y105" s="209"/>
      <c r="Z105" s="209"/>
      <c r="AA105" s="209"/>
      <c r="AB105" s="209"/>
      <c r="AC105" s="157"/>
      <c r="AD105" s="157"/>
      <c r="AE105" s="157"/>
      <c r="AF105" s="157"/>
      <c r="AG105" s="157"/>
      <c r="AH105" s="157"/>
    </row>
    <row r="106" spans="1:34" s="1" customFormat="1">
      <c r="A106" s="152"/>
      <c r="B106" s="152"/>
      <c r="C106" s="152"/>
      <c r="D106" s="152"/>
      <c r="E106" s="152"/>
      <c r="F106" s="152"/>
      <c r="G106" s="152"/>
      <c r="H106" s="152"/>
      <c r="I106" s="152"/>
      <c r="J106" s="152"/>
      <c r="K106" s="152"/>
      <c r="L106" s="152"/>
      <c r="M106" s="152"/>
      <c r="N106" s="157"/>
      <c r="O106" s="157"/>
      <c r="P106" s="157"/>
      <c r="Q106" s="157"/>
      <c r="R106" s="157"/>
      <c r="S106" s="157"/>
      <c r="T106" s="157"/>
      <c r="U106" s="157"/>
      <c r="V106" s="209"/>
      <c r="W106" s="209"/>
      <c r="X106" s="209"/>
      <c r="Y106" s="209"/>
      <c r="Z106" s="209"/>
      <c r="AA106" s="209"/>
      <c r="AB106" s="209"/>
      <c r="AC106" s="157"/>
      <c r="AD106" s="157"/>
      <c r="AE106" s="157"/>
      <c r="AF106" s="157"/>
      <c r="AG106" s="157"/>
      <c r="AH106" s="157"/>
    </row>
    <row r="107" spans="1:34" s="1" customFormat="1">
      <c r="A107" s="152"/>
      <c r="B107" s="152"/>
      <c r="C107" s="152"/>
      <c r="D107" s="152"/>
      <c r="E107" s="152"/>
      <c r="F107" s="152"/>
      <c r="G107" s="152"/>
      <c r="H107" s="152"/>
      <c r="I107" s="152"/>
      <c r="J107" s="152"/>
      <c r="K107" s="152"/>
      <c r="L107" s="152"/>
      <c r="M107" s="152"/>
      <c r="N107" s="157"/>
      <c r="O107" s="157"/>
      <c r="P107" s="157"/>
      <c r="Q107" s="157"/>
      <c r="R107" s="157"/>
      <c r="S107" s="157"/>
      <c r="T107" s="157"/>
      <c r="U107" s="157"/>
      <c r="V107" s="209"/>
      <c r="W107" s="209"/>
      <c r="X107" s="209"/>
      <c r="Y107" s="209"/>
      <c r="Z107" s="209"/>
      <c r="AA107" s="209"/>
      <c r="AB107" s="209"/>
      <c r="AC107" s="157"/>
      <c r="AD107" s="157"/>
      <c r="AE107" s="157"/>
      <c r="AF107" s="157"/>
      <c r="AG107" s="157"/>
      <c r="AH107" s="157"/>
    </row>
    <row r="108" spans="1:34" s="1" customFormat="1">
      <c r="A108" s="152"/>
      <c r="B108" s="152"/>
      <c r="C108" s="152"/>
      <c r="D108" s="152"/>
      <c r="E108" s="152"/>
      <c r="F108" s="152"/>
      <c r="G108" s="152"/>
      <c r="H108" s="152"/>
      <c r="I108" s="152"/>
      <c r="J108" s="152"/>
      <c r="K108" s="152"/>
      <c r="L108" s="152"/>
      <c r="M108" s="152"/>
      <c r="N108" s="157"/>
      <c r="O108" s="157"/>
      <c r="P108" s="157"/>
      <c r="Q108" s="157"/>
      <c r="R108" s="157"/>
      <c r="S108" s="157"/>
      <c r="T108" s="157"/>
      <c r="U108" s="157"/>
      <c r="V108" s="209"/>
      <c r="W108" s="209"/>
      <c r="X108" s="209"/>
      <c r="Y108" s="209"/>
      <c r="Z108" s="209"/>
      <c r="AA108" s="209"/>
      <c r="AB108" s="209"/>
      <c r="AC108" s="157"/>
      <c r="AD108" s="157"/>
      <c r="AE108" s="157"/>
      <c r="AF108" s="157"/>
      <c r="AG108" s="157"/>
      <c r="AH108" s="157"/>
    </row>
    <row r="109" spans="1:34" s="1" customFormat="1">
      <c r="A109" s="152"/>
      <c r="B109" s="152"/>
      <c r="C109" s="152"/>
      <c r="D109" s="152"/>
      <c r="E109" s="152"/>
      <c r="F109" s="152"/>
      <c r="G109" s="152"/>
      <c r="H109" s="152"/>
      <c r="I109" s="152"/>
      <c r="J109" s="152"/>
      <c r="K109" s="152"/>
      <c r="L109" s="152"/>
      <c r="M109" s="152"/>
      <c r="N109" s="157"/>
      <c r="O109" s="157"/>
      <c r="P109" s="157"/>
      <c r="Q109" s="157"/>
      <c r="R109" s="157"/>
      <c r="S109" s="157"/>
      <c r="T109" s="157"/>
      <c r="U109" s="157"/>
      <c r="V109" s="209"/>
      <c r="W109" s="209"/>
      <c r="X109" s="209"/>
      <c r="Y109" s="209"/>
      <c r="Z109" s="209"/>
      <c r="AA109" s="209"/>
      <c r="AB109" s="209"/>
      <c r="AC109" s="157"/>
      <c r="AD109" s="157"/>
      <c r="AE109" s="157"/>
      <c r="AF109" s="157"/>
      <c r="AG109" s="157"/>
      <c r="AH109" s="157"/>
    </row>
    <row r="110" spans="1:34" s="1" customFormat="1">
      <c r="A110" s="152"/>
      <c r="B110" s="152"/>
      <c r="C110" s="152"/>
      <c r="D110" s="152"/>
      <c r="E110" s="152"/>
      <c r="F110" s="152"/>
      <c r="G110" s="152"/>
      <c r="H110" s="152"/>
      <c r="I110" s="152"/>
      <c r="J110" s="152"/>
      <c r="K110" s="152"/>
      <c r="L110" s="152"/>
      <c r="M110" s="152"/>
      <c r="N110" s="157"/>
      <c r="O110" s="157"/>
      <c r="P110" s="157"/>
      <c r="Q110" s="157"/>
      <c r="R110" s="157"/>
      <c r="S110" s="157"/>
      <c r="T110" s="157"/>
      <c r="U110" s="157"/>
      <c r="V110" s="209"/>
      <c r="W110" s="209"/>
      <c r="X110" s="209"/>
      <c r="Y110" s="209"/>
      <c r="Z110" s="209"/>
      <c r="AA110" s="209"/>
      <c r="AB110" s="209"/>
      <c r="AC110" s="157"/>
      <c r="AD110" s="157"/>
      <c r="AE110" s="157"/>
      <c r="AF110" s="157"/>
      <c r="AG110" s="157"/>
      <c r="AH110" s="157"/>
    </row>
    <row r="111" spans="1:34" s="1" customFormat="1">
      <c r="A111" s="152"/>
      <c r="B111" s="152"/>
      <c r="C111" s="152"/>
      <c r="D111" s="152"/>
      <c r="E111" s="152"/>
      <c r="F111" s="152"/>
      <c r="G111" s="152"/>
      <c r="H111" s="152"/>
      <c r="I111" s="152"/>
      <c r="J111" s="152"/>
      <c r="K111" s="152"/>
      <c r="L111" s="152"/>
      <c r="M111" s="152"/>
      <c r="N111" s="157"/>
      <c r="O111" s="157"/>
      <c r="P111" s="157"/>
      <c r="Q111" s="157"/>
      <c r="R111" s="157"/>
      <c r="S111" s="157"/>
      <c r="T111" s="157"/>
      <c r="U111" s="157"/>
      <c r="V111" s="209"/>
      <c r="W111" s="209"/>
      <c r="X111" s="209"/>
      <c r="Y111" s="209"/>
      <c r="Z111" s="209"/>
      <c r="AA111" s="209"/>
      <c r="AB111" s="209"/>
      <c r="AC111" s="157"/>
      <c r="AD111" s="157"/>
      <c r="AE111" s="157"/>
      <c r="AF111" s="157"/>
      <c r="AG111" s="157"/>
      <c r="AH111" s="157"/>
    </row>
    <row r="112" spans="1:34" s="1" customFormat="1">
      <c r="A112" s="152"/>
      <c r="B112" s="152"/>
      <c r="C112" s="152"/>
      <c r="D112" s="152"/>
      <c r="E112" s="152"/>
      <c r="F112" s="152"/>
      <c r="G112" s="152"/>
      <c r="H112" s="152"/>
      <c r="I112" s="152"/>
      <c r="J112" s="152"/>
      <c r="K112" s="152"/>
      <c r="L112" s="152"/>
      <c r="M112" s="152"/>
      <c r="N112" s="157"/>
      <c r="O112" s="157"/>
      <c r="P112" s="157"/>
      <c r="Q112" s="157"/>
      <c r="R112" s="157"/>
      <c r="S112" s="157"/>
      <c r="T112" s="157"/>
      <c r="U112" s="157"/>
      <c r="V112" s="209"/>
      <c r="W112" s="209"/>
      <c r="X112" s="209"/>
      <c r="Y112" s="209"/>
      <c r="Z112" s="209"/>
      <c r="AA112" s="209"/>
      <c r="AB112" s="209"/>
      <c r="AC112" s="157"/>
      <c r="AD112" s="157"/>
      <c r="AE112" s="157"/>
      <c r="AF112" s="157"/>
      <c r="AG112" s="157"/>
      <c r="AH112" s="157"/>
    </row>
    <row r="113" spans="1:34" s="1" customFormat="1">
      <c r="A113" s="152"/>
      <c r="B113" s="152"/>
      <c r="C113" s="152"/>
      <c r="D113" s="152"/>
      <c r="E113" s="152"/>
      <c r="F113" s="152"/>
      <c r="G113" s="152"/>
      <c r="H113" s="152"/>
      <c r="I113" s="152"/>
      <c r="J113" s="152"/>
      <c r="K113" s="152"/>
      <c r="L113" s="152"/>
      <c r="M113" s="152"/>
      <c r="N113" s="157"/>
      <c r="O113" s="157"/>
      <c r="P113" s="157"/>
      <c r="Q113" s="157"/>
      <c r="R113" s="157"/>
      <c r="S113" s="157"/>
      <c r="T113" s="157"/>
      <c r="U113" s="157"/>
      <c r="V113" s="209"/>
      <c r="W113" s="209"/>
      <c r="X113" s="209"/>
      <c r="Y113" s="209"/>
      <c r="Z113" s="209"/>
      <c r="AA113" s="209"/>
      <c r="AB113" s="209"/>
      <c r="AC113" s="157"/>
      <c r="AD113" s="157"/>
      <c r="AE113" s="157"/>
      <c r="AF113" s="157"/>
      <c r="AG113" s="157"/>
      <c r="AH113" s="157"/>
    </row>
    <row r="114" spans="1:34" s="1" customFormat="1">
      <c r="A114" s="152"/>
      <c r="B114" s="152"/>
      <c r="C114" s="152"/>
      <c r="D114" s="152"/>
      <c r="E114" s="152"/>
      <c r="F114" s="152"/>
      <c r="G114" s="152"/>
      <c r="H114" s="152"/>
      <c r="I114" s="152"/>
      <c r="J114" s="152"/>
      <c r="K114" s="152"/>
      <c r="L114" s="152"/>
      <c r="M114" s="152"/>
      <c r="N114" s="157"/>
      <c r="O114" s="157"/>
      <c r="P114" s="157"/>
      <c r="Q114" s="157"/>
      <c r="R114" s="157"/>
      <c r="S114" s="157"/>
      <c r="T114" s="157"/>
      <c r="U114" s="157"/>
      <c r="V114" s="209"/>
      <c r="W114" s="209"/>
      <c r="X114" s="209"/>
      <c r="Y114" s="209"/>
      <c r="Z114" s="209"/>
      <c r="AA114" s="209"/>
      <c r="AB114" s="209"/>
      <c r="AC114" s="157"/>
      <c r="AD114" s="157"/>
      <c r="AE114" s="157"/>
      <c r="AF114" s="157"/>
      <c r="AG114" s="157"/>
      <c r="AH114" s="157"/>
    </row>
    <row r="115" spans="1:34" s="1" customFormat="1">
      <c r="A115" s="152"/>
      <c r="B115" s="152"/>
      <c r="C115" s="152"/>
      <c r="D115" s="152"/>
      <c r="E115" s="152"/>
      <c r="F115" s="152"/>
      <c r="G115" s="152"/>
      <c r="H115" s="152"/>
      <c r="I115" s="152"/>
      <c r="J115" s="152"/>
      <c r="K115" s="152"/>
      <c r="L115" s="152"/>
      <c r="M115" s="152"/>
      <c r="N115" s="157"/>
      <c r="O115" s="157"/>
      <c r="P115" s="157"/>
      <c r="Q115" s="157"/>
      <c r="R115" s="157"/>
      <c r="S115" s="157"/>
      <c r="T115" s="157"/>
      <c r="U115" s="157"/>
      <c r="V115" s="209"/>
      <c r="W115" s="209"/>
      <c r="X115" s="209"/>
      <c r="Y115" s="209"/>
      <c r="Z115" s="209"/>
      <c r="AA115" s="209"/>
      <c r="AB115" s="209"/>
      <c r="AC115" s="157"/>
      <c r="AD115" s="157"/>
      <c r="AE115" s="157"/>
      <c r="AF115" s="157"/>
      <c r="AG115" s="157"/>
      <c r="AH115" s="157"/>
    </row>
    <row r="116" spans="1:34" s="1" customFormat="1">
      <c r="A116" s="152"/>
      <c r="B116" s="152"/>
      <c r="C116" s="152"/>
      <c r="D116" s="152"/>
      <c r="E116" s="152"/>
      <c r="F116" s="152"/>
      <c r="G116" s="152"/>
      <c r="H116" s="152"/>
      <c r="I116" s="152"/>
      <c r="J116" s="152"/>
      <c r="K116" s="152"/>
      <c r="L116" s="152"/>
      <c r="M116" s="152"/>
      <c r="N116" s="157"/>
      <c r="O116" s="157"/>
      <c r="P116" s="157"/>
      <c r="Q116" s="157"/>
      <c r="R116" s="157"/>
      <c r="S116" s="157"/>
      <c r="T116" s="157"/>
      <c r="U116" s="157"/>
      <c r="V116" s="209"/>
      <c r="W116" s="209"/>
      <c r="X116" s="209"/>
      <c r="Y116" s="209"/>
      <c r="Z116" s="209"/>
      <c r="AA116" s="209"/>
      <c r="AB116" s="209"/>
      <c r="AC116" s="157"/>
      <c r="AD116" s="157"/>
      <c r="AE116" s="157"/>
      <c r="AF116" s="157"/>
      <c r="AG116" s="157"/>
      <c r="AH116" s="157"/>
    </row>
    <row r="117" spans="1:34" s="1" customFormat="1">
      <c r="A117" s="152"/>
      <c r="B117" s="152"/>
      <c r="C117" s="152"/>
      <c r="D117" s="152"/>
      <c r="E117" s="152"/>
      <c r="F117" s="152"/>
      <c r="G117" s="152"/>
      <c r="H117" s="152"/>
      <c r="I117" s="152"/>
      <c r="J117" s="152"/>
      <c r="K117" s="152"/>
      <c r="L117" s="152"/>
      <c r="M117" s="152"/>
      <c r="N117" s="157"/>
      <c r="O117" s="157"/>
      <c r="P117" s="157"/>
      <c r="Q117" s="157"/>
      <c r="R117" s="157"/>
      <c r="S117" s="157"/>
      <c r="T117" s="157"/>
      <c r="U117" s="157"/>
      <c r="V117" s="209"/>
      <c r="W117" s="209"/>
      <c r="X117" s="209"/>
      <c r="Y117" s="209"/>
      <c r="Z117" s="209"/>
      <c r="AA117" s="209"/>
      <c r="AB117" s="209"/>
      <c r="AC117" s="157"/>
      <c r="AD117" s="157"/>
      <c r="AE117" s="157"/>
      <c r="AF117" s="157"/>
      <c r="AG117" s="157"/>
      <c r="AH117" s="157"/>
    </row>
    <row r="118" spans="1:34" s="1" customFormat="1">
      <c r="A118" s="152"/>
      <c r="B118" s="152"/>
      <c r="C118" s="152"/>
      <c r="D118" s="152"/>
      <c r="E118" s="152"/>
      <c r="F118" s="152"/>
      <c r="G118" s="152"/>
      <c r="H118" s="152"/>
      <c r="I118" s="152"/>
      <c r="J118" s="152"/>
      <c r="K118" s="152"/>
      <c r="L118" s="152"/>
      <c r="M118" s="152"/>
      <c r="N118" s="157"/>
      <c r="O118" s="157"/>
      <c r="P118" s="157"/>
      <c r="Q118" s="157"/>
      <c r="R118" s="157"/>
      <c r="S118" s="157"/>
      <c r="T118" s="157"/>
      <c r="U118" s="157"/>
      <c r="V118" s="209"/>
      <c r="W118" s="209"/>
      <c r="X118" s="209"/>
      <c r="Y118" s="209"/>
      <c r="Z118" s="209"/>
      <c r="AA118" s="209"/>
      <c r="AB118" s="209"/>
      <c r="AC118" s="157"/>
      <c r="AD118" s="157"/>
      <c r="AE118" s="157"/>
      <c r="AF118" s="157"/>
      <c r="AG118" s="157"/>
      <c r="AH118" s="157"/>
    </row>
    <row r="119" spans="1:34" s="1" customFormat="1">
      <c r="A119" s="152"/>
      <c r="B119" s="152"/>
      <c r="C119" s="152"/>
      <c r="D119" s="152"/>
      <c r="E119" s="152"/>
      <c r="F119" s="152"/>
      <c r="G119" s="152"/>
      <c r="H119" s="152"/>
      <c r="I119" s="152"/>
      <c r="J119" s="152"/>
      <c r="K119" s="152"/>
      <c r="L119" s="152"/>
      <c r="M119" s="152"/>
      <c r="N119" s="157"/>
      <c r="O119" s="157"/>
      <c r="P119" s="157"/>
      <c r="Q119" s="157"/>
      <c r="R119" s="157"/>
      <c r="S119" s="157"/>
      <c r="T119" s="157"/>
      <c r="U119" s="157"/>
      <c r="V119" s="209"/>
      <c r="W119" s="209"/>
      <c r="X119" s="209"/>
      <c r="Y119" s="209"/>
      <c r="Z119" s="209"/>
      <c r="AA119" s="209"/>
      <c r="AB119" s="209"/>
      <c r="AC119" s="157"/>
      <c r="AD119" s="157"/>
      <c r="AE119" s="157"/>
      <c r="AF119" s="157"/>
      <c r="AG119" s="157"/>
      <c r="AH119" s="157"/>
    </row>
    <row r="120" spans="1:34" s="1" customFormat="1">
      <c r="A120" s="152"/>
      <c r="B120" s="152"/>
      <c r="C120" s="152"/>
      <c r="D120" s="152"/>
      <c r="E120" s="152"/>
      <c r="F120" s="152"/>
      <c r="G120" s="152"/>
      <c r="H120" s="152"/>
      <c r="I120" s="152"/>
      <c r="J120" s="152"/>
      <c r="K120" s="152"/>
      <c r="L120" s="152"/>
      <c r="M120" s="152"/>
      <c r="N120" s="157"/>
      <c r="O120" s="157"/>
      <c r="P120" s="157"/>
      <c r="Q120" s="157"/>
      <c r="R120" s="157"/>
      <c r="S120" s="157"/>
      <c r="T120" s="157"/>
      <c r="U120" s="157"/>
      <c r="V120" s="209"/>
      <c r="W120" s="209"/>
      <c r="X120" s="209"/>
      <c r="Y120" s="209"/>
      <c r="Z120" s="209"/>
      <c r="AA120" s="209"/>
      <c r="AB120" s="209"/>
      <c r="AC120" s="157"/>
      <c r="AD120" s="157"/>
      <c r="AE120" s="157"/>
      <c r="AF120" s="157"/>
      <c r="AG120" s="157"/>
      <c r="AH120" s="157"/>
    </row>
    <row r="121" spans="1:34" s="1" customFormat="1">
      <c r="A121" s="152"/>
      <c r="B121" s="152"/>
      <c r="C121" s="152"/>
      <c r="D121" s="152"/>
      <c r="E121" s="152"/>
      <c r="F121" s="152"/>
      <c r="G121" s="152"/>
      <c r="H121" s="152"/>
      <c r="I121" s="152"/>
      <c r="J121" s="152"/>
      <c r="K121" s="152"/>
      <c r="L121" s="152"/>
      <c r="M121" s="152"/>
      <c r="N121" s="157"/>
      <c r="O121" s="157"/>
      <c r="P121" s="157"/>
      <c r="Q121" s="157"/>
      <c r="R121" s="157"/>
      <c r="S121" s="157"/>
      <c r="T121" s="157"/>
      <c r="U121" s="157"/>
      <c r="V121" s="209"/>
      <c r="W121" s="209"/>
      <c r="X121" s="209"/>
      <c r="Y121" s="209"/>
      <c r="Z121" s="209"/>
      <c r="AA121" s="209"/>
      <c r="AB121" s="209"/>
      <c r="AC121" s="157"/>
      <c r="AD121" s="157"/>
      <c r="AE121" s="157"/>
      <c r="AF121" s="157"/>
      <c r="AG121" s="157"/>
      <c r="AH121" s="157"/>
    </row>
    <row r="122" spans="1:34" s="1" customFormat="1">
      <c r="A122" s="152"/>
      <c r="B122" s="152"/>
      <c r="C122" s="152"/>
      <c r="D122" s="152"/>
      <c r="E122" s="152"/>
      <c r="F122" s="152"/>
      <c r="G122" s="152"/>
      <c r="H122" s="152"/>
      <c r="I122" s="152"/>
      <c r="J122" s="152"/>
      <c r="K122" s="152"/>
      <c r="L122" s="152"/>
      <c r="M122" s="152"/>
      <c r="N122" s="157"/>
      <c r="O122" s="157"/>
      <c r="P122" s="157"/>
      <c r="Q122" s="157"/>
      <c r="R122" s="157"/>
      <c r="S122" s="157"/>
      <c r="T122" s="157"/>
      <c r="U122" s="157"/>
      <c r="V122" s="209"/>
      <c r="W122" s="209"/>
      <c r="X122" s="209"/>
      <c r="Y122" s="209"/>
      <c r="Z122" s="209"/>
      <c r="AA122" s="209"/>
      <c r="AB122" s="209"/>
      <c r="AC122" s="157"/>
      <c r="AD122" s="157"/>
      <c r="AE122" s="157"/>
      <c r="AF122" s="157"/>
      <c r="AG122" s="157"/>
      <c r="AH122" s="157"/>
    </row>
    <row r="123" spans="1:34" s="1" customFormat="1">
      <c r="A123" s="152"/>
      <c r="B123" s="152"/>
      <c r="C123" s="152"/>
      <c r="D123" s="152"/>
      <c r="E123" s="152"/>
      <c r="F123" s="152"/>
      <c r="G123" s="152"/>
      <c r="H123" s="152"/>
      <c r="I123" s="152"/>
      <c r="J123" s="152"/>
      <c r="K123" s="152"/>
      <c r="L123" s="152"/>
      <c r="M123" s="152"/>
      <c r="N123" s="157"/>
      <c r="O123" s="157"/>
      <c r="P123" s="157"/>
      <c r="Q123" s="157"/>
      <c r="R123" s="157"/>
      <c r="S123" s="157"/>
      <c r="T123" s="157"/>
      <c r="U123" s="157"/>
      <c r="V123" s="209"/>
      <c r="W123" s="209"/>
      <c r="X123" s="209"/>
      <c r="Y123" s="209"/>
      <c r="Z123" s="209"/>
      <c r="AA123" s="209"/>
      <c r="AB123" s="209"/>
      <c r="AC123" s="157"/>
      <c r="AD123" s="157"/>
      <c r="AE123" s="157"/>
      <c r="AF123" s="157"/>
      <c r="AG123" s="157"/>
      <c r="AH123" s="157"/>
    </row>
    <row r="124" spans="1:34" s="1" customFormat="1">
      <c r="A124" s="152"/>
      <c r="B124" s="152"/>
      <c r="C124" s="152"/>
      <c r="D124" s="152"/>
      <c r="E124" s="152"/>
      <c r="F124" s="152"/>
      <c r="G124" s="152"/>
      <c r="H124" s="152"/>
      <c r="I124" s="152"/>
      <c r="J124" s="152"/>
      <c r="K124" s="152"/>
      <c r="L124" s="152"/>
      <c r="M124" s="152"/>
      <c r="N124" s="157"/>
      <c r="O124" s="157"/>
      <c r="P124" s="157"/>
      <c r="Q124" s="157"/>
      <c r="R124" s="157"/>
      <c r="S124" s="157"/>
      <c r="T124" s="157"/>
      <c r="U124" s="157"/>
      <c r="V124" s="209"/>
      <c r="W124" s="209"/>
      <c r="X124" s="209"/>
      <c r="Y124" s="209"/>
      <c r="Z124" s="209"/>
      <c r="AA124" s="209"/>
      <c r="AB124" s="209"/>
      <c r="AC124" s="157"/>
      <c r="AD124" s="157"/>
      <c r="AE124" s="157"/>
      <c r="AF124" s="157"/>
      <c r="AG124" s="157"/>
      <c r="AH124" s="157"/>
    </row>
    <row r="125" spans="1:34" s="1" customFormat="1">
      <c r="A125" s="152"/>
      <c r="B125" s="152"/>
      <c r="C125" s="152"/>
      <c r="D125" s="152"/>
      <c r="E125" s="152"/>
      <c r="F125" s="152"/>
      <c r="G125" s="152"/>
      <c r="H125" s="152"/>
      <c r="I125" s="152"/>
      <c r="J125" s="152"/>
      <c r="K125" s="152"/>
      <c r="L125" s="152"/>
      <c r="M125" s="152"/>
      <c r="N125" s="157"/>
      <c r="O125" s="157"/>
      <c r="P125" s="157"/>
      <c r="Q125" s="157"/>
      <c r="R125" s="157"/>
      <c r="S125" s="157"/>
      <c r="T125" s="157"/>
      <c r="U125" s="157"/>
      <c r="V125" s="209"/>
      <c r="W125" s="209"/>
      <c r="X125" s="209"/>
      <c r="Y125" s="209"/>
      <c r="Z125" s="209"/>
      <c r="AA125" s="209"/>
      <c r="AB125" s="209"/>
      <c r="AC125" s="157"/>
      <c r="AD125" s="157"/>
      <c r="AE125" s="157"/>
      <c r="AF125" s="157"/>
      <c r="AG125" s="157"/>
      <c r="AH125" s="157"/>
    </row>
    <row r="126" spans="1:34" s="1" customFormat="1">
      <c r="A126" s="152"/>
      <c r="B126" s="152"/>
      <c r="C126" s="152"/>
      <c r="D126" s="152"/>
      <c r="E126" s="152"/>
      <c r="F126" s="152"/>
      <c r="G126" s="152"/>
      <c r="H126" s="152"/>
      <c r="I126" s="152"/>
      <c r="J126" s="152"/>
      <c r="K126" s="152"/>
      <c r="L126" s="152"/>
      <c r="M126" s="152"/>
      <c r="N126" s="157"/>
      <c r="O126" s="157"/>
      <c r="P126" s="157"/>
      <c r="Q126" s="157"/>
      <c r="R126" s="157"/>
      <c r="S126" s="157"/>
      <c r="T126" s="157"/>
      <c r="U126" s="157"/>
      <c r="V126" s="209"/>
      <c r="W126" s="209"/>
      <c r="X126" s="209"/>
      <c r="Y126" s="209"/>
      <c r="Z126" s="209"/>
      <c r="AA126" s="209"/>
      <c r="AB126" s="209"/>
      <c r="AC126" s="157"/>
      <c r="AD126" s="157"/>
      <c r="AE126" s="157"/>
      <c r="AF126" s="157"/>
      <c r="AG126" s="157"/>
      <c r="AH126" s="157"/>
    </row>
    <row r="127" spans="1:34" s="1" customFormat="1">
      <c r="A127" s="152"/>
      <c r="B127" s="152"/>
      <c r="C127" s="152"/>
      <c r="D127" s="152"/>
      <c r="E127" s="152"/>
      <c r="F127" s="152"/>
      <c r="G127" s="152"/>
      <c r="H127" s="152"/>
      <c r="I127" s="152"/>
      <c r="J127" s="152"/>
      <c r="K127" s="152"/>
      <c r="L127" s="152"/>
      <c r="M127" s="152"/>
      <c r="N127" s="157"/>
      <c r="O127" s="157"/>
      <c r="P127" s="157"/>
      <c r="Q127" s="157"/>
      <c r="R127" s="157"/>
      <c r="S127" s="157"/>
      <c r="T127" s="157"/>
      <c r="U127" s="157"/>
      <c r="V127" s="209"/>
      <c r="W127" s="209"/>
      <c r="X127" s="209"/>
      <c r="Y127" s="209"/>
      <c r="Z127" s="209"/>
      <c r="AA127" s="209"/>
      <c r="AB127" s="209"/>
      <c r="AC127" s="157"/>
      <c r="AD127" s="157"/>
      <c r="AE127" s="157"/>
      <c r="AF127" s="157"/>
      <c r="AG127" s="157"/>
      <c r="AH127" s="157"/>
    </row>
    <row r="128" spans="1:34" s="1" customFormat="1">
      <c r="A128" s="152"/>
      <c r="B128" s="152"/>
      <c r="C128" s="152"/>
      <c r="D128" s="152"/>
      <c r="E128" s="152"/>
      <c r="F128" s="152"/>
      <c r="G128" s="152"/>
      <c r="H128" s="152"/>
      <c r="I128" s="152"/>
      <c r="J128" s="152"/>
      <c r="K128" s="152"/>
      <c r="L128" s="152"/>
      <c r="M128" s="152"/>
      <c r="N128" s="157"/>
      <c r="O128" s="157"/>
      <c r="P128" s="157"/>
      <c r="Q128" s="157"/>
      <c r="R128" s="157"/>
      <c r="S128" s="157"/>
      <c r="T128" s="157"/>
      <c r="U128" s="157"/>
      <c r="V128" s="209"/>
      <c r="W128" s="209"/>
      <c r="X128" s="209"/>
      <c r="Y128" s="209"/>
      <c r="Z128" s="209"/>
      <c r="AA128" s="209"/>
      <c r="AB128" s="209"/>
      <c r="AC128" s="157"/>
      <c r="AD128" s="157"/>
      <c r="AE128" s="157"/>
      <c r="AF128" s="157"/>
      <c r="AG128" s="157"/>
      <c r="AH128" s="157"/>
    </row>
    <row r="129" spans="1:34" s="1" customFormat="1">
      <c r="A129" s="152"/>
      <c r="B129" s="152"/>
      <c r="C129" s="152"/>
      <c r="D129" s="152"/>
      <c r="E129" s="152"/>
      <c r="F129" s="152"/>
      <c r="G129" s="152"/>
      <c r="H129" s="152"/>
      <c r="I129" s="152"/>
      <c r="J129" s="152"/>
      <c r="K129" s="152"/>
      <c r="L129" s="152"/>
      <c r="M129" s="152"/>
      <c r="N129" s="157"/>
      <c r="O129" s="157"/>
      <c r="P129" s="157"/>
      <c r="Q129" s="157"/>
      <c r="R129" s="157"/>
      <c r="S129" s="157"/>
      <c r="T129" s="157"/>
      <c r="U129" s="157"/>
      <c r="V129" s="209"/>
      <c r="W129" s="209"/>
      <c r="X129" s="209"/>
      <c r="Y129" s="209"/>
      <c r="Z129" s="209"/>
      <c r="AA129" s="209"/>
      <c r="AB129" s="209"/>
      <c r="AC129" s="157"/>
      <c r="AD129" s="157"/>
      <c r="AE129" s="157"/>
      <c r="AF129" s="157"/>
      <c r="AG129" s="157"/>
      <c r="AH129" s="157"/>
    </row>
    <row r="130" spans="1:34" s="1" customFormat="1">
      <c r="A130" s="152"/>
      <c r="B130" s="152"/>
      <c r="C130" s="152"/>
      <c r="D130" s="152"/>
      <c r="E130" s="152"/>
      <c r="F130" s="152"/>
      <c r="G130" s="152"/>
      <c r="H130" s="152"/>
      <c r="I130" s="152"/>
      <c r="J130" s="152"/>
      <c r="K130" s="152"/>
      <c r="L130" s="152"/>
      <c r="M130" s="152"/>
      <c r="N130" s="157"/>
      <c r="O130" s="157"/>
      <c r="P130" s="157"/>
      <c r="Q130" s="157"/>
      <c r="R130" s="157"/>
      <c r="S130" s="157"/>
      <c r="T130" s="157"/>
      <c r="U130" s="157"/>
      <c r="V130" s="209"/>
      <c r="W130" s="209"/>
      <c r="X130" s="209"/>
      <c r="Y130" s="209"/>
      <c r="Z130" s="209"/>
      <c r="AA130" s="209"/>
      <c r="AB130" s="209"/>
      <c r="AC130" s="157"/>
      <c r="AD130" s="157"/>
      <c r="AE130" s="157"/>
      <c r="AF130" s="157"/>
      <c r="AG130" s="157"/>
      <c r="AH130" s="157"/>
    </row>
    <row r="131" spans="1:34" s="1" customFormat="1">
      <c r="A131" s="152"/>
      <c r="B131" s="152"/>
      <c r="C131" s="152"/>
      <c r="D131" s="152"/>
      <c r="E131" s="152"/>
      <c r="F131" s="152"/>
      <c r="G131" s="152"/>
      <c r="H131" s="152"/>
      <c r="I131" s="152"/>
      <c r="J131" s="152"/>
      <c r="K131" s="152"/>
      <c r="L131" s="152"/>
      <c r="M131" s="152"/>
      <c r="N131" s="157"/>
      <c r="O131" s="157"/>
      <c r="P131" s="157"/>
      <c r="Q131" s="157"/>
      <c r="R131" s="157"/>
      <c r="S131" s="157"/>
      <c r="T131" s="157"/>
      <c r="U131" s="157"/>
      <c r="V131" s="209"/>
      <c r="W131" s="209"/>
      <c r="X131" s="209"/>
      <c r="Y131" s="209"/>
      <c r="Z131" s="209"/>
      <c r="AA131" s="209"/>
      <c r="AB131" s="209"/>
      <c r="AC131" s="157"/>
      <c r="AD131" s="157"/>
      <c r="AE131" s="157"/>
      <c r="AF131" s="157"/>
      <c r="AG131" s="157"/>
      <c r="AH131" s="157"/>
    </row>
    <row r="132" spans="1:34" s="1" customFormat="1">
      <c r="A132" s="152"/>
      <c r="B132" s="152"/>
      <c r="C132" s="152"/>
      <c r="D132" s="152"/>
      <c r="E132" s="152"/>
      <c r="F132" s="152"/>
      <c r="G132" s="152"/>
      <c r="H132" s="152"/>
      <c r="I132" s="152"/>
      <c r="J132" s="152"/>
      <c r="K132" s="152"/>
      <c r="L132" s="152"/>
      <c r="M132" s="152"/>
      <c r="N132" s="157"/>
      <c r="O132" s="157"/>
      <c r="P132" s="157"/>
      <c r="Q132" s="157"/>
      <c r="R132" s="157"/>
      <c r="S132" s="157"/>
      <c r="T132" s="157"/>
      <c r="U132" s="157"/>
      <c r="V132" s="209"/>
      <c r="W132" s="209"/>
      <c r="X132" s="209"/>
      <c r="Y132" s="209"/>
      <c r="Z132" s="209"/>
      <c r="AA132" s="209"/>
      <c r="AB132" s="209"/>
      <c r="AC132" s="157"/>
      <c r="AD132" s="157"/>
      <c r="AE132" s="157"/>
      <c r="AF132" s="157"/>
      <c r="AG132" s="157"/>
      <c r="AH132" s="157"/>
    </row>
    <row r="133" spans="1:34" s="1" customFormat="1">
      <c r="A133" s="152"/>
      <c r="B133" s="152"/>
      <c r="C133" s="152"/>
      <c r="D133" s="152"/>
      <c r="E133" s="152"/>
      <c r="F133" s="152"/>
      <c r="G133" s="152"/>
      <c r="H133" s="152"/>
      <c r="I133" s="152"/>
      <c r="J133" s="152"/>
      <c r="K133" s="152"/>
      <c r="L133" s="152"/>
      <c r="M133" s="152"/>
      <c r="N133" s="157"/>
      <c r="O133" s="157"/>
      <c r="P133" s="157"/>
      <c r="Q133" s="157"/>
      <c r="R133" s="157"/>
      <c r="S133" s="157"/>
      <c r="T133" s="157"/>
      <c r="U133" s="157"/>
      <c r="V133" s="209"/>
      <c r="W133" s="209"/>
      <c r="X133" s="209"/>
      <c r="Y133" s="209"/>
      <c r="Z133" s="209"/>
      <c r="AA133" s="209"/>
      <c r="AB133" s="209"/>
      <c r="AC133" s="157"/>
      <c r="AD133" s="157"/>
      <c r="AE133" s="157"/>
      <c r="AF133" s="157"/>
      <c r="AG133" s="157"/>
      <c r="AH133" s="157"/>
    </row>
    <row r="134" spans="1:34" s="1" customFormat="1">
      <c r="A134" s="152"/>
      <c r="B134" s="152"/>
      <c r="C134" s="152"/>
      <c r="D134" s="152"/>
      <c r="E134" s="152"/>
      <c r="F134" s="152"/>
      <c r="G134" s="152"/>
      <c r="H134" s="152"/>
      <c r="I134" s="152"/>
      <c r="J134" s="152"/>
      <c r="K134" s="152"/>
      <c r="L134" s="152"/>
      <c r="M134" s="152"/>
      <c r="N134" s="157"/>
      <c r="O134" s="157"/>
      <c r="P134" s="157"/>
      <c r="Q134" s="157"/>
      <c r="R134" s="157"/>
      <c r="S134" s="157"/>
      <c r="T134" s="157"/>
      <c r="U134" s="157"/>
      <c r="V134" s="209"/>
      <c r="W134" s="209"/>
      <c r="X134" s="209"/>
      <c r="Y134" s="209"/>
      <c r="Z134" s="209"/>
      <c r="AA134" s="209"/>
      <c r="AB134" s="209"/>
      <c r="AC134" s="157"/>
      <c r="AD134" s="157"/>
      <c r="AE134" s="157"/>
      <c r="AF134" s="157"/>
      <c r="AG134" s="157"/>
      <c r="AH134" s="157"/>
    </row>
    <row r="135" spans="1:34" s="1" customFormat="1">
      <c r="A135" s="152"/>
      <c r="B135" s="152"/>
      <c r="C135" s="152"/>
      <c r="D135" s="152"/>
      <c r="E135" s="152"/>
      <c r="F135" s="152"/>
      <c r="G135" s="152"/>
      <c r="H135" s="152"/>
      <c r="I135" s="152"/>
      <c r="J135" s="152"/>
      <c r="K135" s="152"/>
      <c r="L135" s="152"/>
      <c r="M135" s="152"/>
      <c r="N135" s="157"/>
      <c r="O135" s="157"/>
      <c r="P135" s="157"/>
      <c r="Q135" s="157"/>
      <c r="R135" s="157"/>
      <c r="S135" s="157"/>
      <c r="T135" s="157"/>
      <c r="U135" s="157"/>
      <c r="V135" s="209"/>
      <c r="W135" s="209"/>
      <c r="X135" s="209"/>
      <c r="Y135" s="209"/>
      <c r="Z135" s="209"/>
      <c r="AA135" s="209"/>
      <c r="AB135" s="209"/>
      <c r="AC135" s="157"/>
      <c r="AD135" s="157"/>
      <c r="AE135" s="157"/>
      <c r="AF135" s="157"/>
      <c r="AG135" s="157"/>
      <c r="AH135" s="157"/>
    </row>
    <row r="136" spans="1:34" s="1" customFormat="1">
      <c r="A136" s="152"/>
      <c r="B136" s="152"/>
      <c r="C136" s="152"/>
      <c r="D136" s="152"/>
      <c r="E136" s="152"/>
      <c r="F136" s="152"/>
      <c r="G136" s="152"/>
      <c r="H136" s="152"/>
      <c r="I136" s="152"/>
      <c r="J136" s="152"/>
      <c r="K136" s="152"/>
      <c r="L136" s="152"/>
      <c r="M136" s="152"/>
      <c r="N136" s="157"/>
      <c r="O136" s="157"/>
      <c r="P136" s="157"/>
      <c r="Q136" s="157"/>
      <c r="R136" s="157"/>
      <c r="S136" s="157"/>
      <c r="T136" s="157"/>
      <c r="U136" s="157"/>
      <c r="V136" s="209"/>
      <c r="W136" s="209"/>
      <c r="X136" s="209"/>
      <c r="Y136" s="209"/>
      <c r="Z136" s="209"/>
      <c r="AA136" s="209"/>
      <c r="AB136" s="209"/>
      <c r="AC136" s="157"/>
      <c r="AD136" s="157"/>
      <c r="AE136" s="157"/>
      <c r="AF136" s="157"/>
      <c r="AG136" s="157"/>
      <c r="AH136" s="157"/>
    </row>
    <row r="137" spans="1:34" s="1" customFormat="1">
      <c r="A137" s="152"/>
      <c r="B137" s="152"/>
      <c r="C137" s="152"/>
      <c r="D137" s="152"/>
      <c r="E137" s="152"/>
      <c r="F137" s="152"/>
      <c r="G137" s="152"/>
      <c r="H137" s="152"/>
      <c r="I137" s="152"/>
      <c r="J137" s="152"/>
      <c r="K137" s="152"/>
      <c r="L137" s="152"/>
      <c r="M137" s="152"/>
      <c r="N137" s="157"/>
      <c r="O137" s="157"/>
      <c r="P137" s="157"/>
      <c r="Q137" s="157"/>
      <c r="R137" s="157"/>
      <c r="S137" s="157"/>
      <c r="T137" s="157"/>
      <c r="U137" s="157"/>
      <c r="V137" s="209"/>
      <c r="W137" s="209"/>
      <c r="X137" s="209"/>
      <c r="Y137" s="209"/>
      <c r="Z137" s="209"/>
      <c r="AA137" s="209"/>
      <c r="AB137" s="209"/>
      <c r="AC137" s="157"/>
      <c r="AD137" s="157"/>
      <c r="AE137" s="157"/>
      <c r="AF137" s="157"/>
      <c r="AG137" s="157"/>
      <c r="AH137" s="157"/>
    </row>
    <row r="138" spans="1:34" s="1" customFormat="1">
      <c r="A138" s="152"/>
      <c r="B138" s="152"/>
      <c r="C138" s="152"/>
      <c r="D138" s="152"/>
      <c r="E138" s="152"/>
      <c r="F138" s="152"/>
      <c r="G138" s="152"/>
      <c r="H138" s="152"/>
      <c r="I138" s="152"/>
      <c r="J138" s="152"/>
      <c r="K138" s="152"/>
      <c r="L138" s="152"/>
      <c r="M138" s="152"/>
      <c r="N138" s="157"/>
      <c r="O138" s="157"/>
      <c r="P138" s="157"/>
      <c r="Q138" s="157"/>
      <c r="R138" s="157"/>
      <c r="S138" s="157"/>
      <c r="T138" s="157"/>
      <c r="U138" s="157"/>
      <c r="V138" s="209"/>
      <c r="W138" s="209"/>
      <c r="X138" s="209"/>
      <c r="Y138" s="209"/>
      <c r="Z138" s="209"/>
      <c r="AA138" s="209"/>
      <c r="AB138" s="209"/>
      <c r="AC138" s="157"/>
      <c r="AD138" s="157"/>
      <c r="AE138" s="157"/>
      <c r="AF138" s="157"/>
      <c r="AG138" s="157"/>
      <c r="AH138" s="157"/>
    </row>
    <row r="139" spans="1:34" s="1" customFormat="1">
      <c r="A139" s="152"/>
      <c r="B139" s="152"/>
      <c r="C139" s="152"/>
      <c r="D139" s="152"/>
      <c r="E139" s="152"/>
      <c r="F139" s="152"/>
      <c r="G139" s="152"/>
      <c r="H139" s="152"/>
      <c r="I139" s="152"/>
      <c r="J139" s="152"/>
      <c r="K139" s="152"/>
      <c r="L139" s="152"/>
      <c r="M139" s="152"/>
      <c r="N139" s="157"/>
      <c r="O139" s="157"/>
      <c r="P139" s="157"/>
      <c r="Q139" s="157"/>
      <c r="R139" s="157"/>
      <c r="S139" s="157"/>
      <c r="T139" s="157"/>
      <c r="U139" s="157"/>
      <c r="V139" s="209"/>
      <c r="W139" s="209"/>
      <c r="X139" s="209"/>
      <c r="Y139" s="209"/>
      <c r="Z139" s="209"/>
      <c r="AA139" s="209"/>
      <c r="AB139" s="209"/>
      <c r="AC139" s="157"/>
      <c r="AD139" s="157"/>
      <c r="AE139" s="157"/>
      <c r="AF139" s="157"/>
      <c r="AG139" s="157"/>
      <c r="AH139" s="157"/>
    </row>
    <row r="140" spans="1:34" s="1" customFormat="1">
      <c r="A140" s="152"/>
      <c r="B140" s="152"/>
      <c r="C140" s="152"/>
      <c r="D140" s="152"/>
      <c r="E140" s="152"/>
      <c r="F140" s="152"/>
      <c r="G140" s="152"/>
      <c r="H140" s="152"/>
      <c r="I140" s="152"/>
      <c r="J140" s="152"/>
      <c r="K140" s="152"/>
      <c r="L140" s="152"/>
      <c r="M140" s="152"/>
      <c r="N140" s="157"/>
      <c r="O140" s="157"/>
      <c r="P140" s="157"/>
      <c r="Q140" s="157"/>
      <c r="R140" s="157"/>
      <c r="S140" s="157"/>
      <c r="T140" s="157"/>
      <c r="U140" s="157"/>
      <c r="V140" s="209"/>
      <c r="W140" s="209"/>
      <c r="X140" s="209"/>
      <c r="Y140" s="209"/>
      <c r="Z140" s="209"/>
      <c r="AA140" s="209"/>
      <c r="AB140" s="209"/>
      <c r="AC140" s="157"/>
      <c r="AD140" s="157"/>
      <c r="AE140" s="157"/>
      <c r="AF140" s="157"/>
      <c r="AG140" s="157"/>
      <c r="AH140" s="157"/>
    </row>
    <row r="141" spans="1:34" s="1" customFormat="1">
      <c r="A141" s="152"/>
      <c r="B141" s="152"/>
      <c r="C141" s="152"/>
      <c r="D141" s="152"/>
      <c r="E141" s="152"/>
      <c r="F141" s="152"/>
      <c r="G141" s="152"/>
      <c r="H141" s="152"/>
      <c r="I141" s="152"/>
      <c r="J141" s="152"/>
      <c r="K141" s="152"/>
      <c r="L141" s="152"/>
      <c r="M141" s="152"/>
      <c r="N141" s="157"/>
      <c r="O141" s="157"/>
      <c r="P141" s="157"/>
      <c r="Q141" s="157"/>
      <c r="R141" s="157"/>
      <c r="S141" s="157"/>
      <c r="T141" s="157"/>
      <c r="U141" s="157"/>
      <c r="V141" s="209"/>
      <c r="W141" s="209"/>
      <c r="X141" s="209"/>
      <c r="Y141" s="209"/>
      <c r="Z141" s="209"/>
      <c r="AA141" s="209"/>
      <c r="AB141" s="209"/>
      <c r="AC141" s="157"/>
      <c r="AD141" s="157"/>
      <c r="AE141" s="157"/>
      <c r="AF141" s="157"/>
      <c r="AG141" s="157"/>
      <c r="AH141" s="157"/>
    </row>
    <row r="142" spans="1:34" s="1" customFormat="1">
      <c r="A142" s="152"/>
      <c r="B142" s="152"/>
      <c r="C142" s="152"/>
      <c r="D142" s="152"/>
      <c r="E142" s="152"/>
      <c r="F142" s="152"/>
      <c r="G142" s="152"/>
      <c r="H142" s="152"/>
      <c r="I142" s="152"/>
      <c r="J142" s="152"/>
      <c r="K142" s="152"/>
      <c r="L142" s="152"/>
      <c r="M142" s="152"/>
      <c r="N142" s="157"/>
      <c r="O142" s="157"/>
      <c r="P142" s="157"/>
      <c r="Q142" s="157"/>
      <c r="R142" s="157"/>
      <c r="S142" s="157"/>
      <c r="T142" s="157"/>
      <c r="U142" s="157"/>
      <c r="V142" s="209"/>
      <c r="W142" s="209"/>
      <c r="X142" s="209"/>
      <c r="Y142" s="209"/>
      <c r="Z142" s="209"/>
      <c r="AA142" s="209"/>
      <c r="AB142" s="209"/>
      <c r="AC142" s="157"/>
      <c r="AD142" s="157"/>
      <c r="AE142" s="157"/>
      <c r="AF142" s="157"/>
      <c r="AG142" s="157"/>
      <c r="AH142" s="157"/>
    </row>
    <row r="143" spans="1:34" s="1" customFormat="1">
      <c r="A143" s="152"/>
      <c r="B143" s="152"/>
      <c r="C143" s="152"/>
      <c r="D143" s="152"/>
      <c r="E143" s="152"/>
      <c r="F143" s="152"/>
      <c r="G143" s="152"/>
      <c r="H143" s="152"/>
      <c r="I143" s="152"/>
      <c r="J143" s="152"/>
      <c r="K143" s="152"/>
      <c r="L143" s="152"/>
      <c r="M143" s="152"/>
      <c r="N143" s="157"/>
      <c r="O143" s="157"/>
      <c r="P143" s="157"/>
      <c r="Q143" s="157"/>
      <c r="R143" s="157"/>
      <c r="S143" s="157"/>
      <c r="T143" s="157"/>
      <c r="U143" s="157"/>
      <c r="V143" s="209"/>
      <c r="W143" s="209"/>
      <c r="X143" s="209"/>
      <c r="Y143" s="209"/>
      <c r="Z143" s="209"/>
      <c r="AA143" s="209"/>
      <c r="AB143" s="209"/>
      <c r="AC143" s="157"/>
      <c r="AD143" s="157"/>
      <c r="AE143" s="157"/>
      <c r="AF143" s="157"/>
      <c r="AG143" s="157"/>
      <c r="AH143" s="157"/>
    </row>
    <row r="144" spans="1:34" s="1" customFormat="1">
      <c r="A144" s="152"/>
      <c r="B144" s="152"/>
      <c r="C144" s="152"/>
      <c r="D144" s="152"/>
      <c r="E144" s="152"/>
      <c r="F144" s="152"/>
      <c r="G144" s="152"/>
      <c r="H144" s="152"/>
      <c r="I144" s="152"/>
      <c r="J144" s="152"/>
      <c r="K144" s="152"/>
      <c r="L144" s="152"/>
      <c r="M144" s="152"/>
      <c r="N144" s="157"/>
      <c r="O144" s="157"/>
      <c r="P144" s="157"/>
      <c r="Q144" s="157"/>
      <c r="R144" s="157"/>
      <c r="S144" s="157"/>
      <c r="T144" s="157"/>
      <c r="U144" s="157"/>
      <c r="V144" s="209"/>
      <c r="W144" s="209"/>
      <c r="X144" s="209"/>
      <c r="Y144" s="209"/>
      <c r="Z144" s="209"/>
      <c r="AA144" s="209"/>
      <c r="AB144" s="209"/>
      <c r="AC144" s="157"/>
      <c r="AD144" s="157"/>
      <c r="AE144" s="157"/>
      <c r="AF144" s="157"/>
      <c r="AG144" s="157"/>
      <c r="AH144" s="157"/>
    </row>
    <row r="145" spans="1:34" s="1" customFormat="1">
      <c r="A145" s="152"/>
      <c r="B145" s="152"/>
      <c r="C145" s="152"/>
      <c r="D145" s="152"/>
      <c r="E145" s="152"/>
      <c r="F145" s="152"/>
      <c r="G145" s="152"/>
      <c r="H145" s="152"/>
      <c r="I145" s="152"/>
      <c r="J145" s="152"/>
      <c r="K145" s="152"/>
      <c r="L145" s="152"/>
      <c r="M145" s="152"/>
      <c r="N145" s="157"/>
      <c r="O145" s="157"/>
      <c r="P145" s="157"/>
      <c r="Q145" s="157"/>
      <c r="R145" s="157"/>
      <c r="S145" s="157"/>
      <c r="T145" s="157"/>
      <c r="U145" s="157"/>
      <c r="V145" s="209"/>
      <c r="W145" s="209"/>
      <c r="X145" s="209"/>
      <c r="Y145" s="209"/>
      <c r="Z145" s="209"/>
      <c r="AA145" s="209"/>
      <c r="AB145" s="209"/>
      <c r="AC145" s="157"/>
      <c r="AD145" s="157"/>
      <c r="AE145" s="157"/>
      <c r="AF145" s="157"/>
      <c r="AG145" s="157"/>
      <c r="AH145" s="157"/>
    </row>
    <row r="146" spans="1:34" s="1" customFormat="1">
      <c r="A146" s="152"/>
      <c r="B146" s="152"/>
      <c r="C146" s="152"/>
      <c r="D146" s="152"/>
      <c r="E146" s="152"/>
      <c r="F146" s="152"/>
      <c r="G146" s="152"/>
      <c r="H146" s="152"/>
      <c r="I146" s="152"/>
      <c r="J146" s="152"/>
      <c r="K146" s="152"/>
      <c r="L146" s="152"/>
      <c r="M146" s="152"/>
      <c r="N146" s="157"/>
      <c r="O146" s="157"/>
      <c r="P146" s="157"/>
      <c r="Q146" s="157"/>
      <c r="R146" s="157"/>
      <c r="S146" s="157"/>
      <c r="T146" s="157"/>
      <c r="U146" s="157"/>
      <c r="V146" s="209"/>
      <c r="W146" s="209"/>
      <c r="X146" s="209"/>
      <c r="Y146" s="209"/>
      <c r="Z146" s="209"/>
      <c r="AA146" s="209"/>
      <c r="AB146" s="209"/>
      <c r="AC146" s="157"/>
      <c r="AD146" s="157"/>
      <c r="AE146" s="157"/>
      <c r="AF146" s="157"/>
      <c r="AG146" s="157"/>
      <c r="AH146" s="157"/>
    </row>
    <row r="147" spans="1:34" s="1" customFormat="1">
      <c r="A147" s="152"/>
      <c r="B147" s="152"/>
      <c r="C147" s="152"/>
      <c r="D147" s="152"/>
      <c r="E147" s="152"/>
      <c r="F147" s="152"/>
      <c r="G147" s="152"/>
      <c r="H147" s="152"/>
      <c r="I147" s="152"/>
      <c r="J147" s="152"/>
      <c r="K147" s="152"/>
      <c r="L147" s="152"/>
      <c r="M147" s="152"/>
      <c r="N147" s="157"/>
      <c r="O147" s="157"/>
      <c r="P147" s="157"/>
      <c r="Q147" s="157"/>
      <c r="R147" s="157"/>
      <c r="S147" s="157"/>
      <c r="T147" s="157"/>
      <c r="U147" s="157"/>
      <c r="V147" s="209"/>
      <c r="W147" s="209"/>
      <c r="X147" s="209"/>
      <c r="Y147" s="209"/>
      <c r="Z147" s="209"/>
      <c r="AA147" s="209"/>
      <c r="AB147" s="209"/>
      <c r="AC147" s="157"/>
      <c r="AD147" s="157"/>
      <c r="AE147" s="157"/>
      <c r="AF147" s="157"/>
      <c r="AG147" s="157"/>
      <c r="AH147" s="157"/>
    </row>
    <row r="148" spans="1:34" s="1" customFormat="1">
      <c r="A148" s="152"/>
      <c r="B148" s="152"/>
      <c r="C148" s="152"/>
      <c r="D148" s="152"/>
      <c r="E148" s="152"/>
      <c r="F148" s="152"/>
      <c r="G148" s="152"/>
      <c r="H148" s="152"/>
      <c r="I148" s="152"/>
      <c r="J148" s="152"/>
      <c r="K148" s="152"/>
      <c r="L148" s="152"/>
      <c r="M148" s="152"/>
      <c r="N148" s="157"/>
      <c r="O148" s="157"/>
      <c r="P148" s="157"/>
      <c r="Q148" s="157"/>
      <c r="R148" s="157"/>
      <c r="S148" s="157"/>
      <c r="T148" s="157"/>
      <c r="U148" s="157"/>
      <c r="V148" s="209"/>
      <c r="W148" s="209"/>
      <c r="X148" s="209"/>
      <c r="Y148" s="209"/>
      <c r="Z148" s="209"/>
      <c r="AA148" s="209"/>
      <c r="AB148" s="209"/>
      <c r="AC148" s="157"/>
      <c r="AD148" s="157"/>
      <c r="AE148" s="157"/>
      <c r="AF148" s="157"/>
      <c r="AG148" s="157"/>
      <c r="AH148" s="157"/>
    </row>
    <row r="149" spans="1:34" s="1" customFormat="1">
      <c r="A149" s="152"/>
      <c r="B149" s="152"/>
      <c r="C149" s="152"/>
      <c r="D149" s="152"/>
      <c r="E149" s="152"/>
      <c r="F149" s="152"/>
      <c r="G149" s="152"/>
      <c r="H149" s="152"/>
      <c r="I149" s="152"/>
      <c r="J149" s="152"/>
      <c r="K149" s="152"/>
      <c r="L149" s="152"/>
      <c r="M149" s="152"/>
      <c r="N149" s="157"/>
      <c r="O149" s="157"/>
      <c r="P149" s="157"/>
      <c r="Q149" s="157"/>
      <c r="R149" s="157"/>
      <c r="S149" s="157"/>
      <c r="T149" s="157"/>
      <c r="U149" s="157"/>
      <c r="V149" s="209"/>
      <c r="W149" s="209"/>
      <c r="X149" s="209"/>
      <c r="Y149" s="209"/>
      <c r="Z149" s="209"/>
      <c r="AA149" s="209"/>
      <c r="AB149" s="209"/>
      <c r="AC149" s="157"/>
      <c r="AD149" s="157"/>
      <c r="AE149" s="157"/>
      <c r="AF149" s="157"/>
      <c r="AG149" s="157"/>
      <c r="AH149" s="157"/>
    </row>
    <row r="150" spans="1:34" s="1" customFormat="1">
      <c r="A150" s="152"/>
      <c r="B150" s="152"/>
      <c r="C150" s="152"/>
      <c r="D150" s="152"/>
      <c r="E150" s="152"/>
      <c r="F150" s="152"/>
      <c r="G150" s="152"/>
      <c r="H150" s="152"/>
      <c r="I150" s="152"/>
      <c r="J150" s="152"/>
      <c r="K150" s="152"/>
      <c r="L150" s="152"/>
      <c r="M150" s="152"/>
      <c r="N150" s="157"/>
      <c r="O150" s="157"/>
      <c r="P150" s="157"/>
      <c r="Q150" s="157"/>
      <c r="R150" s="157"/>
      <c r="S150" s="157"/>
      <c r="T150" s="157"/>
      <c r="U150" s="157"/>
      <c r="V150" s="209"/>
      <c r="W150" s="209"/>
      <c r="X150" s="209"/>
      <c r="Y150" s="209"/>
      <c r="Z150" s="209"/>
      <c r="AA150" s="209"/>
      <c r="AB150" s="209"/>
      <c r="AC150" s="157"/>
      <c r="AD150" s="157"/>
      <c r="AE150" s="157"/>
      <c r="AF150" s="157"/>
      <c r="AG150" s="157"/>
      <c r="AH150" s="157"/>
    </row>
    <row r="151" spans="1:34" s="1" customFormat="1">
      <c r="A151" s="152"/>
      <c r="B151" s="152"/>
      <c r="C151" s="152"/>
      <c r="D151" s="152"/>
      <c r="E151" s="152"/>
      <c r="F151" s="152"/>
      <c r="G151" s="152"/>
      <c r="H151" s="152"/>
      <c r="I151" s="152"/>
      <c r="J151" s="152"/>
      <c r="K151" s="152"/>
      <c r="L151" s="152"/>
      <c r="M151" s="152"/>
      <c r="N151" s="157"/>
      <c r="O151" s="157"/>
      <c r="P151" s="157"/>
      <c r="Q151" s="157"/>
      <c r="R151" s="157"/>
      <c r="S151" s="157"/>
      <c r="T151" s="157"/>
      <c r="U151" s="157"/>
      <c r="V151" s="209"/>
      <c r="W151" s="209"/>
      <c r="X151" s="209"/>
      <c r="Y151" s="209"/>
      <c r="Z151" s="209"/>
      <c r="AA151" s="209"/>
      <c r="AB151" s="209"/>
      <c r="AC151" s="157"/>
      <c r="AD151" s="157"/>
      <c r="AE151" s="157"/>
      <c r="AF151" s="157"/>
      <c r="AG151" s="157"/>
      <c r="AH151" s="157"/>
    </row>
    <row r="152" spans="1:34" s="1" customFormat="1">
      <c r="A152" s="152"/>
      <c r="B152" s="152"/>
      <c r="C152" s="152"/>
      <c r="D152" s="152"/>
      <c r="E152" s="152"/>
      <c r="F152" s="152"/>
      <c r="G152" s="152"/>
      <c r="H152" s="152"/>
      <c r="I152" s="152"/>
      <c r="J152" s="152"/>
      <c r="K152" s="152"/>
      <c r="L152" s="152"/>
      <c r="M152" s="152"/>
      <c r="N152" s="157"/>
      <c r="O152" s="157"/>
      <c r="P152" s="157"/>
      <c r="Q152" s="157"/>
      <c r="R152" s="157"/>
      <c r="S152" s="157"/>
      <c r="T152" s="157"/>
      <c r="U152" s="157"/>
      <c r="V152" s="209"/>
      <c r="W152" s="209"/>
      <c r="X152" s="209"/>
      <c r="Y152" s="209"/>
      <c r="Z152" s="209"/>
      <c r="AA152" s="209"/>
      <c r="AB152" s="209"/>
      <c r="AC152" s="157"/>
      <c r="AD152" s="157"/>
      <c r="AE152" s="157"/>
      <c r="AF152" s="157"/>
      <c r="AG152" s="157"/>
      <c r="AH152" s="157"/>
    </row>
    <row r="153" spans="1:34" s="1" customFormat="1">
      <c r="A153" s="152"/>
      <c r="B153" s="152"/>
      <c r="C153" s="152"/>
      <c r="D153" s="152"/>
      <c r="E153" s="152"/>
      <c r="F153" s="152"/>
      <c r="G153" s="152"/>
      <c r="H153" s="152"/>
      <c r="I153" s="152"/>
      <c r="J153" s="152"/>
      <c r="K153" s="152"/>
      <c r="L153" s="152"/>
      <c r="M153" s="152"/>
      <c r="N153" s="157"/>
      <c r="O153" s="157"/>
      <c r="P153" s="157"/>
      <c r="Q153" s="157"/>
      <c r="R153" s="157"/>
      <c r="S153" s="157"/>
      <c r="T153" s="157"/>
      <c r="U153" s="157"/>
      <c r="V153" s="209"/>
      <c r="W153" s="209"/>
      <c r="X153" s="209"/>
      <c r="Y153" s="209"/>
      <c r="Z153" s="209"/>
      <c r="AA153" s="209"/>
      <c r="AB153" s="209"/>
      <c r="AC153" s="157"/>
      <c r="AD153" s="157"/>
      <c r="AE153" s="157"/>
      <c r="AF153" s="157"/>
      <c r="AG153" s="157"/>
      <c r="AH153" s="157"/>
    </row>
    <row r="154" spans="1:34" s="1" customFormat="1">
      <c r="A154" s="152"/>
      <c r="B154" s="152"/>
      <c r="C154" s="152"/>
      <c r="D154" s="152"/>
      <c r="E154" s="152"/>
      <c r="F154" s="152"/>
      <c r="G154" s="152"/>
      <c r="H154" s="152"/>
      <c r="I154" s="152"/>
      <c r="J154" s="152"/>
      <c r="K154" s="152"/>
      <c r="L154" s="152"/>
      <c r="M154" s="152"/>
      <c r="N154" s="157"/>
      <c r="O154" s="157"/>
      <c r="P154" s="157"/>
      <c r="Q154" s="157"/>
      <c r="R154" s="157"/>
      <c r="S154" s="157"/>
      <c r="T154" s="157"/>
      <c r="U154" s="157"/>
      <c r="V154" s="209"/>
      <c r="W154" s="209"/>
      <c r="X154" s="209"/>
      <c r="Y154" s="209"/>
      <c r="Z154" s="209"/>
      <c r="AA154" s="209"/>
      <c r="AB154" s="209"/>
      <c r="AC154" s="157"/>
      <c r="AD154" s="157"/>
      <c r="AE154" s="157"/>
      <c r="AF154" s="157"/>
      <c r="AG154" s="157"/>
      <c r="AH154" s="157"/>
    </row>
    <row r="155" spans="1:34" s="1" customFormat="1">
      <c r="A155" s="152"/>
      <c r="B155" s="152"/>
      <c r="C155" s="152"/>
      <c r="D155" s="152"/>
      <c r="E155" s="152"/>
      <c r="F155" s="152"/>
      <c r="G155" s="152"/>
      <c r="H155" s="152"/>
      <c r="I155" s="152"/>
      <c r="J155" s="152"/>
      <c r="K155" s="152"/>
      <c r="L155" s="152"/>
      <c r="M155" s="152"/>
      <c r="N155" s="157"/>
      <c r="O155" s="157"/>
      <c r="P155" s="157"/>
      <c r="Q155" s="157"/>
      <c r="R155" s="157"/>
      <c r="S155" s="157"/>
      <c r="T155" s="157"/>
      <c r="U155" s="157"/>
      <c r="V155" s="209"/>
      <c r="W155" s="209"/>
      <c r="X155" s="209"/>
      <c r="Y155" s="209"/>
      <c r="Z155" s="209"/>
      <c r="AA155" s="209"/>
      <c r="AB155" s="209"/>
      <c r="AC155" s="157"/>
      <c r="AD155" s="157"/>
      <c r="AE155" s="157"/>
      <c r="AF155" s="157"/>
      <c r="AG155" s="157"/>
      <c r="AH155" s="157"/>
    </row>
    <row r="156" spans="1:34" s="1" customFormat="1">
      <c r="A156" s="152"/>
      <c r="B156" s="152"/>
      <c r="C156" s="152"/>
      <c r="D156" s="152"/>
      <c r="E156" s="152"/>
      <c r="F156" s="152"/>
      <c r="G156" s="152"/>
      <c r="H156" s="152"/>
      <c r="I156" s="152"/>
      <c r="J156" s="152"/>
      <c r="K156" s="152"/>
      <c r="L156" s="152"/>
      <c r="M156" s="152"/>
      <c r="N156" s="157"/>
      <c r="O156" s="157"/>
      <c r="P156" s="157"/>
      <c r="Q156" s="157"/>
      <c r="R156" s="157"/>
      <c r="S156" s="157"/>
      <c r="T156" s="157"/>
      <c r="U156" s="157"/>
      <c r="V156" s="209"/>
      <c r="W156" s="209"/>
      <c r="X156" s="209"/>
      <c r="Y156" s="209"/>
      <c r="Z156" s="209"/>
      <c r="AA156" s="209"/>
      <c r="AB156" s="209"/>
      <c r="AC156" s="157"/>
      <c r="AD156" s="157"/>
      <c r="AE156" s="157"/>
      <c r="AF156" s="157"/>
      <c r="AG156" s="157"/>
      <c r="AH156" s="157"/>
    </row>
    <row r="157" spans="1:34" s="1" customFormat="1">
      <c r="A157" s="152"/>
      <c r="B157" s="152"/>
      <c r="C157" s="152"/>
      <c r="D157" s="152"/>
      <c r="E157" s="152"/>
      <c r="F157" s="152"/>
      <c r="G157" s="152"/>
      <c r="H157" s="152"/>
      <c r="I157" s="152"/>
      <c r="J157" s="152"/>
      <c r="K157" s="152"/>
      <c r="L157" s="152"/>
      <c r="M157" s="152"/>
      <c r="N157" s="157"/>
      <c r="O157" s="157"/>
      <c r="P157" s="157"/>
      <c r="Q157" s="157"/>
      <c r="R157" s="157"/>
      <c r="S157" s="157"/>
      <c r="T157" s="157"/>
      <c r="U157" s="157"/>
      <c r="V157" s="209"/>
      <c r="W157" s="209"/>
      <c r="X157" s="209"/>
      <c r="Y157" s="209"/>
      <c r="Z157" s="209"/>
      <c r="AA157" s="209"/>
      <c r="AB157" s="209"/>
      <c r="AC157" s="157"/>
      <c r="AD157" s="157"/>
      <c r="AE157" s="157"/>
      <c r="AF157" s="157"/>
      <c r="AG157" s="157"/>
      <c r="AH157" s="157"/>
    </row>
    <row r="158" spans="1:34" s="1" customFormat="1">
      <c r="A158" s="152"/>
      <c r="B158" s="152"/>
      <c r="C158" s="152"/>
      <c r="D158" s="152"/>
      <c r="E158" s="152"/>
      <c r="F158" s="152"/>
      <c r="G158" s="152"/>
      <c r="H158" s="152"/>
      <c r="I158" s="152"/>
      <c r="J158" s="152"/>
      <c r="K158" s="152"/>
      <c r="L158" s="152"/>
      <c r="M158" s="152"/>
      <c r="N158" s="157"/>
      <c r="O158" s="157"/>
      <c r="P158" s="157"/>
      <c r="Q158" s="157"/>
      <c r="R158" s="157"/>
      <c r="S158" s="157"/>
      <c r="T158" s="157"/>
      <c r="U158" s="157"/>
      <c r="V158" s="209"/>
      <c r="W158" s="209"/>
      <c r="X158" s="209"/>
      <c r="Y158" s="209"/>
      <c r="Z158" s="209"/>
      <c r="AA158" s="209"/>
      <c r="AB158" s="209"/>
      <c r="AC158" s="157"/>
      <c r="AD158" s="157"/>
      <c r="AE158" s="157"/>
      <c r="AF158" s="157"/>
      <c r="AG158" s="157"/>
      <c r="AH158" s="157"/>
    </row>
    <row r="159" spans="1:34" s="1" customFormat="1">
      <c r="A159" s="152"/>
      <c r="B159" s="152"/>
      <c r="C159" s="152"/>
      <c r="D159" s="152"/>
      <c r="E159" s="152"/>
      <c r="F159" s="152"/>
      <c r="G159" s="152"/>
      <c r="H159" s="152"/>
      <c r="I159" s="152"/>
      <c r="J159" s="152"/>
      <c r="K159" s="152"/>
      <c r="L159" s="152"/>
      <c r="M159" s="152"/>
      <c r="N159" s="157"/>
      <c r="O159" s="157"/>
      <c r="P159" s="157"/>
      <c r="Q159" s="157"/>
      <c r="R159" s="157"/>
      <c r="S159" s="157"/>
      <c r="T159" s="157"/>
      <c r="U159" s="157"/>
      <c r="V159" s="209"/>
      <c r="W159" s="209"/>
      <c r="X159" s="209"/>
      <c r="Y159" s="209"/>
      <c r="Z159" s="209"/>
      <c r="AA159" s="209"/>
      <c r="AB159" s="209"/>
      <c r="AC159" s="157"/>
      <c r="AD159" s="157"/>
      <c r="AE159" s="157"/>
      <c r="AF159" s="157"/>
      <c r="AG159" s="157"/>
      <c r="AH159" s="157"/>
    </row>
    <row r="160" spans="1:34" s="1" customFormat="1">
      <c r="A160" s="152"/>
      <c r="B160" s="152"/>
      <c r="C160" s="152"/>
      <c r="D160" s="152"/>
      <c r="E160" s="152"/>
      <c r="F160" s="152"/>
      <c r="G160" s="152"/>
      <c r="H160" s="152"/>
      <c r="I160" s="152"/>
      <c r="J160" s="152"/>
      <c r="K160" s="152"/>
      <c r="L160" s="152"/>
      <c r="M160" s="152"/>
      <c r="N160" s="157"/>
      <c r="O160" s="157"/>
      <c r="P160" s="157"/>
      <c r="Q160" s="157"/>
      <c r="R160" s="157"/>
      <c r="S160" s="157"/>
      <c r="T160" s="157"/>
      <c r="U160" s="157"/>
      <c r="V160" s="209"/>
      <c r="W160" s="209"/>
      <c r="X160" s="209"/>
      <c r="Y160" s="209"/>
      <c r="Z160" s="209"/>
      <c r="AA160" s="209"/>
      <c r="AB160" s="209"/>
      <c r="AC160" s="157"/>
      <c r="AD160" s="157"/>
      <c r="AE160" s="157"/>
      <c r="AF160" s="157"/>
      <c r="AG160" s="157"/>
      <c r="AH160" s="157"/>
    </row>
    <row r="161" spans="1:34" s="1" customFormat="1">
      <c r="A161" s="152"/>
      <c r="B161" s="152"/>
      <c r="C161" s="152"/>
      <c r="D161" s="152"/>
      <c r="E161" s="152"/>
      <c r="F161" s="152"/>
      <c r="G161" s="152"/>
      <c r="H161" s="152"/>
      <c r="I161" s="152"/>
      <c r="J161" s="152"/>
      <c r="K161" s="152"/>
      <c r="L161" s="152"/>
      <c r="M161" s="152"/>
      <c r="N161" s="157"/>
      <c r="O161" s="157"/>
      <c r="P161" s="157"/>
      <c r="Q161" s="157"/>
      <c r="R161" s="157"/>
      <c r="S161" s="157"/>
      <c r="T161" s="157"/>
      <c r="U161" s="157"/>
      <c r="V161" s="209"/>
      <c r="W161" s="209"/>
      <c r="X161" s="209"/>
      <c r="Y161" s="209"/>
      <c r="Z161" s="209"/>
      <c r="AA161" s="209"/>
      <c r="AB161" s="209"/>
      <c r="AC161" s="157"/>
      <c r="AD161" s="157"/>
      <c r="AE161" s="157"/>
      <c r="AF161" s="157"/>
      <c r="AG161" s="157"/>
      <c r="AH161" s="157"/>
    </row>
    <row r="162" spans="1:34" s="1" customFormat="1">
      <c r="A162" s="152"/>
      <c r="B162" s="152"/>
      <c r="C162" s="152"/>
      <c r="D162" s="152"/>
      <c r="E162" s="152"/>
      <c r="F162" s="152"/>
      <c r="G162" s="152"/>
      <c r="H162" s="152"/>
      <c r="I162" s="152"/>
      <c r="J162" s="152"/>
      <c r="K162" s="152"/>
      <c r="L162" s="152"/>
      <c r="M162" s="152"/>
      <c r="N162" s="157"/>
      <c r="O162" s="157"/>
      <c r="P162" s="157"/>
      <c r="Q162" s="157"/>
      <c r="R162" s="157"/>
      <c r="S162" s="157"/>
      <c r="T162" s="157"/>
      <c r="U162" s="157"/>
      <c r="V162" s="209"/>
      <c r="W162" s="209"/>
      <c r="X162" s="209"/>
      <c r="Y162" s="209"/>
      <c r="Z162" s="209"/>
      <c r="AA162" s="209"/>
      <c r="AB162" s="209"/>
      <c r="AC162" s="157"/>
      <c r="AD162" s="157"/>
      <c r="AE162" s="157"/>
      <c r="AF162" s="157"/>
      <c r="AG162" s="157"/>
      <c r="AH162" s="157"/>
    </row>
    <row r="163" spans="1:34" s="1" customFormat="1">
      <c r="A163" s="152"/>
      <c r="B163" s="152"/>
      <c r="C163" s="152"/>
      <c r="D163" s="152"/>
      <c r="E163" s="152"/>
      <c r="F163" s="152"/>
      <c r="G163" s="152"/>
      <c r="H163" s="152"/>
      <c r="I163" s="152"/>
      <c r="J163" s="152"/>
      <c r="K163" s="152"/>
      <c r="L163" s="152"/>
      <c r="M163" s="152"/>
      <c r="N163" s="157"/>
      <c r="O163" s="157"/>
      <c r="P163" s="157"/>
      <c r="Q163" s="157"/>
      <c r="R163" s="157"/>
      <c r="S163" s="157"/>
      <c r="T163" s="157"/>
      <c r="U163" s="157"/>
      <c r="V163" s="209"/>
      <c r="W163" s="209"/>
      <c r="X163" s="209"/>
      <c r="Y163" s="209"/>
      <c r="Z163" s="209"/>
      <c r="AA163" s="209"/>
      <c r="AB163" s="209"/>
      <c r="AC163" s="157"/>
      <c r="AD163" s="157"/>
      <c r="AE163" s="157"/>
      <c r="AF163" s="157"/>
      <c r="AG163" s="157"/>
      <c r="AH163" s="157"/>
    </row>
    <row r="164" spans="1:34" s="1" customFormat="1">
      <c r="A164" s="152"/>
      <c r="B164" s="152"/>
      <c r="C164" s="152"/>
      <c r="D164" s="152"/>
      <c r="E164" s="152"/>
      <c r="F164" s="152"/>
      <c r="G164" s="152"/>
      <c r="H164" s="152"/>
      <c r="I164" s="152"/>
      <c r="J164" s="152"/>
      <c r="K164" s="152"/>
      <c r="L164" s="152"/>
      <c r="M164" s="152"/>
      <c r="N164" s="157"/>
      <c r="O164" s="157"/>
      <c r="P164" s="157"/>
      <c r="Q164" s="157"/>
      <c r="R164" s="157"/>
      <c r="S164" s="157"/>
      <c r="T164" s="157"/>
      <c r="U164" s="157"/>
      <c r="V164" s="209"/>
      <c r="W164" s="209"/>
      <c r="X164" s="209"/>
      <c r="Y164" s="209"/>
      <c r="Z164" s="209"/>
      <c r="AA164" s="209"/>
      <c r="AB164" s="209"/>
      <c r="AC164" s="157"/>
      <c r="AD164" s="157"/>
      <c r="AE164" s="157"/>
      <c r="AF164" s="157"/>
      <c r="AG164" s="157"/>
      <c r="AH164" s="157"/>
    </row>
    <row r="165" spans="1:34" s="1" customFormat="1">
      <c r="A165" s="152"/>
      <c r="B165" s="152"/>
      <c r="C165" s="152"/>
      <c r="D165" s="152"/>
      <c r="E165" s="152"/>
      <c r="F165" s="152"/>
      <c r="G165" s="152"/>
      <c r="H165" s="152"/>
      <c r="I165" s="152"/>
      <c r="J165" s="152"/>
      <c r="K165" s="152"/>
      <c r="L165" s="152"/>
      <c r="M165" s="152"/>
      <c r="N165" s="157"/>
      <c r="O165" s="157"/>
      <c r="P165" s="157"/>
      <c r="Q165" s="157"/>
      <c r="R165" s="157"/>
      <c r="S165" s="157"/>
      <c r="T165" s="157"/>
      <c r="U165" s="157"/>
      <c r="V165" s="209"/>
      <c r="W165" s="209"/>
      <c r="X165" s="209"/>
      <c r="Y165" s="209"/>
      <c r="Z165" s="209"/>
      <c r="AA165" s="209"/>
      <c r="AB165" s="209"/>
      <c r="AC165" s="157"/>
      <c r="AD165" s="157"/>
      <c r="AE165" s="157"/>
      <c r="AF165" s="157"/>
    </row>
    <row r="166" spans="1:34" s="1" customFormat="1">
      <c r="A166" s="152"/>
      <c r="B166" s="152"/>
      <c r="C166" s="152"/>
      <c r="D166" s="152"/>
      <c r="E166" s="152"/>
      <c r="F166" s="152"/>
      <c r="G166" s="152"/>
      <c r="H166" s="152"/>
      <c r="I166" s="152"/>
      <c r="J166" s="152"/>
      <c r="K166" s="152"/>
      <c r="L166" s="152"/>
      <c r="M166" s="152"/>
      <c r="N166" s="157"/>
      <c r="O166" s="157"/>
      <c r="P166" s="157"/>
      <c r="Q166" s="157"/>
      <c r="R166" s="157"/>
      <c r="S166" s="157"/>
      <c r="T166" s="157"/>
      <c r="U166" s="157"/>
      <c r="V166" s="209"/>
      <c r="W166" s="209"/>
      <c r="X166" s="209"/>
      <c r="Y166" s="209"/>
      <c r="Z166" s="209"/>
      <c r="AA166" s="209"/>
      <c r="AB166" s="209"/>
      <c r="AC166" s="157"/>
      <c r="AD166" s="157"/>
      <c r="AE166" s="157"/>
      <c r="AF166" s="157"/>
    </row>
    <row r="167" spans="1:34" s="1" customFormat="1">
      <c r="A167" s="152"/>
      <c r="B167" s="152"/>
      <c r="C167" s="152"/>
      <c r="D167" s="152"/>
      <c r="E167" s="152"/>
      <c r="F167" s="152"/>
      <c r="G167" s="152"/>
      <c r="H167" s="152"/>
      <c r="I167" s="152"/>
      <c r="J167" s="152"/>
      <c r="K167" s="152"/>
      <c r="L167" s="152"/>
      <c r="M167" s="152"/>
      <c r="N167" s="157"/>
      <c r="O167" s="157"/>
      <c r="P167" s="157"/>
      <c r="Q167" s="157"/>
      <c r="R167" s="157"/>
      <c r="S167" s="157"/>
      <c r="T167" s="157"/>
      <c r="U167" s="157"/>
      <c r="V167" s="209"/>
      <c r="W167" s="209"/>
      <c r="X167" s="209"/>
      <c r="Y167" s="209"/>
      <c r="Z167" s="209"/>
      <c r="AA167" s="209"/>
      <c r="AB167" s="209"/>
      <c r="AC167" s="157"/>
      <c r="AD167" s="157"/>
      <c r="AE167" s="157"/>
      <c r="AF167" s="157"/>
    </row>
    <row r="168" spans="1:34" s="1" customFormat="1">
      <c r="A168" s="152"/>
      <c r="B168" s="152"/>
      <c r="C168" s="152"/>
      <c r="D168" s="152"/>
      <c r="E168" s="152"/>
      <c r="F168" s="152"/>
      <c r="G168" s="152"/>
      <c r="H168" s="152"/>
      <c r="I168" s="152"/>
      <c r="J168" s="152"/>
      <c r="K168" s="152"/>
      <c r="L168" s="152"/>
      <c r="M168" s="152"/>
      <c r="N168" s="157"/>
      <c r="O168" s="157"/>
      <c r="P168" s="157"/>
      <c r="Q168" s="157"/>
      <c r="R168" s="157"/>
      <c r="S168" s="157"/>
      <c r="T168" s="157"/>
      <c r="U168" s="157"/>
      <c r="V168" s="209"/>
      <c r="W168" s="209"/>
      <c r="X168" s="209"/>
      <c r="Y168" s="209"/>
      <c r="Z168" s="209"/>
      <c r="AA168" s="209"/>
      <c r="AB168" s="209"/>
      <c r="AC168" s="157"/>
      <c r="AD168" s="157"/>
      <c r="AE168" s="157"/>
      <c r="AF168" s="157"/>
    </row>
    <row r="169" spans="1:34" s="1" customFormat="1">
      <c r="A169" s="152"/>
      <c r="B169" s="152"/>
      <c r="C169" s="152"/>
      <c r="D169" s="152"/>
      <c r="E169" s="152"/>
      <c r="F169" s="152"/>
      <c r="G169" s="152"/>
      <c r="H169" s="152"/>
      <c r="I169" s="152"/>
      <c r="J169" s="152"/>
      <c r="K169" s="152"/>
      <c r="L169" s="152"/>
      <c r="M169" s="152"/>
      <c r="N169" s="157"/>
      <c r="O169" s="157"/>
      <c r="P169" s="157"/>
      <c r="Q169" s="157"/>
      <c r="R169" s="157"/>
      <c r="S169" s="157"/>
      <c r="T169" s="157"/>
      <c r="U169" s="157"/>
      <c r="V169" s="209"/>
      <c r="W169" s="209"/>
      <c r="X169" s="209"/>
      <c r="Y169" s="209"/>
      <c r="Z169" s="209"/>
      <c r="AA169" s="209"/>
      <c r="AB169" s="209"/>
      <c r="AC169" s="157"/>
      <c r="AD169" s="157"/>
      <c r="AE169" s="157"/>
      <c r="AF169" s="157"/>
    </row>
    <row r="170" spans="1:34" s="1" customFormat="1">
      <c r="A170" s="152"/>
      <c r="B170" s="152"/>
      <c r="C170" s="152"/>
      <c r="D170" s="152"/>
      <c r="E170" s="152"/>
      <c r="F170" s="152"/>
      <c r="G170" s="152"/>
      <c r="H170" s="152"/>
      <c r="I170" s="152"/>
      <c r="J170" s="152"/>
      <c r="K170" s="152"/>
      <c r="L170" s="152"/>
      <c r="M170" s="152"/>
      <c r="N170" s="157"/>
      <c r="O170" s="157"/>
      <c r="P170" s="157"/>
      <c r="Q170" s="157"/>
      <c r="R170" s="157"/>
      <c r="S170" s="157"/>
      <c r="T170" s="157"/>
      <c r="U170" s="157"/>
      <c r="V170" s="209"/>
      <c r="W170" s="209"/>
      <c r="X170" s="209"/>
      <c r="Y170" s="209"/>
      <c r="Z170" s="209"/>
      <c r="AA170" s="209"/>
      <c r="AB170" s="209"/>
      <c r="AC170" s="157"/>
      <c r="AD170" s="157"/>
      <c r="AE170" s="157"/>
      <c r="AF170" s="157"/>
    </row>
    <row r="171" spans="1:34" s="1" customFormat="1">
      <c r="A171" s="152"/>
      <c r="B171" s="152"/>
      <c r="C171" s="152"/>
      <c r="D171" s="152"/>
      <c r="E171" s="152"/>
      <c r="F171" s="152"/>
      <c r="G171" s="152"/>
      <c r="H171" s="152"/>
      <c r="I171" s="152"/>
      <c r="J171" s="152"/>
      <c r="K171" s="152"/>
      <c r="L171" s="152"/>
      <c r="M171" s="152"/>
      <c r="N171" s="157"/>
      <c r="O171" s="157"/>
      <c r="P171" s="157"/>
      <c r="Q171" s="157"/>
      <c r="R171" s="157"/>
      <c r="S171" s="157"/>
      <c r="T171" s="157"/>
      <c r="U171" s="157"/>
      <c r="V171" s="209"/>
      <c r="W171" s="209"/>
      <c r="X171" s="209"/>
      <c r="Y171" s="209"/>
      <c r="Z171" s="209"/>
      <c r="AA171" s="209"/>
      <c r="AB171" s="209"/>
      <c r="AC171" s="157"/>
      <c r="AD171" s="157"/>
      <c r="AE171" s="157"/>
      <c r="AF171" s="157"/>
    </row>
    <row r="172" spans="1:34" s="1" customFormat="1">
      <c r="A172" s="152"/>
      <c r="B172" s="152"/>
      <c r="C172" s="152"/>
      <c r="D172" s="152"/>
      <c r="E172" s="152"/>
      <c r="F172" s="152"/>
      <c r="G172" s="152"/>
      <c r="H172" s="152"/>
      <c r="I172" s="152"/>
      <c r="J172" s="152"/>
      <c r="K172" s="152"/>
      <c r="L172" s="152"/>
      <c r="M172" s="152"/>
      <c r="N172" s="157"/>
      <c r="O172" s="157"/>
      <c r="P172" s="157"/>
      <c r="Q172" s="157"/>
      <c r="R172" s="157"/>
      <c r="S172" s="157"/>
      <c r="T172" s="157"/>
      <c r="U172" s="157"/>
      <c r="V172" s="209"/>
      <c r="W172" s="209"/>
      <c r="X172" s="209"/>
      <c r="Y172" s="209"/>
      <c r="Z172" s="209"/>
      <c r="AA172" s="209"/>
      <c r="AB172" s="209"/>
      <c r="AC172" s="157"/>
      <c r="AD172" s="157"/>
      <c r="AE172" s="157"/>
      <c r="AF172" s="157"/>
    </row>
    <row r="173" spans="1:34" s="1" customFormat="1">
      <c r="A173" s="152"/>
      <c r="B173" s="152"/>
      <c r="C173" s="152"/>
      <c r="D173" s="152"/>
      <c r="E173" s="152"/>
      <c r="F173" s="152"/>
      <c r="G173" s="152"/>
      <c r="H173" s="152"/>
      <c r="I173" s="152"/>
      <c r="J173" s="152"/>
      <c r="K173" s="152"/>
      <c r="L173" s="152"/>
      <c r="M173" s="152"/>
      <c r="N173" s="157"/>
      <c r="O173" s="157"/>
      <c r="P173" s="157"/>
      <c r="Q173" s="157"/>
      <c r="R173" s="157"/>
      <c r="S173" s="157"/>
      <c r="T173" s="157"/>
      <c r="U173" s="157"/>
      <c r="V173" s="209"/>
      <c r="W173" s="209"/>
      <c r="X173" s="209"/>
      <c r="Y173" s="209"/>
      <c r="Z173" s="209"/>
      <c r="AA173" s="209"/>
      <c r="AB173" s="209"/>
      <c r="AC173" s="157"/>
      <c r="AD173" s="157"/>
      <c r="AE173" s="157"/>
      <c r="AF173" s="157"/>
    </row>
    <row r="174" spans="1:34" s="1" customFormat="1">
      <c r="A174" s="152"/>
      <c r="B174" s="152"/>
      <c r="C174" s="152"/>
      <c r="D174" s="152"/>
      <c r="E174" s="152"/>
      <c r="F174" s="152"/>
      <c r="G174" s="152"/>
      <c r="H174" s="152"/>
      <c r="I174" s="152"/>
      <c r="J174" s="152"/>
      <c r="K174" s="152"/>
      <c r="L174" s="152"/>
      <c r="M174" s="152"/>
      <c r="N174" s="157"/>
      <c r="O174" s="157"/>
      <c r="P174" s="157"/>
      <c r="Q174" s="157"/>
      <c r="R174" s="157"/>
      <c r="S174" s="157"/>
      <c r="T174" s="157"/>
      <c r="U174" s="157"/>
      <c r="V174" s="209"/>
      <c r="W174" s="209"/>
      <c r="X174" s="209"/>
      <c r="Y174" s="209"/>
      <c r="Z174" s="209"/>
      <c r="AA174" s="209"/>
      <c r="AB174" s="209"/>
      <c r="AC174" s="157"/>
      <c r="AD174" s="157"/>
      <c r="AE174" s="157"/>
      <c r="AF174" s="157"/>
    </row>
    <row r="175" spans="1:34" s="1" customFormat="1">
      <c r="A175" s="152"/>
      <c r="B175" s="152"/>
      <c r="C175" s="152"/>
      <c r="D175" s="152"/>
      <c r="E175" s="152"/>
      <c r="F175" s="152"/>
      <c r="G175" s="152"/>
      <c r="H175" s="152"/>
      <c r="I175" s="152"/>
      <c r="J175" s="152"/>
      <c r="K175" s="152"/>
      <c r="L175" s="152"/>
      <c r="M175" s="152"/>
      <c r="N175" s="157"/>
      <c r="O175" s="157"/>
      <c r="P175" s="157"/>
      <c r="Q175" s="157"/>
      <c r="R175" s="157"/>
      <c r="S175" s="157"/>
      <c r="T175" s="157"/>
      <c r="U175" s="157"/>
      <c r="V175" s="209"/>
      <c r="W175" s="209"/>
      <c r="X175" s="209"/>
      <c r="Y175" s="209"/>
      <c r="Z175" s="209"/>
      <c r="AA175" s="209"/>
      <c r="AB175" s="209"/>
      <c r="AC175" s="157"/>
      <c r="AD175" s="157"/>
      <c r="AE175" s="157"/>
      <c r="AF175" s="157"/>
    </row>
    <row r="176" spans="1:34" s="1" customFormat="1">
      <c r="A176" s="152"/>
      <c r="B176" s="152"/>
      <c r="C176" s="152"/>
      <c r="D176" s="152"/>
      <c r="E176" s="152"/>
      <c r="F176" s="152"/>
      <c r="G176" s="152"/>
      <c r="H176" s="152"/>
      <c r="I176" s="152"/>
      <c r="J176" s="152"/>
      <c r="K176" s="152"/>
      <c r="L176" s="152"/>
      <c r="M176" s="152"/>
      <c r="N176" s="157"/>
      <c r="O176" s="157"/>
      <c r="P176" s="157"/>
      <c r="Q176" s="157"/>
      <c r="R176" s="157"/>
      <c r="S176" s="157"/>
      <c r="T176" s="157"/>
      <c r="U176" s="157"/>
      <c r="V176" s="209"/>
      <c r="W176" s="209"/>
      <c r="X176" s="209"/>
      <c r="Y176" s="209"/>
      <c r="Z176" s="209"/>
      <c r="AA176" s="209"/>
      <c r="AB176" s="209"/>
      <c r="AC176" s="157"/>
      <c r="AD176" s="157"/>
      <c r="AE176" s="157"/>
      <c r="AF176" s="157"/>
    </row>
    <row r="177" spans="1:32" s="1" customFormat="1">
      <c r="A177" s="152"/>
      <c r="B177" s="152"/>
      <c r="C177" s="152"/>
      <c r="D177" s="152"/>
      <c r="E177" s="152"/>
      <c r="F177" s="152"/>
      <c r="G177" s="152"/>
      <c r="H177" s="152"/>
      <c r="I177" s="152"/>
      <c r="J177" s="152"/>
      <c r="K177" s="152"/>
      <c r="L177" s="152"/>
      <c r="M177" s="152"/>
      <c r="N177" s="157"/>
      <c r="O177" s="157"/>
      <c r="P177" s="157"/>
      <c r="Q177" s="157"/>
      <c r="R177" s="157"/>
      <c r="S177" s="157"/>
      <c r="T177" s="157"/>
      <c r="U177" s="157"/>
      <c r="V177" s="209"/>
      <c r="W177" s="209"/>
      <c r="X177" s="209"/>
      <c r="Y177" s="209"/>
      <c r="Z177" s="209"/>
      <c r="AA177" s="209"/>
      <c r="AB177" s="209"/>
      <c r="AC177" s="157"/>
      <c r="AD177" s="157"/>
      <c r="AE177" s="157"/>
      <c r="AF177" s="157"/>
    </row>
    <row r="178" spans="1:32" s="1" customFormat="1">
      <c r="A178" s="152"/>
      <c r="B178" s="152"/>
      <c r="C178" s="152"/>
      <c r="D178" s="152"/>
      <c r="E178" s="152"/>
      <c r="F178" s="152"/>
      <c r="G178" s="152"/>
      <c r="H178" s="152"/>
      <c r="I178" s="152"/>
      <c r="J178" s="152"/>
      <c r="K178" s="152"/>
      <c r="L178" s="152"/>
      <c r="M178" s="152"/>
      <c r="N178" s="157"/>
      <c r="O178" s="157"/>
      <c r="P178" s="157"/>
      <c r="Q178" s="157"/>
      <c r="R178" s="157"/>
      <c r="S178" s="157"/>
      <c r="T178" s="157"/>
      <c r="U178" s="157"/>
      <c r="V178" s="209"/>
      <c r="W178" s="209"/>
      <c r="X178" s="209"/>
      <c r="Y178" s="209"/>
      <c r="Z178" s="209"/>
      <c r="AA178" s="209"/>
      <c r="AB178" s="209"/>
      <c r="AC178" s="157"/>
      <c r="AD178" s="157"/>
      <c r="AE178" s="157"/>
      <c r="AF178" s="157"/>
    </row>
    <row r="179" spans="1:32" s="1" customFormat="1">
      <c r="A179" s="152"/>
      <c r="B179" s="152"/>
      <c r="C179" s="152"/>
      <c r="D179" s="152"/>
      <c r="E179" s="152"/>
      <c r="F179" s="152"/>
      <c r="G179" s="152"/>
      <c r="H179" s="152"/>
      <c r="I179" s="152"/>
      <c r="J179" s="152"/>
      <c r="K179" s="152"/>
      <c r="L179" s="152"/>
      <c r="M179" s="152"/>
      <c r="N179" s="157"/>
      <c r="O179" s="157"/>
      <c r="P179" s="157"/>
      <c r="Q179" s="157"/>
      <c r="R179" s="157"/>
      <c r="S179" s="157"/>
      <c r="T179" s="157"/>
      <c r="U179" s="157"/>
      <c r="V179" s="209"/>
      <c r="W179" s="209"/>
      <c r="X179" s="209"/>
      <c r="Y179" s="209"/>
      <c r="Z179" s="209"/>
      <c r="AA179" s="209"/>
      <c r="AB179" s="209"/>
      <c r="AC179" s="157"/>
      <c r="AD179" s="157"/>
      <c r="AE179" s="157"/>
      <c r="AF179" s="157"/>
    </row>
    <row r="180" spans="1:32" s="1" customFormat="1">
      <c r="A180" s="152"/>
      <c r="B180" s="152"/>
      <c r="C180" s="152"/>
      <c r="D180" s="152"/>
      <c r="E180" s="152"/>
      <c r="F180" s="152"/>
      <c r="G180" s="152"/>
      <c r="H180" s="152"/>
      <c r="I180" s="152"/>
      <c r="J180" s="152"/>
      <c r="K180" s="152"/>
      <c r="L180" s="152"/>
      <c r="M180" s="152"/>
      <c r="N180" s="157"/>
      <c r="O180" s="157"/>
      <c r="P180" s="157"/>
      <c r="Q180" s="157"/>
      <c r="R180" s="157"/>
      <c r="S180" s="157"/>
      <c r="T180" s="157"/>
      <c r="U180" s="157"/>
      <c r="V180" s="209"/>
      <c r="W180" s="209"/>
      <c r="X180" s="209"/>
      <c r="Y180" s="209"/>
      <c r="Z180" s="209"/>
      <c r="AA180" s="209"/>
      <c r="AB180" s="209"/>
      <c r="AC180" s="157"/>
      <c r="AD180" s="157"/>
      <c r="AE180" s="157"/>
      <c r="AF180" s="157"/>
    </row>
    <row r="181" spans="1:32" s="1" customFormat="1">
      <c r="A181" s="152"/>
      <c r="B181" s="152"/>
      <c r="C181" s="152"/>
      <c r="D181" s="152"/>
      <c r="E181" s="152"/>
      <c r="F181" s="152"/>
      <c r="G181" s="152"/>
      <c r="H181" s="152"/>
      <c r="I181" s="152"/>
      <c r="J181" s="152"/>
      <c r="K181" s="152"/>
      <c r="L181" s="152"/>
      <c r="M181" s="152"/>
      <c r="N181" s="157"/>
      <c r="O181" s="157"/>
      <c r="P181" s="157"/>
      <c r="Q181" s="157"/>
      <c r="R181" s="157"/>
      <c r="S181" s="157"/>
      <c r="T181" s="157"/>
      <c r="U181" s="157"/>
      <c r="V181" s="209"/>
      <c r="W181" s="209"/>
      <c r="X181" s="209"/>
      <c r="Y181" s="209"/>
      <c r="Z181" s="209"/>
      <c r="AA181" s="209"/>
      <c r="AB181" s="209"/>
      <c r="AC181" s="157"/>
      <c r="AD181" s="157"/>
      <c r="AE181" s="157"/>
      <c r="AF181" s="157"/>
    </row>
    <row r="182" spans="1:32" s="1" customFormat="1">
      <c r="A182" s="152"/>
      <c r="B182" s="152"/>
      <c r="C182" s="152"/>
      <c r="D182" s="152"/>
      <c r="E182" s="152"/>
      <c r="F182" s="152"/>
      <c r="G182" s="152"/>
      <c r="H182" s="152"/>
      <c r="I182" s="152"/>
      <c r="J182" s="152"/>
      <c r="K182" s="152"/>
      <c r="L182" s="152"/>
      <c r="M182" s="152"/>
      <c r="N182" s="157"/>
      <c r="O182" s="157"/>
      <c r="P182" s="157"/>
      <c r="Q182" s="157"/>
      <c r="R182" s="157"/>
      <c r="S182" s="157"/>
      <c r="T182" s="157"/>
      <c r="U182" s="157"/>
      <c r="V182" s="209"/>
      <c r="W182" s="209"/>
      <c r="X182" s="209"/>
      <c r="Y182" s="209"/>
      <c r="Z182" s="209"/>
      <c r="AA182" s="209"/>
      <c r="AB182" s="209"/>
      <c r="AC182" s="157"/>
      <c r="AD182" s="157"/>
      <c r="AE182" s="157"/>
      <c r="AF182" s="157"/>
    </row>
    <row r="183" spans="1:32" s="1" customFormat="1">
      <c r="A183" s="152"/>
      <c r="B183" s="152"/>
      <c r="C183" s="152"/>
      <c r="D183" s="152"/>
      <c r="E183" s="152"/>
      <c r="F183" s="152"/>
      <c r="G183" s="152"/>
      <c r="H183" s="152"/>
      <c r="I183" s="152"/>
      <c r="J183" s="152"/>
      <c r="K183" s="152"/>
      <c r="L183" s="152"/>
      <c r="M183" s="152"/>
      <c r="N183" s="157"/>
      <c r="O183" s="157"/>
      <c r="P183" s="157"/>
      <c r="Q183" s="157"/>
      <c r="R183" s="157"/>
      <c r="S183" s="157"/>
      <c r="T183" s="157"/>
      <c r="U183" s="157"/>
      <c r="V183" s="209"/>
      <c r="W183" s="209"/>
      <c r="X183" s="209"/>
      <c r="Y183" s="209"/>
      <c r="Z183" s="209"/>
      <c r="AA183" s="209"/>
      <c r="AB183" s="209"/>
      <c r="AC183" s="157"/>
      <c r="AD183" s="157"/>
      <c r="AE183" s="157"/>
      <c r="AF183" s="157"/>
    </row>
    <row r="184" spans="1:32" s="1" customFormat="1">
      <c r="A184" s="152"/>
      <c r="B184" s="152"/>
      <c r="C184" s="152"/>
      <c r="D184" s="152"/>
      <c r="E184" s="152"/>
      <c r="F184" s="152"/>
      <c r="G184" s="152"/>
      <c r="H184" s="152"/>
      <c r="I184" s="152"/>
      <c r="J184" s="152"/>
      <c r="K184" s="152"/>
      <c r="L184" s="152"/>
      <c r="M184" s="152"/>
      <c r="N184" s="157"/>
      <c r="O184" s="157"/>
      <c r="P184" s="157"/>
      <c r="Q184" s="157"/>
      <c r="R184" s="157"/>
      <c r="S184" s="157"/>
      <c r="T184" s="157"/>
      <c r="U184" s="157"/>
      <c r="V184" s="209"/>
      <c r="W184" s="209"/>
      <c r="X184" s="209"/>
      <c r="Y184" s="209"/>
      <c r="Z184" s="209"/>
      <c r="AA184" s="209"/>
      <c r="AB184" s="209"/>
      <c r="AC184" s="157"/>
      <c r="AD184" s="157"/>
      <c r="AE184" s="157"/>
      <c r="AF184" s="157"/>
    </row>
    <row r="185" spans="1:32" s="1" customFormat="1">
      <c r="A185" s="152"/>
      <c r="B185" s="152"/>
      <c r="C185" s="152"/>
      <c r="D185" s="152"/>
      <c r="E185" s="152"/>
      <c r="F185" s="152"/>
      <c r="G185" s="152"/>
      <c r="H185" s="152"/>
      <c r="I185" s="152"/>
      <c r="J185" s="152"/>
      <c r="K185" s="152"/>
      <c r="L185" s="152"/>
      <c r="M185" s="152"/>
      <c r="N185" s="157"/>
      <c r="O185" s="157"/>
      <c r="P185" s="157"/>
      <c r="Q185" s="157"/>
      <c r="R185" s="157"/>
      <c r="S185" s="157"/>
      <c r="T185" s="157"/>
      <c r="U185" s="157"/>
      <c r="V185" s="209"/>
      <c r="W185" s="209"/>
      <c r="X185" s="209"/>
      <c r="Y185" s="209"/>
      <c r="Z185" s="209"/>
      <c r="AA185" s="209"/>
      <c r="AB185" s="209"/>
      <c r="AC185" s="157"/>
      <c r="AD185" s="157"/>
      <c r="AE185" s="157"/>
      <c r="AF185" s="157"/>
    </row>
    <row r="186" spans="1:32" s="1" customFormat="1">
      <c r="A186" s="152"/>
      <c r="B186" s="152"/>
      <c r="C186" s="152"/>
      <c r="D186" s="152"/>
      <c r="E186" s="152"/>
      <c r="F186" s="152"/>
      <c r="G186" s="152"/>
      <c r="H186" s="152"/>
      <c r="I186" s="152"/>
      <c r="J186" s="152"/>
      <c r="K186" s="152"/>
      <c r="L186" s="152"/>
      <c r="M186" s="152"/>
      <c r="N186" s="157"/>
      <c r="O186" s="157"/>
      <c r="P186" s="157"/>
      <c r="Q186" s="157"/>
      <c r="R186" s="157"/>
      <c r="S186" s="157"/>
      <c r="T186" s="157"/>
      <c r="U186" s="157"/>
      <c r="V186" s="209"/>
      <c r="W186" s="209"/>
      <c r="X186" s="209"/>
      <c r="Y186" s="209"/>
      <c r="Z186" s="209"/>
      <c r="AA186" s="209"/>
      <c r="AB186" s="209"/>
      <c r="AC186" s="157"/>
      <c r="AD186" s="157"/>
      <c r="AE186" s="157"/>
      <c r="AF186" s="157"/>
    </row>
    <row r="187" spans="1:32" s="1" customFormat="1">
      <c r="A187" s="152"/>
      <c r="B187" s="152"/>
      <c r="C187" s="152"/>
      <c r="D187" s="152"/>
      <c r="E187" s="152"/>
      <c r="F187" s="152"/>
      <c r="G187" s="152"/>
      <c r="H187" s="152"/>
      <c r="I187" s="152"/>
      <c r="J187" s="152"/>
      <c r="K187" s="152"/>
      <c r="L187" s="152"/>
      <c r="M187" s="152"/>
      <c r="N187" s="157"/>
      <c r="O187" s="157"/>
      <c r="P187" s="157"/>
      <c r="Q187" s="157"/>
      <c r="R187" s="157"/>
      <c r="S187" s="157"/>
      <c r="T187" s="157"/>
      <c r="U187" s="157"/>
      <c r="V187" s="209"/>
      <c r="W187" s="209"/>
      <c r="X187" s="209"/>
      <c r="Y187" s="209"/>
      <c r="Z187" s="209"/>
      <c r="AA187" s="209"/>
      <c r="AB187" s="209"/>
      <c r="AC187" s="157"/>
      <c r="AD187" s="157"/>
      <c r="AE187" s="157"/>
      <c r="AF187" s="157"/>
    </row>
    <row r="188" spans="1:32" s="1" customFormat="1">
      <c r="A188" s="152"/>
      <c r="B188" s="152"/>
      <c r="C188" s="152"/>
      <c r="D188" s="152"/>
      <c r="E188" s="152"/>
      <c r="F188" s="152"/>
      <c r="G188" s="152"/>
      <c r="H188" s="152"/>
      <c r="I188" s="152"/>
      <c r="J188" s="152"/>
      <c r="K188" s="152"/>
      <c r="L188" s="152"/>
      <c r="M188" s="152"/>
      <c r="N188" s="157"/>
      <c r="O188" s="157"/>
      <c r="P188" s="157"/>
      <c r="Q188" s="157"/>
      <c r="R188" s="157"/>
      <c r="S188" s="157"/>
      <c r="T188" s="157"/>
      <c r="U188" s="157"/>
      <c r="V188" s="209"/>
      <c r="W188" s="209"/>
      <c r="X188" s="209"/>
      <c r="Y188" s="209"/>
      <c r="Z188" s="209"/>
      <c r="AA188" s="209"/>
      <c r="AB188" s="209"/>
      <c r="AC188" s="157"/>
      <c r="AD188" s="157"/>
      <c r="AE188" s="157"/>
      <c r="AF188" s="157"/>
    </row>
    <row r="189" spans="1:32" s="1" customFormat="1">
      <c r="A189" s="152"/>
      <c r="B189" s="152"/>
      <c r="C189" s="152"/>
      <c r="D189" s="152"/>
      <c r="E189" s="152"/>
      <c r="F189" s="152"/>
      <c r="G189" s="152"/>
      <c r="H189" s="152"/>
      <c r="I189" s="152"/>
      <c r="J189" s="152"/>
      <c r="K189" s="152"/>
      <c r="L189" s="152"/>
      <c r="M189" s="152"/>
      <c r="N189" s="157"/>
      <c r="O189" s="157"/>
      <c r="P189" s="157"/>
      <c r="Q189" s="157"/>
      <c r="R189" s="157"/>
      <c r="S189" s="157"/>
      <c r="T189" s="157"/>
      <c r="U189" s="157"/>
      <c r="V189" s="209"/>
      <c r="W189" s="209"/>
      <c r="X189" s="209"/>
      <c r="Y189" s="209"/>
      <c r="Z189" s="209"/>
      <c r="AA189" s="209"/>
      <c r="AB189" s="209"/>
      <c r="AC189" s="157"/>
      <c r="AD189" s="157"/>
      <c r="AE189" s="157"/>
      <c r="AF189" s="157"/>
    </row>
    <row r="190" spans="1:32" s="1" customFormat="1">
      <c r="A190" s="152"/>
      <c r="B190" s="152"/>
      <c r="C190" s="152"/>
      <c r="D190" s="152"/>
      <c r="E190" s="152"/>
      <c r="F190" s="152"/>
      <c r="G190" s="152"/>
      <c r="H190" s="152"/>
      <c r="I190" s="152"/>
      <c r="J190" s="152"/>
      <c r="K190" s="152"/>
      <c r="L190" s="152"/>
      <c r="M190" s="152"/>
      <c r="N190" s="157"/>
      <c r="O190" s="157"/>
      <c r="P190" s="157"/>
      <c r="Q190" s="157"/>
      <c r="R190" s="157"/>
      <c r="S190" s="157"/>
      <c r="T190" s="157"/>
      <c r="U190" s="157"/>
      <c r="V190" s="209"/>
      <c r="W190" s="209"/>
      <c r="X190" s="209"/>
      <c r="Y190" s="209"/>
      <c r="Z190" s="209"/>
      <c r="AA190" s="209"/>
      <c r="AB190" s="209"/>
      <c r="AC190" s="157"/>
      <c r="AD190" s="157"/>
      <c r="AE190" s="157"/>
      <c r="AF190" s="157"/>
    </row>
    <row r="191" spans="1:32" s="1" customFormat="1">
      <c r="A191" s="152"/>
      <c r="B191" s="152"/>
      <c r="C191" s="152"/>
      <c r="D191" s="152"/>
      <c r="E191" s="152"/>
      <c r="F191" s="152"/>
      <c r="G191" s="152"/>
      <c r="H191" s="152"/>
      <c r="I191" s="152"/>
      <c r="J191" s="152"/>
      <c r="K191" s="152"/>
      <c r="L191" s="152"/>
      <c r="M191" s="152"/>
      <c r="N191" s="157"/>
      <c r="O191" s="157"/>
      <c r="P191" s="157"/>
      <c r="Q191" s="157"/>
      <c r="R191" s="157"/>
      <c r="S191" s="157"/>
      <c r="T191" s="157"/>
      <c r="U191" s="157"/>
      <c r="V191" s="209"/>
      <c r="W191" s="209"/>
      <c r="X191" s="209"/>
      <c r="Y191" s="209"/>
      <c r="Z191" s="209"/>
      <c r="AA191" s="209"/>
      <c r="AB191" s="209"/>
      <c r="AC191" s="157"/>
      <c r="AD191" s="157"/>
      <c r="AE191" s="157"/>
      <c r="AF191" s="157"/>
    </row>
    <row r="192" spans="1:32" s="1" customFormat="1">
      <c r="A192" s="152"/>
      <c r="B192" s="152"/>
      <c r="C192" s="152"/>
      <c r="D192" s="152"/>
      <c r="E192" s="152"/>
      <c r="F192" s="152"/>
      <c r="G192" s="152"/>
      <c r="H192" s="152"/>
      <c r="I192" s="152"/>
      <c r="J192" s="152"/>
      <c r="K192" s="152"/>
      <c r="L192" s="152"/>
      <c r="M192" s="152"/>
      <c r="N192" s="157"/>
      <c r="O192" s="157"/>
      <c r="P192" s="157"/>
      <c r="Q192" s="157"/>
      <c r="R192" s="157"/>
      <c r="S192" s="157"/>
      <c r="T192" s="157"/>
      <c r="U192" s="157"/>
      <c r="V192" s="209"/>
      <c r="W192" s="209"/>
      <c r="X192" s="209"/>
      <c r="Y192" s="209"/>
      <c r="Z192" s="209"/>
      <c r="AA192" s="209"/>
      <c r="AB192" s="209"/>
      <c r="AC192" s="157"/>
      <c r="AD192" s="157"/>
      <c r="AE192" s="157"/>
      <c r="AF192" s="157"/>
    </row>
    <row r="193" spans="1:32" s="1" customFormat="1">
      <c r="A193" s="152"/>
      <c r="B193" s="152"/>
      <c r="C193" s="152"/>
      <c r="D193" s="152"/>
      <c r="E193" s="152"/>
      <c r="F193" s="152"/>
      <c r="G193" s="152"/>
      <c r="H193" s="152"/>
      <c r="I193" s="152"/>
      <c r="J193" s="152"/>
      <c r="K193" s="152"/>
      <c r="L193" s="152"/>
      <c r="M193" s="152"/>
      <c r="N193" s="157"/>
      <c r="O193" s="157"/>
      <c r="P193" s="157"/>
      <c r="Q193" s="157"/>
      <c r="R193" s="157"/>
      <c r="S193" s="157"/>
      <c r="T193" s="157"/>
      <c r="U193" s="157"/>
      <c r="V193" s="209"/>
      <c r="W193" s="209"/>
      <c r="X193" s="209"/>
      <c r="Y193" s="209"/>
      <c r="Z193" s="209"/>
      <c r="AA193" s="209"/>
      <c r="AB193" s="209"/>
      <c r="AC193" s="157"/>
      <c r="AD193" s="157"/>
      <c r="AE193" s="157"/>
      <c r="AF193" s="157"/>
    </row>
    <row r="194" spans="1:32" s="1" customFormat="1">
      <c r="A194" s="152"/>
      <c r="B194" s="152"/>
      <c r="C194" s="152"/>
      <c r="D194" s="152"/>
      <c r="E194" s="152"/>
      <c r="F194" s="152"/>
      <c r="G194" s="152"/>
      <c r="H194" s="152"/>
      <c r="I194" s="152"/>
      <c r="J194" s="152"/>
      <c r="K194" s="152"/>
      <c r="L194" s="152"/>
      <c r="M194" s="152"/>
      <c r="N194" s="157"/>
      <c r="O194" s="157"/>
      <c r="P194" s="157"/>
      <c r="Q194" s="157"/>
      <c r="R194" s="157"/>
      <c r="S194" s="157"/>
      <c r="T194" s="157"/>
      <c r="U194" s="157"/>
      <c r="V194" s="209"/>
      <c r="W194" s="209"/>
      <c r="X194" s="209"/>
      <c r="Y194" s="209"/>
      <c r="Z194" s="209"/>
      <c r="AA194" s="209"/>
      <c r="AB194" s="209"/>
      <c r="AC194" s="157"/>
      <c r="AD194" s="157"/>
      <c r="AE194" s="157"/>
      <c r="AF194" s="157"/>
    </row>
    <row r="195" spans="1:32" s="1" customFormat="1">
      <c r="A195" s="152"/>
      <c r="B195" s="152"/>
      <c r="C195" s="152"/>
      <c r="D195" s="152"/>
      <c r="E195" s="152"/>
      <c r="F195" s="152"/>
      <c r="G195" s="152"/>
      <c r="H195" s="152"/>
      <c r="I195" s="152"/>
      <c r="J195" s="152"/>
      <c r="K195" s="152"/>
      <c r="L195" s="152"/>
      <c r="M195" s="152"/>
      <c r="N195" s="157"/>
      <c r="O195" s="157"/>
      <c r="P195" s="157"/>
      <c r="Q195" s="157"/>
      <c r="R195" s="157"/>
      <c r="S195" s="157"/>
      <c r="T195" s="157"/>
      <c r="U195" s="157"/>
      <c r="V195" s="209"/>
      <c r="W195" s="209"/>
      <c r="X195" s="209"/>
      <c r="Y195" s="209"/>
      <c r="Z195" s="209"/>
      <c r="AA195" s="209"/>
      <c r="AB195" s="209"/>
      <c r="AC195" s="157"/>
      <c r="AD195" s="157"/>
      <c r="AE195" s="157"/>
      <c r="AF195" s="157"/>
    </row>
    <row r="196" spans="1:32" s="1" customFormat="1">
      <c r="A196" s="152"/>
      <c r="B196" s="152"/>
      <c r="C196" s="152"/>
      <c r="D196" s="152"/>
      <c r="E196" s="152"/>
      <c r="F196" s="152"/>
      <c r="G196" s="152"/>
      <c r="H196" s="152"/>
      <c r="I196" s="152"/>
      <c r="J196" s="152"/>
      <c r="K196" s="152"/>
      <c r="L196" s="152"/>
      <c r="M196" s="152"/>
      <c r="N196" s="157"/>
      <c r="O196" s="157"/>
      <c r="P196" s="157"/>
      <c r="Q196" s="157"/>
      <c r="R196" s="157"/>
      <c r="S196" s="157"/>
      <c r="T196" s="157"/>
      <c r="U196" s="157"/>
      <c r="V196" s="209"/>
      <c r="W196" s="209"/>
      <c r="X196" s="209"/>
      <c r="Y196" s="209"/>
      <c r="Z196" s="209"/>
      <c r="AA196" s="209"/>
      <c r="AB196" s="209"/>
      <c r="AC196" s="157"/>
      <c r="AD196" s="157"/>
      <c r="AE196" s="157"/>
      <c r="AF196" s="157"/>
    </row>
    <row r="197" spans="1:32" s="1" customFormat="1">
      <c r="A197" s="152"/>
      <c r="B197" s="152"/>
      <c r="C197" s="152"/>
      <c r="D197" s="152"/>
      <c r="E197" s="152"/>
      <c r="F197" s="152"/>
      <c r="G197" s="152"/>
      <c r="H197" s="152"/>
      <c r="I197" s="152"/>
      <c r="J197" s="152"/>
      <c r="K197" s="152"/>
      <c r="L197" s="152"/>
      <c r="M197" s="152"/>
      <c r="N197" s="157"/>
      <c r="O197" s="157"/>
      <c r="P197" s="157"/>
      <c r="Q197" s="157"/>
      <c r="R197" s="157"/>
      <c r="S197" s="157"/>
      <c r="T197" s="157"/>
      <c r="U197" s="157"/>
      <c r="V197" s="209"/>
      <c r="W197" s="209"/>
      <c r="X197" s="209"/>
      <c r="Y197" s="209"/>
      <c r="Z197" s="209"/>
      <c r="AA197" s="209"/>
      <c r="AB197" s="209"/>
      <c r="AC197" s="157"/>
      <c r="AD197" s="157"/>
      <c r="AE197" s="157"/>
      <c r="AF197" s="157"/>
    </row>
    <row r="198" spans="1:32" s="1" customFormat="1">
      <c r="A198" s="152"/>
      <c r="B198" s="152"/>
      <c r="C198" s="152"/>
      <c r="D198" s="152"/>
      <c r="E198" s="152"/>
      <c r="F198" s="152"/>
      <c r="G198" s="152"/>
      <c r="H198" s="152"/>
      <c r="I198" s="152"/>
      <c r="J198" s="152"/>
      <c r="K198" s="152"/>
      <c r="L198" s="152"/>
      <c r="M198" s="152"/>
      <c r="N198" s="157"/>
      <c r="O198" s="157"/>
      <c r="P198" s="157"/>
      <c r="Q198" s="157"/>
      <c r="R198" s="157"/>
      <c r="S198" s="157"/>
      <c r="T198" s="157"/>
      <c r="U198" s="157"/>
      <c r="V198" s="209"/>
      <c r="W198" s="209"/>
      <c r="X198" s="209"/>
      <c r="Y198" s="209"/>
      <c r="Z198" s="209"/>
      <c r="AA198" s="209"/>
      <c r="AB198" s="209"/>
      <c r="AC198" s="157"/>
      <c r="AD198" s="157"/>
      <c r="AE198" s="157"/>
      <c r="AF198" s="157"/>
    </row>
    <row r="199" spans="1:32" s="1" customFormat="1">
      <c r="A199" s="152"/>
      <c r="B199" s="152"/>
      <c r="C199" s="152"/>
      <c r="D199" s="152"/>
      <c r="E199" s="152"/>
      <c r="F199" s="152"/>
      <c r="G199" s="152"/>
      <c r="H199" s="152"/>
      <c r="I199" s="152"/>
      <c r="J199" s="152"/>
      <c r="K199" s="152"/>
      <c r="L199" s="152"/>
      <c r="M199" s="152"/>
      <c r="N199" s="157"/>
      <c r="O199" s="157"/>
      <c r="P199" s="157"/>
      <c r="Q199" s="157"/>
      <c r="R199" s="157"/>
      <c r="S199" s="157"/>
      <c r="T199" s="157"/>
      <c r="U199" s="157"/>
      <c r="V199" s="209"/>
      <c r="W199" s="209"/>
      <c r="X199" s="209"/>
      <c r="Y199" s="209"/>
      <c r="Z199" s="209"/>
      <c r="AA199" s="209"/>
      <c r="AB199" s="209"/>
      <c r="AC199" s="157"/>
      <c r="AD199" s="157"/>
      <c r="AE199" s="157"/>
      <c r="AF199" s="157"/>
    </row>
    <row r="200" spans="1:32" s="1" customFormat="1">
      <c r="A200" s="152"/>
      <c r="B200" s="152"/>
      <c r="C200" s="152"/>
      <c r="D200" s="152"/>
      <c r="E200" s="152"/>
      <c r="F200" s="152"/>
      <c r="G200" s="152"/>
      <c r="H200" s="152"/>
      <c r="I200" s="152"/>
      <c r="J200" s="152"/>
      <c r="K200" s="152"/>
      <c r="L200" s="152"/>
      <c r="M200" s="152"/>
      <c r="N200" s="157"/>
      <c r="O200" s="157"/>
      <c r="P200" s="157"/>
      <c r="Q200" s="157"/>
      <c r="R200" s="157"/>
      <c r="S200" s="157"/>
      <c r="T200" s="157"/>
      <c r="U200" s="157"/>
      <c r="V200" s="209"/>
      <c r="W200" s="209"/>
      <c r="X200" s="209"/>
      <c r="Y200" s="209"/>
      <c r="Z200" s="209"/>
      <c r="AA200" s="209"/>
      <c r="AB200" s="209"/>
      <c r="AC200" s="157"/>
      <c r="AD200" s="157"/>
      <c r="AE200" s="157"/>
      <c r="AF200" s="157"/>
    </row>
    <row r="201" spans="1:32" s="1" customFormat="1">
      <c r="A201" s="152"/>
      <c r="B201" s="152"/>
      <c r="C201" s="152"/>
      <c r="D201" s="152"/>
      <c r="E201" s="152"/>
      <c r="F201" s="152"/>
      <c r="G201" s="152"/>
      <c r="H201" s="152"/>
      <c r="I201" s="152"/>
      <c r="J201" s="152"/>
      <c r="K201" s="152"/>
      <c r="L201" s="152"/>
      <c r="M201" s="152"/>
      <c r="N201" s="157"/>
      <c r="O201" s="157"/>
      <c r="P201" s="157"/>
      <c r="Q201" s="157"/>
      <c r="R201" s="157"/>
      <c r="S201" s="157"/>
      <c r="T201" s="157"/>
      <c r="U201" s="157"/>
      <c r="V201" s="209"/>
      <c r="W201" s="209"/>
      <c r="X201" s="209"/>
      <c r="Y201" s="209"/>
      <c r="Z201" s="209"/>
      <c r="AA201" s="209"/>
      <c r="AB201" s="209"/>
      <c r="AC201" s="157"/>
      <c r="AD201" s="157"/>
      <c r="AE201" s="157"/>
      <c r="AF201" s="157"/>
    </row>
    <row r="202" spans="1:32" s="1" customFormat="1">
      <c r="A202" s="152"/>
      <c r="B202" s="152"/>
      <c r="C202" s="152"/>
      <c r="D202" s="152"/>
      <c r="E202" s="152"/>
      <c r="F202" s="152"/>
      <c r="G202" s="152"/>
      <c r="H202" s="152"/>
      <c r="I202" s="152"/>
      <c r="J202" s="152"/>
      <c r="K202" s="152"/>
      <c r="L202" s="152"/>
      <c r="M202" s="152"/>
      <c r="N202" s="157"/>
      <c r="O202" s="157"/>
      <c r="P202" s="157"/>
      <c r="Q202" s="157"/>
      <c r="R202" s="157"/>
      <c r="S202" s="157"/>
      <c r="T202" s="157"/>
      <c r="U202" s="157"/>
      <c r="V202" s="209"/>
      <c r="W202" s="209"/>
      <c r="X202" s="209"/>
      <c r="Y202" s="209"/>
      <c r="Z202" s="209"/>
      <c r="AA202" s="209"/>
      <c r="AB202" s="209"/>
      <c r="AC202" s="157"/>
      <c r="AD202" s="157"/>
      <c r="AE202" s="157"/>
      <c r="AF202" s="157"/>
    </row>
    <row r="203" spans="1:32" s="1" customFormat="1">
      <c r="A203" s="152"/>
      <c r="B203" s="152"/>
      <c r="C203" s="152"/>
      <c r="D203" s="152"/>
      <c r="E203" s="152"/>
      <c r="F203" s="152"/>
      <c r="G203" s="152"/>
      <c r="H203" s="152"/>
      <c r="I203" s="152"/>
      <c r="J203" s="152"/>
      <c r="K203" s="152"/>
      <c r="L203" s="152"/>
      <c r="M203" s="152"/>
      <c r="N203" s="157"/>
      <c r="O203" s="157"/>
      <c r="P203" s="157"/>
      <c r="Q203" s="157"/>
      <c r="R203" s="157"/>
      <c r="S203" s="157"/>
      <c r="T203" s="157"/>
      <c r="U203" s="157"/>
      <c r="V203" s="209"/>
      <c r="W203" s="209"/>
      <c r="X203" s="209"/>
      <c r="Y203" s="209"/>
      <c r="Z203" s="209"/>
      <c r="AA203" s="209"/>
      <c r="AB203" s="209"/>
      <c r="AC203" s="157"/>
      <c r="AD203" s="157"/>
      <c r="AE203" s="157"/>
      <c r="AF203" s="157"/>
    </row>
    <row r="204" spans="1:32" s="1" customFormat="1">
      <c r="A204" s="152"/>
      <c r="B204" s="152"/>
      <c r="C204" s="152"/>
      <c r="D204" s="152"/>
      <c r="E204" s="152"/>
      <c r="F204" s="152"/>
      <c r="G204" s="152"/>
      <c r="H204" s="152"/>
      <c r="I204" s="152"/>
      <c r="J204" s="152"/>
      <c r="K204" s="152"/>
      <c r="L204" s="152"/>
      <c r="M204" s="152"/>
      <c r="N204" s="157"/>
      <c r="O204" s="157"/>
      <c r="P204" s="157"/>
      <c r="Q204" s="157"/>
      <c r="R204" s="157"/>
      <c r="S204" s="157"/>
      <c r="T204" s="157"/>
      <c r="U204" s="157"/>
      <c r="V204" s="209"/>
      <c r="W204" s="209"/>
      <c r="X204" s="209"/>
      <c r="Y204" s="209"/>
      <c r="Z204" s="209"/>
      <c r="AA204" s="209"/>
      <c r="AB204" s="209"/>
      <c r="AC204" s="157"/>
      <c r="AD204" s="157"/>
      <c r="AE204" s="157"/>
      <c r="AF204" s="157"/>
    </row>
    <row r="205" spans="1:32" s="1" customFormat="1">
      <c r="A205" s="152"/>
      <c r="B205" s="152"/>
      <c r="C205" s="152"/>
      <c r="D205" s="152"/>
      <c r="E205" s="152"/>
      <c r="F205" s="152"/>
      <c r="G205" s="152"/>
      <c r="H205" s="152"/>
      <c r="I205" s="152"/>
      <c r="J205" s="152"/>
      <c r="K205" s="152"/>
      <c r="L205" s="152"/>
      <c r="M205" s="152"/>
      <c r="N205" s="157"/>
      <c r="O205" s="157"/>
      <c r="P205" s="157"/>
      <c r="Q205" s="157"/>
      <c r="R205" s="157"/>
      <c r="S205" s="157"/>
      <c r="T205" s="157"/>
      <c r="U205" s="157"/>
      <c r="V205" s="209"/>
      <c r="W205" s="209"/>
      <c r="X205" s="209"/>
      <c r="Y205" s="209"/>
      <c r="Z205" s="209"/>
      <c r="AA205" s="209"/>
      <c r="AB205" s="209"/>
      <c r="AC205" s="157"/>
      <c r="AD205" s="157"/>
      <c r="AE205" s="157"/>
      <c r="AF205" s="157"/>
    </row>
    <row r="206" spans="1:32" s="1" customFormat="1">
      <c r="A206" s="152"/>
      <c r="B206" s="152"/>
      <c r="C206" s="152"/>
      <c r="D206" s="152"/>
      <c r="E206" s="152"/>
      <c r="F206" s="152"/>
      <c r="G206" s="152"/>
      <c r="H206" s="152"/>
      <c r="I206" s="152"/>
      <c r="J206" s="152"/>
      <c r="K206" s="152"/>
      <c r="L206" s="152"/>
      <c r="M206" s="152"/>
      <c r="N206" s="157"/>
      <c r="O206" s="157"/>
      <c r="P206" s="157"/>
      <c r="Q206" s="157"/>
      <c r="R206" s="157"/>
      <c r="S206" s="157"/>
      <c r="T206" s="157"/>
      <c r="U206" s="157"/>
      <c r="V206" s="209"/>
      <c r="W206" s="209"/>
      <c r="X206" s="209"/>
      <c r="Y206" s="209"/>
      <c r="Z206" s="209"/>
      <c r="AA206" s="209"/>
      <c r="AB206" s="209"/>
      <c r="AC206" s="157"/>
      <c r="AD206" s="157"/>
      <c r="AE206" s="157"/>
      <c r="AF206" s="157"/>
    </row>
    <row r="207" spans="1:32" s="1" customFormat="1">
      <c r="A207" s="152"/>
      <c r="B207" s="152"/>
      <c r="C207" s="152"/>
      <c r="D207" s="152"/>
      <c r="E207" s="152"/>
      <c r="F207" s="152"/>
      <c r="G207" s="152"/>
      <c r="H207" s="152"/>
      <c r="I207" s="152"/>
      <c r="J207" s="152"/>
      <c r="K207" s="152"/>
      <c r="L207" s="152"/>
      <c r="M207" s="152"/>
      <c r="N207" s="157"/>
      <c r="O207" s="157"/>
      <c r="P207" s="157"/>
      <c r="Q207" s="157"/>
      <c r="R207" s="157"/>
      <c r="S207" s="157"/>
      <c r="T207" s="157"/>
      <c r="U207" s="157"/>
      <c r="V207" s="209"/>
      <c r="W207" s="209"/>
      <c r="X207" s="209"/>
      <c r="Y207" s="209"/>
      <c r="Z207" s="209"/>
      <c r="AA207" s="209"/>
      <c r="AB207" s="209"/>
      <c r="AC207" s="157"/>
      <c r="AD207" s="157"/>
      <c r="AE207" s="157"/>
      <c r="AF207" s="157"/>
    </row>
    <row r="208" spans="1:32" s="1" customFormat="1">
      <c r="A208" s="152"/>
      <c r="B208" s="152"/>
      <c r="C208" s="152"/>
      <c r="D208" s="152"/>
      <c r="E208" s="152"/>
      <c r="F208" s="152"/>
      <c r="G208" s="152"/>
      <c r="H208" s="152"/>
      <c r="I208" s="152"/>
      <c r="J208" s="152"/>
      <c r="K208" s="152"/>
      <c r="L208" s="152"/>
      <c r="M208" s="152"/>
      <c r="N208" s="157"/>
      <c r="O208" s="157"/>
      <c r="P208" s="157"/>
      <c r="Q208" s="157"/>
      <c r="R208" s="157"/>
      <c r="S208" s="157"/>
      <c r="T208" s="157"/>
      <c r="U208" s="157"/>
      <c r="V208" s="209"/>
      <c r="W208" s="209"/>
      <c r="X208" s="209"/>
      <c r="Y208" s="209"/>
      <c r="Z208" s="209"/>
      <c r="AA208" s="209"/>
      <c r="AB208" s="209"/>
      <c r="AC208" s="157"/>
      <c r="AD208" s="157"/>
      <c r="AE208" s="157"/>
      <c r="AF208" s="157"/>
    </row>
    <row r="209" spans="1:32" s="1" customFormat="1">
      <c r="A209" s="152"/>
      <c r="B209" s="152"/>
      <c r="C209" s="152"/>
      <c r="D209" s="152"/>
      <c r="E209" s="152"/>
      <c r="F209" s="152"/>
      <c r="G209" s="152"/>
      <c r="H209" s="152"/>
      <c r="I209" s="152"/>
      <c r="J209" s="152"/>
      <c r="K209" s="152"/>
      <c r="L209" s="152"/>
      <c r="M209" s="152"/>
      <c r="N209" s="157"/>
      <c r="O209" s="157"/>
      <c r="P209" s="157"/>
      <c r="Q209" s="157"/>
      <c r="R209" s="157"/>
      <c r="S209" s="157"/>
      <c r="T209" s="157"/>
      <c r="U209" s="157"/>
      <c r="V209" s="209"/>
      <c r="W209" s="209"/>
      <c r="X209" s="209"/>
      <c r="Y209" s="209"/>
      <c r="Z209" s="209"/>
      <c r="AA209" s="209"/>
      <c r="AB209" s="209"/>
      <c r="AC209" s="157"/>
      <c r="AD209" s="157"/>
      <c r="AE209" s="157"/>
      <c r="AF209" s="157"/>
    </row>
    <row r="210" spans="1:32" s="1" customFormat="1">
      <c r="A210" s="152"/>
      <c r="B210" s="152"/>
      <c r="C210" s="152"/>
      <c r="D210" s="152"/>
      <c r="E210" s="152"/>
      <c r="F210" s="152"/>
      <c r="G210" s="152"/>
      <c r="H210" s="152"/>
      <c r="I210" s="152"/>
      <c r="J210" s="152"/>
      <c r="K210" s="152"/>
      <c r="L210" s="152"/>
      <c r="M210" s="152"/>
      <c r="N210" s="157"/>
      <c r="O210" s="157"/>
      <c r="P210" s="157"/>
      <c r="Q210" s="157"/>
      <c r="R210" s="157"/>
      <c r="S210" s="157"/>
      <c r="T210" s="157"/>
      <c r="U210" s="157"/>
      <c r="V210" s="209"/>
      <c r="W210" s="209"/>
      <c r="X210" s="209"/>
      <c r="Y210" s="209"/>
      <c r="Z210" s="209"/>
      <c r="AA210" s="209"/>
      <c r="AB210" s="209"/>
      <c r="AC210" s="157"/>
      <c r="AD210" s="157"/>
      <c r="AE210" s="157"/>
      <c r="AF210" s="157"/>
    </row>
    <row r="211" spans="1:32" s="1" customFormat="1">
      <c r="A211" s="152"/>
      <c r="B211" s="152"/>
      <c r="C211" s="152"/>
      <c r="D211" s="152"/>
      <c r="E211" s="152"/>
      <c r="F211" s="152"/>
      <c r="G211" s="152"/>
      <c r="H211" s="152"/>
      <c r="I211" s="152"/>
      <c r="J211" s="152"/>
      <c r="K211" s="152"/>
      <c r="L211" s="152"/>
      <c r="M211" s="152"/>
      <c r="N211" s="157"/>
      <c r="O211" s="157"/>
      <c r="P211" s="157"/>
      <c r="Q211" s="157"/>
      <c r="R211" s="157"/>
      <c r="S211" s="157"/>
      <c r="T211" s="157"/>
      <c r="U211" s="157"/>
      <c r="V211" s="209"/>
      <c r="W211" s="209"/>
      <c r="X211" s="209"/>
      <c r="Y211" s="209"/>
      <c r="Z211" s="209"/>
      <c r="AA211" s="209"/>
      <c r="AB211" s="209"/>
      <c r="AC211" s="157"/>
      <c r="AD211" s="157"/>
      <c r="AE211" s="157"/>
      <c r="AF211" s="157"/>
    </row>
    <row r="212" spans="1:32" s="1" customFormat="1">
      <c r="A212" s="152"/>
      <c r="B212" s="152"/>
      <c r="C212" s="152"/>
      <c r="D212" s="152"/>
      <c r="E212" s="152"/>
      <c r="F212" s="152"/>
      <c r="G212" s="152"/>
      <c r="H212" s="152"/>
      <c r="I212" s="152"/>
      <c r="J212" s="152"/>
      <c r="K212" s="152"/>
      <c r="L212" s="152"/>
      <c r="M212" s="152"/>
      <c r="N212" s="157"/>
      <c r="O212" s="157"/>
      <c r="P212" s="157"/>
      <c r="Q212" s="157"/>
      <c r="R212" s="157"/>
      <c r="S212" s="157"/>
      <c r="T212" s="157"/>
      <c r="U212" s="157"/>
      <c r="V212" s="209"/>
      <c r="W212" s="209"/>
      <c r="X212" s="209"/>
      <c r="Y212" s="209"/>
      <c r="Z212" s="209"/>
      <c r="AA212" s="209"/>
      <c r="AB212" s="209"/>
      <c r="AC212" s="157"/>
      <c r="AD212" s="157"/>
      <c r="AE212" s="157"/>
      <c r="AF212" s="157"/>
    </row>
    <row r="213" spans="1:32" s="1" customFormat="1">
      <c r="A213" s="152"/>
      <c r="B213" s="152"/>
      <c r="C213" s="152"/>
      <c r="D213" s="152"/>
      <c r="E213" s="152"/>
      <c r="F213" s="152"/>
      <c r="G213" s="152"/>
      <c r="H213" s="152"/>
      <c r="I213" s="152"/>
      <c r="J213" s="152"/>
      <c r="K213" s="152"/>
      <c r="L213" s="152"/>
      <c r="M213" s="152"/>
      <c r="N213" s="157"/>
      <c r="O213" s="157"/>
      <c r="P213" s="157"/>
      <c r="Q213" s="157"/>
      <c r="R213" s="157"/>
      <c r="S213" s="157"/>
      <c r="T213" s="157"/>
      <c r="U213" s="157"/>
      <c r="V213" s="209"/>
      <c r="W213" s="209"/>
      <c r="X213" s="209"/>
      <c r="Y213" s="209"/>
      <c r="Z213" s="209"/>
      <c r="AA213" s="209"/>
      <c r="AB213" s="209"/>
      <c r="AC213" s="157"/>
      <c r="AD213" s="157"/>
      <c r="AE213" s="157"/>
      <c r="AF213" s="157"/>
    </row>
    <row r="214" spans="1:32" s="1" customFormat="1">
      <c r="A214" s="152"/>
      <c r="B214" s="152"/>
      <c r="C214" s="152"/>
      <c r="D214" s="152"/>
      <c r="E214" s="152"/>
      <c r="F214" s="152"/>
      <c r="G214" s="152"/>
      <c r="H214" s="152"/>
      <c r="I214" s="152"/>
      <c r="J214" s="152"/>
      <c r="K214" s="152"/>
      <c r="L214" s="152"/>
      <c r="M214" s="152"/>
      <c r="N214" s="157"/>
      <c r="O214" s="157"/>
      <c r="P214" s="157"/>
      <c r="Q214" s="157"/>
      <c r="R214" s="157"/>
      <c r="S214" s="157"/>
      <c r="T214" s="157"/>
      <c r="U214" s="157"/>
      <c r="V214" s="209"/>
      <c r="W214" s="209"/>
      <c r="X214" s="209"/>
      <c r="Y214" s="209"/>
      <c r="Z214" s="209"/>
      <c r="AA214" s="209"/>
      <c r="AB214" s="209"/>
      <c r="AC214" s="157"/>
      <c r="AD214" s="157"/>
      <c r="AE214" s="157"/>
      <c r="AF214" s="157"/>
    </row>
    <row r="215" spans="1:32" s="1" customFormat="1">
      <c r="A215" s="152"/>
      <c r="B215" s="152"/>
      <c r="C215" s="152"/>
      <c r="D215" s="152"/>
      <c r="E215" s="152"/>
      <c r="F215" s="152"/>
      <c r="G215" s="152"/>
      <c r="H215" s="152"/>
      <c r="I215" s="152"/>
      <c r="J215" s="152"/>
      <c r="K215" s="152"/>
      <c r="L215" s="152"/>
      <c r="M215" s="152"/>
      <c r="N215" s="157"/>
      <c r="O215" s="157"/>
      <c r="P215" s="157"/>
      <c r="Q215" s="157"/>
      <c r="R215" s="157"/>
      <c r="S215" s="157"/>
      <c r="T215" s="157"/>
      <c r="U215" s="157"/>
      <c r="V215" s="209"/>
      <c r="W215" s="209"/>
      <c r="X215" s="209"/>
      <c r="Y215" s="209"/>
      <c r="Z215" s="209"/>
      <c r="AA215" s="209"/>
      <c r="AB215" s="209"/>
      <c r="AC215" s="157"/>
      <c r="AD215" s="157"/>
      <c r="AE215" s="157"/>
      <c r="AF215" s="157"/>
    </row>
    <row r="216" spans="1:32" s="1" customFormat="1">
      <c r="A216" s="152"/>
      <c r="B216" s="152"/>
      <c r="C216" s="152"/>
      <c r="D216" s="152"/>
      <c r="E216" s="152"/>
      <c r="F216" s="152"/>
      <c r="G216" s="152"/>
      <c r="H216" s="152"/>
      <c r="I216" s="152"/>
      <c r="J216" s="152"/>
      <c r="K216" s="152"/>
      <c r="L216" s="152"/>
      <c r="M216" s="152"/>
      <c r="N216" s="157"/>
      <c r="O216" s="157"/>
      <c r="P216" s="157"/>
      <c r="Q216" s="157"/>
      <c r="R216" s="157"/>
      <c r="S216" s="157"/>
      <c r="T216" s="157"/>
      <c r="U216" s="157"/>
      <c r="V216" s="209"/>
      <c r="W216" s="209"/>
      <c r="X216" s="209"/>
      <c r="Y216" s="209"/>
      <c r="Z216" s="209"/>
      <c r="AA216" s="209"/>
      <c r="AB216" s="209"/>
      <c r="AC216" s="157"/>
      <c r="AD216" s="157"/>
      <c r="AE216" s="157"/>
      <c r="AF216" s="157"/>
    </row>
    <row r="217" spans="1:32" s="1" customFormat="1">
      <c r="A217" s="152"/>
      <c r="B217" s="152"/>
      <c r="C217" s="152"/>
      <c r="D217" s="152"/>
      <c r="E217" s="152"/>
      <c r="F217" s="152"/>
      <c r="G217" s="152"/>
      <c r="H217" s="152"/>
      <c r="I217" s="152"/>
      <c r="J217" s="152"/>
      <c r="K217" s="152"/>
      <c r="L217" s="152"/>
      <c r="M217" s="152"/>
      <c r="N217" s="157"/>
      <c r="O217" s="157"/>
      <c r="P217" s="157"/>
      <c r="Q217" s="157"/>
      <c r="R217" s="157"/>
      <c r="S217" s="157"/>
      <c r="T217" s="157"/>
      <c r="U217" s="157"/>
      <c r="V217" s="209"/>
      <c r="W217" s="209"/>
      <c r="X217" s="209"/>
      <c r="Y217" s="209"/>
      <c r="Z217" s="209"/>
      <c r="AA217" s="209"/>
      <c r="AB217" s="209"/>
      <c r="AC217" s="157"/>
      <c r="AD217" s="157"/>
      <c r="AE217" s="157"/>
      <c r="AF217" s="157"/>
    </row>
    <row r="218" spans="1:32" s="1" customFormat="1">
      <c r="A218" s="152"/>
      <c r="B218" s="152"/>
      <c r="C218" s="152"/>
      <c r="D218" s="152"/>
      <c r="E218" s="152"/>
      <c r="F218" s="152"/>
      <c r="G218" s="152"/>
      <c r="H218" s="152"/>
      <c r="I218" s="152"/>
      <c r="J218" s="152"/>
      <c r="K218" s="152"/>
      <c r="L218" s="152"/>
      <c r="M218" s="152"/>
      <c r="N218" s="157"/>
      <c r="O218" s="157"/>
      <c r="P218" s="157"/>
      <c r="Q218" s="157"/>
      <c r="R218" s="157"/>
      <c r="S218" s="157"/>
      <c r="T218" s="157"/>
      <c r="U218" s="157"/>
      <c r="V218" s="209"/>
      <c r="W218" s="209"/>
      <c r="X218" s="209"/>
      <c r="Y218" s="209"/>
      <c r="Z218" s="209"/>
      <c r="AA218" s="209"/>
      <c r="AB218" s="209"/>
      <c r="AC218" s="157"/>
      <c r="AD218" s="157"/>
      <c r="AE218" s="157"/>
      <c r="AF218" s="157"/>
    </row>
    <row r="219" spans="1:32" s="1" customFormat="1">
      <c r="A219" s="152"/>
      <c r="B219" s="152"/>
      <c r="C219" s="152"/>
      <c r="D219" s="152"/>
      <c r="E219" s="152"/>
      <c r="F219" s="152"/>
      <c r="G219" s="152"/>
      <c r="H219" s="152"/>
      <c r="I219" s="152"/>
      <c r="J219" s="152"/>
      <c r="K219" s="152"/>
      <c r="L219" s="152"/>
      <c r="M219" s="152"/>
      <c r="N219" s="157"/>
      <c r="O219" s="157"/>
      <c r="P219" s="157"/>
      <c r="Q219" s="157"/>
      <c r="R219" s="157"/>
      <c r="S219" s="157"/>
      <c r="T219" s="157"/>
      <c r="U219" s="157"/>
      <c r="V219" s="209"/>
      <c r="W219" s="209"/>
      <c r="X219" s="209"/>
      <c r="Y219" s="209"/>
      <c r="Z219" s="209"/>
      <c r="AA219" s="209"/>
      <c r="AB219" s="209"/>
      <c r="AC219" s="157"/>
      <c r="AD219" s="157"/>
      <c r="AE219" s="157"/>
      <c r="AF219" s="157"/>
    </row>
    <row r="220" spans="1:32" s="1" customFormat="1">
      <c r="A220" s="152"/>
      <c r="B220" s="152"/>
      <c r="C220" s="152"/>
      <c r="D220" s="152"/>
      <c r="E220" s="152"/>
      <c r="F220" s="152"/>
      <c r="G220" s="152"/>
      <c r="H220" s="152"/>
      <c r="I220" s="152"/>
      <c r="J220" s="152"/>
      <c r="K220" s="152"/>
      <c r="L220" s="152"/>
      <c r="M220" s="152"/>
      <c r="N220" s="157"/>
      <c r="O220" s="157"/>
      <c r="P220" s="157"/>
      <c r="Q220" s="157"/>
      <c r="R220" s="157"/>
      <c r="S220" s="157"/>
      <c r="T220" s="157"/>
      <c r="U220" s="157"/>
      <c r="V220" s="209"/>
      <c r="W220" s="209"/>
      <c r="X220" s="209"/>
      <c r="Y220" s="209"/>
      <c r="Z220" s="209"/>
      <c r="AA220" s="209"/>
      <c r="AB220" s="209"/>
      <c r="AC220" s="157"/>
      <c r="AD220" s="157"/>
      <c r="AE220" s="157"/>
      <c r="AF220" s="157"/>
    </row>
    <row r="221" spans="1:32" s="1" customFormat="1">
      <c r="A221" s="152"/>
      <c r="B221" s="152"/>
      <c r="C221" s="152"/>
      <c r="D221" s="152"/>
      <c r="E221" s="152"/>
      <c r="F221" s="152"/>
      <c r="G221" s="152"/>
      <c r="H221" s="152"/>
      <c r="I221" s="152"/>
      <c r="J221" s="152"/>
      <c r="K221" s="152"/>
      <c r="L221" s="152"/>
      <c r="M221" s="152"/>
      <c r="N221" s="157"/>
      <c r="O221" s="157"/>
      <c r="P221" s="157"/>
      <c r="Q221" s="157"/>
      <c r="R221" s="157"/>
      <c r="S221" s="157"/>
      <c r="T221" s="157"/>
      <c r="U221" s="157"/>
      <c r="V221" s="209"/>
      <c r="W221" s="209"/>
      <c r="X221" s="209"/>
      <c r="Y221" s="209"/>
      <c r="Z221" s="209"/>
      <c r="AA221" s="209"/>
      <c r="AB221" s="209"/>
      <c r="AC221" s="157"/>
      <c r="AD221" s="157"/>
      <c r="AE221" s="157"/>
      <c r="AF221" s="157"/>
    </row>
    <row r="222" spans="1:32" s="1" customFormat="1">
      <c r="A222" s="152"/>
      <c r="B222" s="152"/>
      <c r="C222" s="152"/>
      <c r="D222" s="152"/>
      <c r="E222" s="152"/>
      <c r="F222" s="152"/>
      <c r="G222" s="152"/>
      <c r="H222" s="152"/>
      <c r="I222" s="152"/>
      <c r="J222" s="152"/>
      <c r="K222" s="152"/>
      <c r="L222" s="152"/>
      <c r="M222" s="152"/>
      <c r="N222" s="157"/>
      <c r="O222" s="157"/>
      <c r="P222" s="157"/>
      <c r="Q222" s="157"/>
      <c r="R222" s="157"/>
      <c r="S222" s="157"/>
      <c r="T222" s="157"/>
      <c r="U222" s="157"/>
      <c r="V222" s="209"/>
      <c r="W222" s="209"/>
      <c r="X222" s="209"/>
      <c r="Y222" s="209"/>
      <c r="Z222" s="209"/>
      <c r="AA222" s="209"/>
      <c r="AB222" s="209"/>
      <c r="AC222" s="157"/>
      <c r="AD222" s="157"/>
      <c r="AE222" s="157"/>
      <c r="AF222" s="157"/>
    </row>
    <row r="223" spans="1:32" s="1" customFormat="1">
      <c r="A223" s="152"/>
      <c r="B223" s="152"/>
      <c r="C223" s="152"/>
      <c r="D223" s="152"/>
      <c r="E223" s="152"/>
      <c r="F223" s="152"/>
      <c r="G223" s="152"/>
      <c r="H223" s="152"/>
      <c r="I223" s="152"/>
      <c r="J223" s="152"/>
      <c r="K223" s="152"/>
      <c r="L223" s="152"/>
      <c r="M223" s="152"/>
      <c r="N223" s="157"/>
      <c r="O223" s="157"/>
      <c r="P223" s="157"/>
      <c r="Q223" s="157"/>
      <c r="R223" s="157"/>
      <c r="S223" s="157"/>
      <c r="T223" s="157"/>
      <c r="U223" s="157"/>
      <c r="V223" s="209"/>
      <c r="W223" s="209"/>
      <c r="X223" s="209"/>
      <c r="Y223" s="209"/>
      <c r="Z223" s="209"/>
      <c r="AA223" s="209"/>
      <c r="AB223" s="209"/>
      <c r="AC223" s="157"/>
      <c r="AD223" s="157"/>
      <c r="AE223" s="157"/>
      <c r="AF223" s="157"/>
    </row>
    <row r="224" spans="1:32" s="1" customFormat="1">
      <c r="A224" s="152"/>
      <c r="B224" s="152"/>
      <c r="C224" s="152"/>
      <c r="D224" s="152"/>
      <c r="E224" s="152"/>
      <c r="F224" s="152"/>
      <c r="G224" s="152"/>
      <c r="H224" s="152"/>
      <c r="I224" s="152"/>
      <c r="J224" s="152"/>
      <c r="K224" s="152"/>
      <c r="L224" s="152"/>
      <c r="M224" s="152"/>
      <c r="N224" s="157"/>
      <c r="O224" s="157"/>
      <c r="P224" s="157"/>
      <c r="Q224" s="157"/>
      <c r="R224" s="157"/>
      <c r="S224" s="157"/>
      <c r="T224" s="157"/>
      <c r="U224" s="157"/>
      <c r="V224" s="209"/>
      <c r="W224" s="209"/>
      <c r="X224" s="209"/>
      <c r="Y224" s="209"/>
      <c r="Z224" s="209"/>
      <c r="AA224" s="209"/>
      <c r="AB224" s="209"/>
      <c r="AC224" s="157"/>
      <c r="AD224" s="157"/>
      <c r="AE224" s="157"/>
      <c r="AF224" s="157"/>
    </row>
    <row r="225" spans="1:32" s="1" customFormat="1">
      <c r="A225" s="152"/>
      <c r="B225" s="152"/>
      <c r="C225" s="152"/>
      <c r="D225" s="152"/>
      <c r="E225" s="152"/>
      <c r="F225" s="152"/>
      <c r="G225" s="152"/>
      <c r="H225" s="152"/>
      <c r="I225" s="152"/>
      <c r="J225" s="152"/>
      <c r="K225" s="152"/>
      <c r="L225" s="152"/>
      <c r="M225" s="152"/>
      <c r="N225" s="157"/>
      <c r="O225" s="157"/>
      <c r="P225" s="157"/>
      <c r="Q225" s="157"/>
      <c r="R225" s="157"/>
      <c r="S225" s="157"/>
      <c r="T225" s="157"/>
      <c r="U225" s="157"/>
      <c r="V225" s="209"/>
      <c r="W225" s="209"/>
      <c r="X225" s="209"/>
      <c r="Y225" s="209"/>
      <c r="Z225" s="209"/>
      <c r="AA225" s="209"/>
      <c r="AB225" s="209"/>
      <c r="AC225" s="157"/>
      <c r="AD225" s="157"/>
      <c r="AE225" s="157"/>
      <c r="AF225" s="157"/>
    </row>
    <row r="226" spans="1:32" s="1" customFormat="1">
      <c r="A226" s="152"/>
      <c r="B226" s="152"/>
      <c r="C226" s="152"/>
      <c r="D226" s="152"/>
      <c r="E226" s="152"/>
      <c r="F226" s="152"/>
      <c r="G226" s="152"/>
      <c r="H226" s="152"/>
      <c r="I226" s="152"/>
      <c r="J226" s="152"/>
      <c r="K226" s="152"/>
      <c r="L226" s="152"/>
      <c r="M226" s="152"/>
      <c r="N226" s="157"/>
      <c r="O226" s="157"/>
      <c r="P226" s="157"/>
      <c r="Q226" s="157"/>
      <c r="R226" s="157"/>
      <c r="S226" s="157"/>
      <c r="T226" s="157"/>
      <c r="U226" s="157"/>
      <c r="V226" s="209"/>
      <c r="W226" s="209"/>
      <c r="X226" s="209"/>
      <c r="Y226" s="209"/>
      <c r="Z226" s="209"/>
      <c r="AA226" s="209"/>
      <c r="AB226" s="209"/>
      <c r="AC226" s="157"/>
      <c r="AD226" s="157"/>
      <c r="AE226" s="157"/>
      <c r="AF226" s="157"/>
    </row>
    <row r="227" spans="1:32" s="1" customFormat="1">
      <c r="A227" s="152"/>
      <c r="B227" s="152"/>
      <c r="C227" s="152"/>
      <c r="D227" s="152"/>
      <c r="E227" s="152"/>
      <c r="F227" s="152"/>
      <c r="G227" s="152"/>
      <c r="H227" s="152"/>
      <c r="I227" s="152"/>
      <c r="J227" s="152"/>
      <c r="K227" s="152"/>
      <c r="L227" s="152"/>
      <c r="M227" s="152"/>
      <c r="N227" s="157"/>
      <c r="O227" s="157"/>
      <c r="P227" s="157"/>
      <c r="Q227" s="157"/>
      <c r="R227" s="157"/>
      <c r="S227" s="157"/>
      <c r="T227" s="157"/>
      <c r="U227" s="157"/>
      <c r="V227" s="209"/>
      <c r="W227" s="209"/>
      <c r="X227" s="209"/>
      <c r="Y227" s="209"/>
      <c r="Z227" s="209"/>
      <c r="AA227" s="209"/>
      <c r="AB227" s="209"/>
      <c r="AC227" s="157"/>
      <c r="AD227" s="157"/>
      <c r="AE227" s="157"/>
      <c r="AF227" s="157"/>
    </row>
    <row r="228" spans="1:32" s="1" customFormat="1">
      <c r="A228" s="152"/>
      <c r="B228" s="152"/>
      <c r="C228" s="152"/>
      <c r="D228" s="152"/>
      <c r="E228" s="152"/>
      <c r="F228" s="152"/>
      <c r="G228" s="152"/>
      <c r="H228" s="152"/>
      <c r="I228" s="152"/>
      <c r="J228" s="152"/>
      <c r="K228" s="152"/>
      <c r="L228" s="152"/>
      <c r="M228" s="152"/>
      <c r="N228" s="157"/>
      <c r="O228" s="157"/>
      <c r="P228" s="157"/>
      <c r="Q228" s="157"/>
      <c r="R228" s="157"/>
      <c r="S228" s="157"/>
      <c r="T228" s="157"/>
      <c r="U228" s="157"/>
      <c r="V228" s="209"/>
      <c r="W228" s="209"/>
      <c r="X228" s="209"/>
      <c r="Y228" s="209"/>
      <c r="Z228" s="209"/>
      <c r="AA228" s="209"/>
      <c r="AB228" s="209"/>
      <c r="AC228" s="157"/>
      <c r="AD228" s="157"/>
      <c r="AE228" s="157"/>
      <c r="AF228" s="157"/>
    </row>
    <row r="229" spans="1:32" s="1" customFormat="1">
      <c r="A229" s="152"/>
      <c r="B229" s="152"/>
      <c r="C229" s="152"/>
      <c r="D229" s="152"/>
      <c r="E229" s="152"/>
      <c r="F229" s="152"/>
      <c r="G229" s="152"/>
      <c r="H229" s="152"/>
      <c r="I229" s="152"/>
      <c r="J229" s="152"/>
      <c r="K229" s="152"/>
      <c r="L229" s="152"/>
      <c r="M229" s="152"/>
      <c r="N229" s="157"/>
      <c r="O229" s="157"/>
      <c r="P229" s="157"/>
      <c r="Q229" s="157"/>
      <c r="R229" s="157"/>
      <c r="S229" s="157"/>
      <c r="T229" s="157"/>
      <c r="U229" s="157"/>
      <c r="V229" s="209"/>
      <c r="W229" s="209"/>
      <c r="X229" s="209"/>
      <c r="Y229" s="209"/>
      <c r="Z229" s="209"/>
      <c r="AA229" s="209"/>
      <c r="AB229" s="209"/>
      <c r="AC229" s="157"/>
      <c r="AD229" s="157"/>
      <c r="AE229" s="157"/>
      <c r="AF229" s="157"/>
    </row>
    <row r="230" spans="1:32" s="1" customFormat="1">
      <c r="A230" s="152"/>
      <c r="B230" s="152"/>
      <c r="C230" s="152"/>
      <c r="D230" s="152"/>
      <c r="E230" s="152"/>
      <c r="F230" s="152"/>
      <c r="G230" s="152"/>
      <c r="H230" s="152"/>
      <c r="I230" s="152"/>
      <c r="J230" s="152"/>
      <c r="K230" s="152"/>
      <c r="L230" s="152"/>
      <c r="M230" s="152"/>
      <c r="N230" s="157"/>
      <c r="O230" s="157"/>
      <c r="P230" s="157"/>
      <c r="Q230" s="157"/>
      <c r="R230" s="157"/>
      <c r="S230" s="157"/>
      <c r="T230" s="157"/>
      <c r="U230" s="157"/>
      <c r="V230" s="209"/>
      <c r="W230" s="209"/>
      <c r="X230" s="209"/>
      <c r="Y230" s="209"/>
      <c r="Z230" s="209"/>
      <c r="AA230" s="209"/>
      <c r="AB230" s="209"/>
      <c r="AC230" s="157"/>
      <c r="AD230" s="157"/>
      <c r="AE230" s="157"/>
      <c r="AF230" s="157"/>
    </row>
    <row r="231" spans="1:32" s="1" customFormat="1">
      <c r="A231" s="152"/>
      <c r="B231" s="152"/>
      <c r="C231" s="152"/>
      <c r="D231" s="152"/>
      <c r="E231" s="152"/>
      <c r="F231" s="152"/>
      <c r="G231" s="152"/>
      <c r="H231" s="152"/>
      <c r="I231" s="152"/>
      <c r="J231" s="152"/>
      <c r="K231" s="152"/>
      <c r="L231" s="152"/>
      <c r="M231" s="152"/>
      <c r="N231" s="157"/>
      <c r="O231" s="157"/>
      <c r="P231" s="157"/>
      <c r="Q231" s="157"/>
      <c r="R231" s="157"/>
      <c r="S231" s="157"/>
      <c r="T231" s="157"/>
      <c r="U231" s="157"/>
      <c r="V231" s="209"/>
      <c r="W231" s="209"/>
      <c r="X231" s="209"/>
      <c r="Y231" s="209"/>
      <c r="Z231" s="209"/>
      <c r="AA231" s="209"/>
      <c r="AB231" s="209"/>
      <c r="AC231" s="157"/>
      <c r="AD231" s="157"/>
      <c r="AE231" s="157"/>
      <c r="AF231" s="157"/>
    </row>
    <row r="232" spans="1:32" s="1" customFormat="1">
      <c r="A232" s="152"/>
      <c r="B232" s="152"/>
      <c r="C232" s="152"/>
      <c r="D232" s="152"/>
      <c r="E232" s="152"/>
      <c r="F232" s="152"/>
      <c r="G232" s="152"/>
      <c r="H232" s="152"/>
      <c r="I232" s="152"/>
      <c r="J232" s="152"/>
      <c r="K232" s="152"/>
      <c r="L232" s="152"/>
      <c r="M232" s="152"/>
      <c r="N232" s="157"/>
      <c r="O232" s="157"/>
      <c r="P232" s="157"/>
      <c r="Q232" s="157"/>
      <c r="R232" s="157"/>
      <c r="S232" s="157"/>
      <c r="T232" s="157"/>
      <c r="U232" s="157"/>
      <c r="V232" s="209"/>
      <c r="W232" s="209"/>
      <c r="X232" s="209"/>
      <c r="Y232" s="209"/>
      <c r="Z232" s="209"/>
      <c r="AA232" s="209"/>
      <c r="AB232" s="209"/>
      <c r="AC232" s="157"/>
      <c r="AD232" s="157"/>
      <c r="AE232" s="157"/>
      <c r="AF232" s="157"/>
    </row>
    <row r="233" spans="1:32" s="1" customFormat="1">
      <c r="A233" s="152"/>
      <c r="B233" s="152"/>
      <c r="C233" s="152"/>
      <c r="D233" s="152"/>
      <c r="E233" s="152"/>
      <c r="F233" s="152"/>
      <c r="G233" s="152"/>
      <c r="H233" s="152"/>
      <c r="I233" s="152"/>
      <c r="J233" s="152"/>
      <c r="K233" s="152"/>
      <c r="L233" s="152"/>
      <c r="M233" s="152"/>
      <c r="N233" s="157"/>
      <c r="O233" s="157"/>
      <c r="P233" s="157"/>
      <c r="Q233" s="157"/>
      <c r="R233" s="157"/>
      <c r="S233" s="157"/>
      <c r="T233" s="157"/>
      <c r="U233" s="157"/>
      <c r="V233" s="209"/>
      <c r="W233" s="209"/>
      <c r="X233" s="209"/>
      <c r="Y233" s="209"/>
      <c r="Z233" s="209"/>
      <c r="AA233" s="209"/>
      <c r="AB233" s="209"/>
      <c r="AC233" s="157"/>
      <c r="AD233" s="157"/>
      <c r="AE233" s="157"/>
      <c r="AF233" s="157"/>
    </row>
    <row r="234" spans="1:32" s="1" customFormat="1">
      <c r="A234" s="152"/>
      <c r="B234" s="152"/>
      <c r="C234" s="152"/>
      <c r="D234" s="152"/>
      <c r="E234" s="152"/>
      <c r="F234" s="152"/>
      <c r="G234" s="152"/>
      <c r="H234" s="152"/>
      <c r="I234" s="152"/>
      <c r="J234" s="152"/>
      <c r="K234" s="152"/>
      <c r="L234" s="152"/>
      <c r="M234" s="152"/>
      <c r="N234" s="157"/>
      <c r="O234" s="157"/>
      <c r="P234" s="157"/>
      <c r="Q234" s="157"/>
      <c r="R234" s="157"/>
      <c r="S234" s="157"/>
      <c r="T234" s="157"/>
      <c r="U234" s="157"/>
      <c r="V234" s="209"/>
      <c r="W234" s="209"/>
      <c r="X234" s="209"/>
      <c r="Y234" s="209"/>
      <c r="Z234" s="209"/>
      <c r="AA234" s="209"/>
      <c r="AB234" s="209"/>
      <c r="AC234" s="157"/>
      <c r="AD234" s="157"/>
      <c r="AE234" s="157"/>
      <c r="AF234" s="157"/>
    </row>
    <row r="235" spans="1:32" s="1" customFormat="1">
      <c r="A235" s="152"/>
      <c r="B235" s="152"/>
      <c r="C235" s="152"/>
      <c r="D235" s="152"/>
      <c r="E235" s="152"/>
      <c r="F235" s="152"/>
      <c r="G235" s="152"/>
      <c r="H235" s="152"/>
      <c r="I235" s="152"/>
      <c r="J235" s="152"/>
      <c r="K235" s="152"/>
      <c r="L235" s="152"/>
      <c r="M235" s="152"/>
      <c r="N235" s="157"/>
      <c r="O235" s="157"/>
      <c r="P235" s="157"/>
      <c r="Q235" s="157"/>
      <c r="R235" s="157"/>
      <c r="S235" s="157"/>
      <c r="T235" s="157"/>
      <c r="U235" s="157"/>
      <c r="V235" s="209"/>
      <c r="W235" s="209"/>
      <c r="X235" s="209"/>
      <c r="Y235" s="209"/>
      <c r="Z235" s="209"/>
      <c r="AA235" s="209"/>
      <c r="AB235" s="209"/>
      <c r="AC235" s="157"/>
      <c r="AD235" s="157"/>
      <c r="AE235" s="157"/>
      <c r="AF235" s="157"/>
    </row>
    <row r="236" spans="1:32" s="1" customFormat="1">
      <c r="A236" s="152"/>
      <c r="B236" s="152"/>
      <c r="C236" s="152"/>
      <c r="D236" s="152"/>
      <c r="E236" s="152"/>
      <c r="F236" s="152"/>
      <c r="G236" s="152"/>
      <c r="H236" s="152"/>
      <c r="I236" s="152"/>
      <c r="J236" s="152"/>
      <c r="K236" s="152"/>
      <c r="L236" s="152"/>
      <c r="M236" s="152"/>
      <c r="N236" s="157"/>
      <c r="O236" s="157"/>
      <c r="P236" s="157"/>
      <c r="Q236" s="157"/>
      <c r="R236" s="157"/>
      <c r="S236" s="157"/>
      <c r="T236" s="157"/>
      <c r="U236" s="157"/>
      <c r="V236" s="209"/>
      <c r="W236" s="209"/>
      <c r="X236" s="209"/>
      <c r="Y236" s="209"/>
      <c r="Z236" s="209"/>
      <c r="AA236" s="209"/>
      <c r="AB236" s="209"/>
      <c r="AC236" s="157"/>
      <c r="AD236" s="157"/>
      <c r="AE236" s="157"/>
      <c r="AF236" s="157"/>
    </row>
    <row r="237" spans="1:32" s="1" customFormat="1">
      <c r="A237" s="152"/>
      <c r="B237" s="152"/>
      <c r="C237" s="152"/>
      <c r="D237" s="152"/>
      <c r="E237" s="152"/>
      <c r="F237" s="152"/>
      <c r="G237" s="152"/>
      <c r="H237" s="152"/>
      <c r="I237" s="152"/>
      <c r="J237" s="152"/>
      <c r="K237" s="152"/>
      <c r="L237" s="152"/>
      <c r="M237" s="152"/>
      <c r="N237" s="157"/>
      <c r="O237" s="157"/>
      <c r="P237" s="157"/>
      <c r="Q237" s="157"/>
      <c r="R237" s="157"/>
      <c r="S237" s="157"/>
      <c r="T237" s="157"/>
      <c r="U237" s="157"/>
      <c r="V237" s="209"/>
      <c r="W237" s="209"/>
      <c r="X237" s="209"/>
      <c r="Y237" s="209"/>
      <c r="Z237" s="209"/>
      <c r="AA237" s="209"/>
      <c r="AB237" s="209"/>
      <c r="AC237" s="157"/>
      <c r="AD237" s="157"/>
      <c r="AE237" s="157"/>
      <c r="AF237" s="157"/>
    </row>
    <row r="238" spans="1:32" s="1" customFormat="1">
      <c r="A238" s="152"/>
      <c r="B238" s="152"/>
      <c r="C238" s="152"/>
      <c r="D238" s="152"/>
      <c r="E238" s="152"/>
      <c r="F238" s="152"/>
      <c r="G238" s="152"/>
      <c r="H238" s="152"/>
      <c r="I238" s="152"/>
      <c r="J238" s="152"/>
      <c r="K238" s="152"/>
      <c r="L238" s="152"/>
      <c r="M238" s="152"/>
      <c r="N238" s="157"/>
      <c r="O238" s="157"/>
      <c r="P238" s="157"/>
      <c r="Q238" s="157"/>
      <c r="R238" s="157"/>
      <c r="S238" s="157"/>
      <c r="T238" s="157"/>
      <c r="U238" s="157"/>
      <c r="V238" s="209"/>
      <c r="W238" s="209"/>
      <c r="X238" s="209"/>
      <c r="Y238" s="209"/>
      <c r="Z238" s="209"/>
      <c r="AA238" s="209"/>
      <c r="AB238" s="209"/>
      <c r="AC238" s="157"/>
      <c r="AD238" s="157"/>
      <c r="AE238" s="157"/>
      <c r="AF238" s="157"/>
    </row>
    <row r="239" spans="1:32" s="1" customFormat="1">
      <c r="A239" s="152"/>
      <c r="B239" s="152"/>
      <c r="C239" s="152"/>
      <c r="D239" s="152"/>
      <c r="E239" s="152"/>
      <c r="F239" s="152"/>
      <c r="G239" s="152"/>
      <c r="H239" s="152"/>
      <c r="I239" s="152"/>
      <c r="J239" s="152"/>
      <c r="K239" s="152"/>
      <c r="L239" s="152"/>
      <c r="M239" s="152"/>
      <c r="N239" s="157"/>
      <c r="O239" s="157"/>
      <c r="P239" s="157"/>
      <c r="Q239" s="157"/>
      <c r="R239" s="157"/>
      <c r="S239" s="157"/>
      <c r="T239" s="157"/>
      <c r="U239" s="157"/>
      <c r="V239" s="209"/>
      <c r="W239" s="209"/>
      <c r="X239" s="209"/>
      <c r="Y239" s="209"/>
      <c r="Z239" s="209"/>
      <c r="AA239" s="209"/>
      <c r="AB239" s="209"/>
      <c r="AC239" s="157"/>
      <c r="AD239" s="157"/>
      <c r="AE239" s="157"/>
      <c r="AF239" s="157"/>
    </row>
    <row r="240" spans="1:32" s="1" customFormat="1">
      <c r="A240" s="152"/>
      <c r="B240" s="152"/>
      <c r="C240" s="152"/>
      <c r="D240" s="152"/>
      <c r="E240" s="152"/>
      <c r="F240" s="152"/>
      <c r="G240" s="152"/>
      <c r="H240" s="152"/>
      <c r="I240" s="152"/>
      <c r="J240" s="152"/>
      <c r="K240" s="152"/>
      <c r="L240" s="152"/>
      <c r="M240" s="152"/>
      <c r="N240" s="157"/>
      <c r="O240" s="157"/>
      <c r="P240" s="157"/>
      <c r="Q240" s="157"/>
      <c r="R240" s="157"/>
      <c r="S240" s="157"/>
      <c r="T240" s="157"/>
      <c r="U240" s="157"/>
      <c r="V240" s="209"/>
      <c r="W240" s="209"/>
      <c r="X240" s="209"/>
      <c r="Y240" s="209"/>
      <c r="Z240" s="209"/>
      <c r="AA240" s="209"/>
      <c r="AB240" s="209"/>
      <c r="AC240" s="157"/>
      <c r="AD240" s="157"/>
      <c r="AE240" s="157"/>
      <c r="AF240" s="157"/>
    </row>
    <row r="241" spans="1:32" s="1" customFormat="1">
      <c r="A241" s="152"/>
      <c r="B241" s="152"/>
      <c r="C241" s="152"/>
      <c r="D241" s="152"/>
      <c r="E241" s="152"/>
      <c r="F241" s="152"/>
      <c r="G241" s="152"/>
      <c r="H241" s="152"/>
      <c r="I241" s="152"/>
      <c r="J241" s="152"/>
      <c r="K241" s="152"/>
      <c r="L241" s="152"/>
      <c r="M241" s="152"/>
      <c r="N241" s="157"/>
      <c r="O241" s="157"/>
      <c r="P241" s="157"/>
      <c r="Q241" s="157"/>
      <c r="R241" s="157"/>
      <c r="S241" s="157"/>
      <c r="T241" s="157"/>
      <c r="U241" s="157"/>
      <c r="V241" s="209"/>
      <c r="W241" s="209"/>
      <c r="X241" s="209"/>
      <c r="Y241" s="209"/>
      <c r="Z241" s="209"/>
      <c r="AA241" s="209"/>
      <c r="AB241" s="209"/>
      <c r="AC241" s="157"/>
      <c r="AD241" s="157"/>
      <c r="AE241" s="157"/>
      <c r="AF241" s="157"/>
    </row>
    <row r="242" spans="1:32" s="1" customFormat="1">
      <c r="A242" s="152"/>
      <c r="B242" s="152"/>
      <c r="C242" s="152"/>
      <c r="D242" s="152"/>
      <c r="E242" s="152"/>
      <c r="F242" s="152"/>
      <c r="G242" s="152"/>
      <c r="H242" s="152"/>
      <c r="I242" s="152"/>
      <c r="J242" s="152"/>
      <c r="K242" s="152"/>
      <c r="L242" s="152"/>
      <c r="M242" s="152"/>
      <c r="N242" s="157"/>
      <c r="O242" s="157"/>
      <c r="P242" s="157"/>
      <c r="Q242" s="157"/>
      <c r="R242" s="157"/>
      <c r="S242" s="157"/>
      <c r="T242" s="157"/>
      <c r="U242" s="157"/>
      <c r="V242" s="209"/>
      <c r="W242" s="209"/>
      <c r="X242" s="209"/>
      <c r="Y242" s="209"/>
      <c r="Z242" s="209"/>
      <c r="AA242" s="209"/>
      <c r="AB242" s="209"/>
      <c r="AC242" s="157"/>
      <c r="AD242" s="157"/>
      <c r="AE242" s="157"/>
      <c r="AF242" s="157"/>
    </row>
    <row r="243" spans="1:32" s="1" customFormat="1">
      <c r="A243" s="152"/>
      <c r="B243" s="152"/>
      <c r="C243" s="152"/>
      <c r="D243" s="152"/>
      <c r="E243" s="152"/>
      <c r="F243" s="152"/>
      <c r="G243" s="152"/>
      <c r="H243" s="152"/>
      <c r="I243" s="152"/>
      <c r="J243" s="152"/>
      <c r="K243" s="152"/>
      <c r="L243" s="152"/>
      <c r="M243" s="152"/>
      <c r="N243" s="157"/>
      <c r="O243" s="157"/>
      <c r="P243" s="157"/>
      <c r="Q243" s="157"/>
      <c r="R243" s="157"/>
      <c r="S243" s="157"/>
      <c r="T243" s="157"/>
      <c r="U243" s="157"/>
      <c r="V243" s="209"/>
      <c r="W243" s="209"/>
      <c r="X243" s="209"/>
      <c r="Y243" s="209"/>
      <c r="Z243" s="209"/>
      <c r="AA243" s="209"/>
      <c r="AB243" s="209"/>
      <c r="AC243" s="157"/>
      <c r="AD243" s="157"/>
      <c r="AE243" s="157"/>
      <c r="AF243" s="157"/>
    </row>
    <row r="244" spans="1:32" s="1" customFormat="1">
      <c r="A244" s="152"/>
      <c r="B244" s="152"/>
      <c r="C244" s="152"/>
      <c r="D244" s="152"/>
      <c r="E244" s="152"/>
      <c r="F244" s="152"/>
      <c r="G244" s="152"/>
      <c r="H244" s="152"/>
      <c r="I244" s="152"/>
      <c r="J244" s="152"/>
      <c r="K244" s="152"/>
      <c r="L244" s="152"/>
      <c r="M244" s="152"/>
      <c r="N244" s="157"/>
      <c r="O244" s="157"/>
      <c r="P244" s="157"/>
      <c r="Q244" s="157"/>
      <c r="R244" s="157"/>
      <c r="S244" s="157"/>
      <c r="T244" s="157"/>
      <c r="U244" s="157"/>
      <c r="V244" s="209"/>
      <c r="W244" s="209"/>
      <c r="X244" s="209"/>
      <c r="Y244" s="209"/>
      <c r="Z244" s="209"/>
      <c r="AA244" s="209"/>
      <c r="AB244" s="209"/>
      <c r="AC244" s="157"/>
      <c r="AD244" s="157"/>
      <c r="AE244" s="157"/>
      <c r="AF244" s="157"/>
    </row>
    <row r="245" spans="1:32" s="1" customFormat="1">
      <c r="A245" s="152"/>
      <c r="B245" s="152"/>
      <c r="C245" s="152"/>
      <c r="D245" s="152"/>
      <c r="E245" s="152"/>
      <c r="F245" s="152"/>
      <c r="G245" s="152"/>
      <c r="H245" s="152"/>
      <c r="I245" s="152"/>
      <c r="J245" s="152"/>
      <c r="K245" s="152"/>
      <c r="L245" s="152"/>
      <c r="M245" s="152"/>
      <c r="N245" s="157"/>
      <c r="O245" s="157"/>
      <c r="P245" s="157"/>
      <c r="Q245" s="157"/>
      <c r="R245" s="157"/>
      <c r="S245" s="157"/>
      <c r="T245" s="157"/>
      <c r="U245" s="157"/>
      <c r="V245" s="209"/>
      <c r="W245" s="209"/>
      <c r="X245" s="209"/>
      <c r="Y245" s="209"/>
      <c r="Z245" s="209"/>
      <c r="AA245" s="209"/>
      <c r="AB245" s="209"/>
      <c r="AC245" s="157"/>
      <c r="AD245" s="157"/>
      <c r="AE245" s="157"/>
      <c r="AF245" s="157"/>
    </row>
    <row r="246" spans="1:32" s="1" customFormat="1">
      <c r="A246" s="152"/>
      <c r="B246" s="152"/>
      <c r="C246" s="152"/>
      <c r="D246" s="152"/>
      <c r="E246" s="152"/>
      <c r="F246" s="152"/>
      <c r="G246" s="152"/>
      <c r="H246" s="152"/>
      <c r="I246" s="152"/>
      <c r="J246" s="152"/>
      <c r="K246" s="152"/>
      <c r="L246" s="152"/>
      <c r="M246" s="152"/>
      <c r="N246" s="157"/>
      <c r="O246" s="157"/>
      <c r="P246" s="157"/>
      <c r="Q246" s="157"/>
      <c r="R246" s="157"/>
      <c r="S246" s="157"/>
      <c r="T246" s="157"/>
      <c r="U246" s="157"/>
      <c r="V246" s="209"/>
      <c r="W246" s="209"/>
      <c r="X246" s="209"/>
      <c r="Y246" s="209"/>
      <c r="Z246" s="209"/>
      <c r="AA246" s="209"/>
      <c r="AB246" s="209"/>
      <c r="AC246" s="157"/>
      <c r="AD246" s="157"/>
      <c r="AE246" s="157"/>
      <c r="AF246" s="157"/>
    </row>
    <row r="247" spans="1:32" s="1" customFormat="1">
      <c r="A247" s="152"/>
      <c r="B247" s="152"/>
      <c r="C247" s="152"/>
      <c r="D247" s="152"/>
      <c r="E247" s="152"/>
      <c r="F247" s="152"/>
      <c r="G247" s="152"/>
      <c r="H247" s="152"/>
      <c r="I247" s="152"/>
      <c r="J247" s="152"/>
      <c r="K247" s="152"/>
      <c r="L247" s="152"/>
      <c r="M247" s="152"/>
      <c r="N247" s="157"/>
      <c r="O247" s="157"/>
      <c r="P247" s="157"/>
      <c r="Q247" s="157"/>
      <c r="R247" s="157"/>
      <c r="S247" s="157"/>
      <c r="T247" s="157"/>
      <c r="U247" s="157"/>
      <c r="V247" s="209"/>
      <c r="W247" s="209"/>
      <c r="X247" s="209"/>
      <c r="Y247" s="209"/>
      <c r="Z247" s="209"/>
      <c r="AA247" s="209"/>
      <c r="AB247" s="209"/>
      <c r="AC247" s="157"/>
      <c r="AD247" s="157"/>
      <c r="AE247" s="157"/>
      <c r="AF247" s="157"/>
    </row>
    <row r="248" spans="1:32" s="1" customFormat="1">
      <c r="A248" s="152"/>
      <c r="B248" s="152"/>
      <c r="C248" s="152"/>
      <c r="D248" s="152"/>
      <c r="E248" s="152"/>
      <c r="F248" s="152"/>
      <c r="G248" s="152"/>
      <c r="H248" s="152"/>
      <c r="I248" s="152"/>
      <c r="J248" s="152"/>
      <c r="K248" s="152"/>
      <c r="L248" s="152"/>
      <c r="M248" s="152"/>
      <c r="N248" s="157"/>
      <c r="O248" s="157"/>
      <c r="P248" s="157"/>
      <c r="Q248" s="157"/>
      <c r="R248" s="157"/>
      <c r="S248" s="157"/>
      <c r="T248" s="157"/>
      <c r="U248" s="157"/>
      <c r="V248" s="209"/>
      <c r="W248" s="209"/>
      <c r="X248" s="209"/>
      <c r="Y248" s="209"/>
      <c r="Z248" s="209"/>
      <c r="AA248" s="209"/>
      <c r="AB248" s="209"/>
      <c r="AC248" s="157"/>
      <c r="AD248" s="157"/>
      <c r="AE248" s="157"/>
      <c r="AF248" s="157"/>
    </row>
    <row r="249" spans="1:32" s="1" customFormat="1">
      <c r="A249" s="152"/>
      <c r="B249" s="152"/>
      <c r="C249" s="152"/>
      <c r="D249" s="152"/>
      <c r="E249" s="152"/>
      <c r="F249" s="152"/>
      <c r="G249" s="152"/>
      <c r="H249" s="152"/>
      <c r="I249" s="152"/>
      <c r="J249" s="152"/>
      <c r="K249" s="152"/>
      <c r="L249" s="152"/>
      <c r="M249" s="152"/>
      <c r="N249" s="157"/>
      <c r="O249" s="157"/>
      <c r="P249" s="157"/>
      <c r="Q249" s="157"/>
      <c r="R249" s="157"/>
      <c r="S249" s="157"/>
      <c r="T249" s="157"/>
      <c r="U249" s="157"/>
      <c r="V249" s="209"/>
      <c r="W249" s="209"/>
      <c r="X249" s="209"/>
      <c r="Y249" s="209"/>
      <c r="Z249" s="209"/>
      <c r="AA249" s="209"/>
      <c r="AB249" s="209"/>
      <c r="AC249" s="157"/>
      <c r="AD249" s="157"/>
      <c r="AE249" s="157"/>
      <c r="AF249" s="157"/>
    </row>
    <row r="250" spans="1:32" s="1" customFormat="1">
      <c r="A250" s="152"/>
      <c r="B250" s="152"/>
      <c r="C250" s="152"/>
      <c r="D250" s="152"/>
      <c r="E250" s="152"/>
      <c r="F250" s="152"/>
      <c r="G250" s="152"/>
      <c r="H250" s="152"/>
      <c r="I250" s="152"/>
      <c r="J250" s="152"/>
      <c r="K250" s="152"/>
      <c r="L250" s="152"/>
      <c r="M250" s="152"/>
      <c r="N250" s="157"/>
      <c r="O250" s="157"/>
      <c r="P250" s="157"/>
      <c r="Q250" s="157"/>
      <c r="R250" s="157"/>
      <c r="S250" s="157"/>
      <c r="T250" s="157"/>
      <c r="U250" s="157"/>
      <c r="V250" s="209"/>
      <c r="W250" s="209"/>
      <c r="X250" s="209"/>
      <c r="Y250" s="209"/>
      <c r="Z250" s="209"/>
      <c r="AA250" s="209"/>
      <c r="AB250" s="209"/>
      <c r="AC250" s="157"/>
      <c r="AD250" s="157"/>
      <c r="AE250" s="157"/>
      <c r="AF250" s="157"/>
    </row>
    <row r="251" spans="1:32" s="1" customFormat="1">
      <c r="A251" s="152"/>
      <c r="B251" s="152"/>
      <c r="C251" s="152"/>
      <c r="D251" s="152"/>
      <c r="E251" s="152"/>
      <c r="F251" s="152"/>
      <c r="G251" s="152"/>
      <c r="H251" s="152"/>
      <c r="I251" s="152"/>
      <c r="J251" s="152"/>
      <c r="K251" s="152"/>
      <c r="L251" s="152"/>
      <c r="M251" s="152"/>
      <c r="N251" s="157"/>
      <c r="O251" s="157"/>
      <c r="P251" s="157"/>
      <c r="Q251" s="157"/>
      <c r="R251" s="157"/>
      <c r="S251" s="157"/>
      <c r="T251" s="157"/>
      <c r="U251" s="157"/>
      <c r="V251" s="209"/>
      <c r="W251" s="209"/>
      <c r="X251" s="209"/>
      <c r="Y251" s="209"/>
      <c r="Z251" s="209"/>
      <c r="AA251" s="209"/>
      <c r="AB251" s="209"/>
      <c r="AC251" s="157"/>
      <c r="AD251" s="157"/>
      <c r="AE251" s="157"/>
      <c r="AF251" s="157"/>
    </row>
    <row r="252" spans="1:32" s="1" customFormat="1">
      <c r="A252" s="152"/>
      <c r="B252" s="152"/>
      <c r="C252" s="152"/>
      <c r="D252" s="152"/>
      <c r="E252" s="152"/>
      <c r="F252" s="152"/>
      <c r="G252" s="152"/>
      <c r="H252" s="152"/>
      <c r="I252" s="152"/>
      <c r="J252" s="152"/>
      <c r="K252" s="152"/>
      <c r="L252" s="152"/>
      <c r="M252" s="152"/>
      <c r="N252" s="157"/>
      <c r="O252" s="157"/>
      <c r="P252" s="157"/>
      <c r="Q252" s="157"/>
      <c r="R252" s="157"/>
      <c r="S252" s="157"/>
      <c r="T252" s="157"/>
      <c r="U252" s="157"/>
      <c r="V252" s="209"/>
      <c r="W252" s="209"/>
      <c r="X252" s="209"/>
      <c r="Y252" s="209"/>
      <c r="Z252" s="209"/>
      <c r="AA252" s="209"/>
      <c r="AB252" s="209"/>
      <c r="AC252" s="157"/>
      <c r="AD252" s="157"/>
      <c r="AE252" s="157"/>
      <c r="AF252" s="157"/>
    </row>
    <row r="253" spans="1:32" s="1" customFormat="1">
      <c r="A253" s="152"/>
      <c r="B253" s="152"/>
      <c r="C253" s="152"/>
      <c r="D253" s="152"/>
      <c r="E253" s="152"/>
      <c r="F253" s="152"/>
      <c r="G253" s="152"/>
      <c r="H253" s="152"/>
      <c r="I253" s="152"/>
      <c r="J253" s="152"/>
      <c r="K253" s="152"/>
      <c r="L253" s="152"/>
      <c r="M253" s="152"/>
      <c r="N253" s="157"/>
      <c r="O253" s="157"/>
      <c r="P253" s="157"/>
      <c r="Q253" s="157"/>
      <c r="R253" s="157"/>
      <c r="S253" s="157"/>
      <c r="T253" s="157"/>
      <c r="U253" s="157"/>
      <c r="V253" s="209"/>
      <c r="W253" s="209"/>
      <c r="X253" s="209"/>
      <c r="Y253" s="209"/>
      <c r="Z253" s="209"/>
      <c r="AA253" s="209"/>
      <c r="AB253" s="209"/>
      <c r="AC253" s="157"/>
      <c r="AD253" s="157"/>
      <c r="AE253" s="157"/>
      <c r="AF253" s="157"/>
    </row>
    <row r="254" spans="1:32" s="1" customFormat="1">
      <c r="A254" s="152"/>
      <c r="B254" s="152"/>
      <c r="C254" s="152"/>
      <c r="D254" s="152"/>
      <c r="E254" s="152"/>
      <c r="F254" s="152"/>
      <c r="G254" s="152"/>
      <c r="H254" s="152"/>
      <c r="I254" s="152"/>
      <c r="J254" s="152"/>
      <c r="K254" s="152"/>
      <c r="L254" s="152"/>
      <c r="M254" s="152"/>
      <c r="N254" s="157"/>
      <c r="O254" s="157"/>
      <c r="P254" s="157"/>
      <c r="Q254" s="157"/>
      <c r="R254" s="157"/>
      <c r="S254" s="157"/>
      <c r="T254" s="157"/>
      <c r="U254" s="157"/>
      <c r="V254" s="209"/>
      <c r="W254" s="209"/>
      <c r="X254" s="209"/>
      <c r="Y254" s="209"/>
      <c r="Z254" s="209"/>
      <c r="AA254" s="209"/>
      <c r="AB254" s="209"/>
      <c r="AC254" s="157"/>
      <c r="AD254" s="157"/>
      <c r="AE254" s="157"/>
      <c r="AF254" s="157"/>
    </row>
    <row r="255" spans="1:32" s="1" customFormat="1">
      <c r="A255" s="152"/>
      <c r="B255" s="152"/>
      <c r="C255" s="152"/>
      <c r="D255" s="152"/>
      <c r="E255" s="152"/>
      <c r="F255" s="152"/>
      <c r="G255" s="152"/>
      <c r="H255" s="152"/>
      <c r="I255" s="152"/>
      <c r="J255" s="152"/>
      <c r="K255" s="152"/>
      <c r="L255" s="152"/>
      <c r="M255" s="152"/>
      <c r="N255" s="157"/>
      <c r="O255" s="157"/>
      <c r="P255" s="157"/>
      <c r="Q255" s="157"/>
      <c r="R255" s="157"/>
      <c r="S255" s="157"/>
      <c r="T255" s="157"/>
      <c r="U255" s="157"/>
      <c r="V255" s="209"/>
      <c r="W255" s="209"/>
      <c r="X255" s="209"/>
      <c r="Y255" s="209"/>
      <c r="Z255" s="209"/>
      <c r="AA255" s="209"/>
      <c r="AB255" s="209"/>
      <c r="AC255" s="157"/>
      <c r="AD255" s="157"/>
      <c r="AE255" s="157"/>
      <c r="AF255" s="157"/>
    </row>
    <row r="256" spans="1:32" s="1" customFormat="1">
      <c r="A256" s="152"/>
      <c r="B256" s="152"/>
      <c r="C256" s="152"/>
      <c r="D256" s="152"/>
      <c r="E256" s="152"/>
      <c r="F256" s="152"/>
      <c r="G256" s="152"/>
      <c r="H256" s="152"/>
      <c r="I256" s="152"/>
      <c r="J256" s="152"/>
      <c r="K256" s="152"/>
      <c r="L256" s="152"/>
      <c r="M256" s="152"/>
      <c r="N256" s="157"/>
      <c r="O256" s="157"/>
      <c r="P256" s="157"/>
      <c r="Q256" s="157"/>
      <c r="R256" s="157"/>
      <c r="S256" s="157"/>
      <c r="T256" s="157"/>
      <c r="U256" s="157"/>
      <c r="V256" s="209"/>
      <c r="W256" s="209"/>
      <c r="X256" s="209"/>
      <c r="Y256" s="209"/>
      <c r="Z256" s="209"/>
      <c r="AA256" s="209"/>
      <c r="AB256" s="209"/>
      <c r="AC256" s="157"/>
      <c r="AD256" s="157"/>
      <c r="AE256" s="157"/>
      <c r="AF256" s="157"/>
    </row>
    <row r="257" spans="1:32" s="1" customFormat="1">
      <c r="A257" s="152"/>
      <c r="B257" s="152"/>
      <c r="C257" s="152"/>
      <c r="D257" s="152"/>
      <c r="E257" s="152"/>
      <c r="F257" s="152"/>
      <c r="G257" s="152"/>
      <c r="H257" s="152"/>
      <c r="I257" s="152"/>
      <c r="J257" s="152"/>
      <c r="K257" s="152"/>
      <c r="L257" s="152"/>
      <c r="M257" s="152"/>
      <c r="N257" s="157"/>
      <c r="O257" s="157"/>
      <c r="P257" s="157"/>
      <c r="Q257" s="157"/>
      <c r="R257" s="157"/>
      <c r="S257" s="157"/>
      <c r="T257" s="157"/>
      <c r="U257" s="157"/>
      <c r="V257" s="209"/>
      <c r="W257" s="209"/>
      <c r="X257" s="209"/>
      <c r="Y257" s="209"/>
      <c r="Z257" s="209"/>
      <c r="AA257" s="209"/>
      <c r="AB257" s="209"/>
      <c r="AC257" s="157"/>
      <c r="AD257" s="157"/>
      <c r="AE257" s="157"/>
      <c r="AF257" s="157"/>
    </row>
    <row r="258" spans="1:32" s="1" customFormat="1">
      <c r="A258" s="152"/>
      <c r="B258" s="152"/>
      <c r="C258" s="152"/>
      <c r="D258" s="152"/>
      <c r="E258" s="152"/>
      <c r="F258" s="152"/>
      <c r="G258" s="152"/>
      <c r="H258" s="152"/>
      <c r="I258" s="152"/>
      <c r="J258" s="152"/>
      <c r="K258" s="152"/>
      <c r="L258" s="152"/>
      <c r="M258" s="152"/>
      <c r="N258" s="157"/>
      <c r="O258" s="157"/>
      <c r="P258" s="157"/>
      <c r="Q258" s="157"/>
      <c r="R258" s="157"/>
      <c r="S258" s="157"/>
      <c r="T258" s="157"/>
      <c r="U258" s="157"/>
      <c r="V258" s="209"/>
      <c r="W258" s="209"/>
      <c r="X258" s="209"/>
      <c r="Y258" s="209"/>
      <c r="Z258" s="209"/>
      <c r="AA258" s="209"/>
      <c r="AB258" s="209"/>
      <c r="AC258" s="157"/>
      <c r="AD258" s="157"/>
      <c r="AE258" s="157"/>
      <c r="AF258" s="157"/>
    </row>
    <row r="259" spans="1:32" s="1" customFormat="1">
      <c r="A259" s="152"/>
      <c r="B259" s="152"/>
      <c r="C259" s="152"/>
      <c r="D259" s="152"/>
      <c r="E259" s="152"/>
      <c r="F259" s="152"/>
      <c r="G259" s="152"/>
      <c r="H259" s="152"/>
      <c r="I259" s="152"/>
      <c r="J259" s="152"/>
      <c r="K259" s="152"/>
      <c r="L259" s="152"/>
      <c r="M259" s="152"/>
      <c r="N259" s="157"/>
      <c r="O259" s="157"/>
      <c r="P259" s="157"/>
      <c r="Q259" s="157"/>
      <c r="R259" s="157"/>
      <c r="S259" s="157"/>
      <c r="T259" s="157"/>
      <c r="U259" s="157"/>
      <c r="V259" s="209"/>
      <c r="W259" s="209"/>
      <c r="X259" s="209"/>
      <c r="Y259" s="209"/>
      <c r="Z259" s="209"/>
      <c r="AA259" s="209"/>
      <c r="AB259" s="209"/>
      <c r="AC259" s="157"/>
      <c r="AD259" s="157"/>
      <c r="AE259" s="157"/>
      <c r="AF259" s="157"/>
    </row>
    <row r="260" spans="1:32" s="1" customFormat="1">
      <c r="A260" s="152"/>
      <c r="B260" s="152"/>
      <c r="C260" s="152"/>
      <c r="D260" s="152"/>
      <c r="E260" s="152"/>
      <c r="F260" s="152"/>
      <c r="G260" s="152"/>
      <c r="H260" s="152"/>
      <c r="I260" s="152"/>
      <c r="J260" s="152"/>
      <c r="K260" s="152"/>
      <c r="L260" s="152"/>
      <c r="M260" s="152"/>
      <c r="N260" s="157"/>
      <c r="O260" s="157"/>
      <c r="P260" s="157"/>
      <c r="Q260" s="157"/>
      <c r="R260" s="157"/>
      <c r="S260" s="157"/>
      <c r="T260" s="157"/>
      <c r="U260" s="157"/>
      <c r="V260" s="209"/>
      <c r="W260" s="209"/>
      <c r="X260" s="209"/>
      <c r="Y260" s="209"/>
      <c r="Z260" s="209"/>
      <c r="AA260" s="209"/>
      <c r="AB260" s="209"/>
      <c r="AC260" s="157"/>
      <c r="AD260" s="157"/>
      <c r="AE260" s="157"/>
      <c r="AF260" s="157"/>
    </row>
    <row r="261" spans="1:32" s="1" customFormat="1">
      <c r="A261" s="152"/>
      <c r="B261" s="152"/>
      <c r="C261" s="152"/>
      <c r="D261" s="152"/>
      <c r="E261" s="152"/>
      <c r="F261" s="152"/>
      <c r="G261" s="152"/>
      <c r="H261" s="152"/>
      <c r="I261" s="152"/>
      <c r="J261" s="152"/>
      <c r="K261" s="152"/>
      <c r="L261" s="152"/>
      <c r="M261" s="152"/>
      <c r="N261" s="157"/>
      <c r="O261" s="157"/>
      <c r="P261" s="157"/>
      <c r="Q261" s="157"/>
      <c r="R261" s="157"/>
      <c r="S261" s="157"/>
      <c r="T261" s="157"/>
      <c r="U261" s="157"/>
      <c r="V261" s="209"/>
      <c r="W261" s="209"/>
      <c r="X261" s="209"/>
      <c r="Y261" s="209"/>
      <c r="Z261" s="209"/>
      <c r="AA261" s="209"/>
      <c r="AB261" s="209"/>
      <c r="AC261" s="157"/>
      <c r="AD261" s="157"/>
      <c r="AE261" s="157"/>
      <c r="AF261" s="157"/>
    </row>
    <row r="262" spans="1:32" s="1" customFormat="1">
      <c r="A262" s="152"/>
      <c r="B262" s="152"/>
      <c r="C262" s="152"/>
      <c r="D262" s="152"/>
      <c r="E262" s="152"/>
      <c r="F262" s="152"/>
      <c r="G262" s="152"/>
      <c r="H262" s="152"/>
      <c r="I262" s="152"/>
      <c r="J262" s="152"/>
      <c r="K262" s="152"/>
      <c r="L262" s="152"/>
      <c r="M262" s="152"/>
      <c r="N262" s="157"/>
      <c r="O262" s="157"/>
      <c r="P262" s="157"/>
      <c r="Q262" s="157"/>
      <c r="R262" s="157"/>
      <c r="S262" s="157"/>
      <c r="T262" s="157"/>
      <c r="U262" s="157"/>
      <c r="V262" s="209"/>
      <c r="W262" s="209"/>
      <c r="X262" s="209"/>
      <c r="Y262" s="209"/>
      <c r="Z262" s="209"/>
      <c r="AA262" s="209"/>
      <c r="AB262" s="209"/>
      <c r="AC262" s="157"/>
      <c r="AD262" s="157"/>
      <c r="AE262" s="157"/>
      <c r="AF262" s="157"/>
    </row>
    <row r="263" spans="1:32" s="1" customFormat="1">
      <c r="A263" s="152"/>
      <c r="B263" s="152"/>
      <c r="C263" s="152"/>
      <c r="D263" s="152"/>
      <c r="E263" s="152"/>
      <c r="F263" s="152"/>
      <c r="G263" s="152"/>
      <c r="H263" s="152"/>
      <c r="I263" s="152"/>
      <c r="J263" s="152"/>
      <c r="K263" s="152"/>
      <c r="L263" s="152"/>
      <c r="M263" s="152"/>
      <c r="N263" s="157"/>
      <c r="O263" s="157"/>
      <c r="P263" s="157"/>
      <c r="Q263" s="157"/>
      <c r="R263" s="157"/>
      <c r="S263" s="157"/>
      <c r="T263" s="157"/>
      <c r="U263" s="157"/>
      <c r="V263" s="209"/>
      <c r="W263" s="209"/>
      <c r="X263" s="209"/>
      <c r="Y263" s="209"/>
      <c r="Z263" s="209"/>
      <c r="AA263" s="209"/>
      <c r="AB263" s="209"/>
      <c r="AC263" s="157"/>
      <c r="AD263" s="157"/>
      <c r="AE263" s="157"/>
      <c r="AF263" s="157"/>
    </row>
    <row r="264" spans="1:32" s="1" customFormat="1">
      <c r="A264" s="152"/>
      <c r="B264" s="152"/>
      <c r="C264" s="152"/>
      <c r="D264" s="152"/>
      <c r="E264" s="152"/>
      <c r="F264" s="152"/>
      <c r="G264" s="152"/>
      <c r="H264" s="152"/>
      <c r="I264" s="152"/>
      <c r="J264" s="152"/>
      <c r="K264" s="152"/>
      <c r="L264" s="152"/>
      <c r="M264" s="152"/>
      <c r="N264" s="157"/>
      <c r="O264" s="157"/>
      <c r="P264" s="157"/>
      <c r="Q264" s="157"/>
      <c r="R264" s="157"/>
      <c r="S264" s="157"/>
      <c r="T264" s="157"/>
      <c r="U264" s="157"/>
      <c r="V264" s="209"/>
      <c r="W264" s="209"/>
      <c r="X264" s="209"/>
      <c r="Y264" s="209"/>
      <c r="Z264" s="209"/>
      <c r="AA264" s="209"/>
      <c r="AB264" s="209"/>
      <c r="AC264" s="157"/>
      <c r="AD264" s="157"/>
      <c r="AE264" s="157"/>
      <c r="AF264" s="157"/>
    </row>
    <row r="265" spans="1:32" s="1" customFormat="1">
      <c r="A265" s="152"/>
      <c r="B265" s="152"/>
      <c r="C265" s="152"/>
      <c r="D265" s="152"/>
      <c r="E265" s="152"/>
      <c r="F265" s="152"/>
      <c r="G265" s="152"/>
      <c r="H265" s="152"/>
      <c r="I265" s="152"/>
      <c r="J265" s="152"/>
      <c r="K265" s="152"/>
      <c r="L265" s="152"/>
      <c r="M265" s="152"/>
      <c r="N265" s="157"/>
      <c r="O265" s="157"/>
      <c r="P265" s="157"/>
      <c r="Q265" s="157"/>
      <c r="R265" s="157"/>
      <c r="S265" s="157"/>
      <c r="T265" s="157"/>
      <c r="U265" s="157"/>
      <c r="V265" s="209"/>
      <c r="W265" s="209"/>
      <c r="X265" s="209"/>
      <c r="Y265" s="209"/>
      <c r="Z265" s="209"/>
      <c r="AA265" s="209"/>
      <c r="AB265" s="209"/>
      <c r="AC265" s="157"/>
      <c r="AD265" s="157"/>
      <c r="AE265" s="157"/>
      <c r="AF265" s="157"/>
    </row>
    <row r="266" spans="1:32" s="1" customFormat="1">
      <c r="A266" s="152"/>
      <c r="B266" s="152"/>
      <c r="C266" s="152"/>
      <c r="D266" s="152"/>
      <c r="E266" s="152"/>
      <c r="F266" s="152"/>
      <c r="G266" s="152"/>
      <c r="H266" s="152"/>
      <c r="I266" s="152"/>
      <c r="J266" s="152"/>
      <c r="K266" s="152"/>
      <c r="L266" s="152"/>
      <c r="M266" s="152"/>
      <c r="N266" s="157"/>
      <c r="O266" s="157"/>
      <c r="P266" s="157"/>
      <c r="Q266" s="157"/>
      <c r="R266" s="157"/>
      <c r="S266" s="157"/>
      <c r="T266" s="157"/>
      <c r="U266" s="157"/>
      <c r="V266" s="209"/>
      <c r="W266" s="209"/>
      <c r="X266" s="209"/>
      <c r="Y266" s="209"/>
      <c r="Z266" s="209"/>
      <c r="AA266" s="209"/>
      <c r="AB266" s="209"/>
      <c r="AC266" s="157"/>
      <c r="AD266" s="157"/>
      <c r="AE266" s="157"/>
      <c r="AF266" s="157"/>
    </row>
    <row r="267" spans="1:32" s="1" customFormat="1">
      <c r="A267" s="152"/>
      <c r="B267" s="152"/>
      <c r="C267" s="152"/>
      <c r="D267" s="152"/>
      <c r="E267" s="152"/>
      <c r="F267" s="152"/>
      <c r="G267" s="152"/>
      <c r="H267" s="152"/>
      <c r="I267" s="152"/>
      <c r="J267" s="152"/>
      <c r="K267" s="152"/>
      <c r="L267" s="152"/>
      <c r="M267" s="152"/>
      <c r="N267" s="157"/>
      <c r="O267" s="157"/>
      <c r="P267" s="157"/>
      <c r="Q267" s="157"/>
      <c r="R267" s="157"/>
      <c r="S267" s="157"/>
      <c r="T267" s="157"/>
      <c r="U267" s="157"/>
      <c r="V267" s="209"/>
      <c r="W267" s="209"/>
      <c r="X267" s="209"/>
      <c r="Y267" s="209"/>
      <c r="Z267" s="209"/>
      <c r="AA267" s="209"/>
      <c r="AB267" s="209"/>
      <c r="AC267" s="157"/>
      <c r="AD267" s="157"/>
      <c r="AE267" s="157"/>
      <c r="AF267" s="157"/>
    </row>
    <row r="268" spans="1:32" s="1" customFormat="1">
      <c r="A268" s="152"/>
      <c r="B268" s="152"/>
      <c r="C268" s="152"/>
      <c r="D268" s="152"/>
      <c r="E268" s="152"/>
      <c r="F268" s="152"/>
      <c r="G268" s="152"/>
      <c r="H268" s="152"/>
      <c r="I268" s="152"/>
      <c r="J268" s="152"/>
      <c r="K268" s="152"/>
      <c r="L268" s="152"/>
      <c r="M268" s="152"/>
      <c r="N268" s="157"/>
      <c r="O268" s="157"/>
      <c r="P268" s="157"/>
      <c r="Q268" s="157"/>
      <c r="R268" s="157"/>
      <c r="S268" s="157"/>
      <c r="T268" s="157"/>
      <c r="U268" s="157"/>
      <c r="V268" s="209"/>
      <c r="W268" s="209"/>
      <c r="X268" s="209"/>
      <c r="Y268" s="209"/>
      <c r="Z268" s="209"/>
      <c r="AA268" s="209"/>
      <c r="AB268" s="209"/>
      <c r="AC268" s="157"/>
      <c r="AD268" s="157"/>
      <c r="AE268" s="157"/>
      <c r="AF268" s="157"/>
    </row>
    <row r="269" spans="1:32" s="1" customFormat="1">
      <c r="A269" s="152"/>
      <c r="B269" s="152"/>
      <c r="C269" s="152"/>
      <c r="D269" s="152"/>
      <c r="E269" s="152"/>
      <c r="F269" s="152"/>
      <c r="G269" s="152"/>
      <c r="H269" s="152"/>
      <c r="I269" s="152"/>
      <c r="J269" s="152"/>
      <c r="K269" s="152"/>
      <c r="L269" s="152"/>
      <c r="M269" s="152"/>
      <c r="N269" s="157"/>
      <c r="O269" s="157"/>
      <c r="P269" s="157"/>
      <c r="Q269" s="157"/>
      <c r="R269" s="157"/>
      <c r="S269" s="157"/>
      <c r="T269" s="157"/>
      <c r="U269" s="157"/>
      <c r="V269" s="209"/>
      <c r="W269" s="209"/>
      <c r="X269" s="209"/>
      <c r="Y269" s="209"/>
      <c r="Z269" s="209"/>
      <c r="AA269" s="209"/>
      <c r="AB269" s="209"/>
      <c r="AC269" s="157"/>
      <c r="AD269" s="157"/>
      <c r="AE269" s="157"/>
      <c r="AF269" s="157"/>
    </row>
    <row r="270" spans="1:32" s="1" customFormat="1">
      <c r="A270" s="152"/>
      <c r="B270" s="152"/>
      <c r="C270" s="152"/>
      <c r="D270" s="152"/>
      <c r="E270" s="152"/>
      <c r="F270" s="152"/>
      <c r="G270" s="152"/>
      <c r="H270" s="152"/>
      <c r="I270" s="152"/>
      <c r="J270" s="152"/>
      <c r="K270" s="152"/>
      <c r="L270" s="152"/>
      <c r="M270" s="152"/>
      <c r="N270" s="157"/>
      <c r="O270" s="157"/>
      <c r="P270" s="157"/>
      <c r="Q270" s="157"/>
      <c r="R270" s="157"/>
      <c r="S270" s="157"/>
      <c r="T270" s="157"/>
      <c r="U270" s="157"/>
      <c r="V270" s="209"/>
      <c r="W270" s="209"/>
      <c r="X270" s="209"/>
      <c r="Y270" s="209"/>
      <c r="Z270" s="209"/>
      <c r="AA270" s="209"/>
      <c r="AB270" s="209"/>
      <c r="AC270" s="157"/>
      <c r="AD270" s="157"/>
      <c r="AE270" s="157"/>
      <c r="AF270" s="157"/>
    </row>
    <row r="271" spans="1:32" s="1" customFormat="1">
      <c r="A271" s="152"/>
      <c r="B271" s="152"/>
      <c r="C271" s="152"/>
      <c r="D271" s="152"/>
      <c r="E271" s="152"/>
      <c r="F271" s="152"/>
      <c r="G271" s="152"/>
      <c r="H271" s="152"/>
      <c r="I271" s="152"/>
      <c r="J271" s="152"/>
      <c r="K271" s="152"/>
      <c r="L271" s="152"/>
      <c r="M271" s="152"/>
      <c r="N271" s="157"/>
      <c r="O271" s="157"/>
      <c r="P271" s="157"/>
      <c r="Q271" s="157"/>
      <c r="R271" s="157"/>
      <c r="S271" s="157"/>
      <c r="T271" s="157"/>
      <c r="U271" s="157"/>
      <c r="V271" s="209"/>
      <c r="W271" s="209"/>
      <c r="X271" s="209"/>
      <c r="Y271" s="209"/>
      <c r="Z271" s="209"/>
      <c r="AA271" s="209"/>
      <c r="AB271" s="209"/>
      <c r="AC271" s="157"/>
      <c r="AD271" s="157"/>
      <c r="AE271" s="157"/>
      <c r="AF271" s="157"/>
    </row>
    <row r="272" spans="1:32" s="1" customFormat="1">
      <c r="A272" s="152"/>
      <c r="B272" s="152"/>
      <c r="C272" s="152"/>
      <c r="D272" s="152"/>
      <c r="E272" s="152"/>
      <c r="F272" s="152"/>
      <c r="G272" s="152"/>
      <c r="H272" s="152"/>
      <c r="I272" s="152"/>
      <c r="J272" s="152"/>
      <c r="K272" s="152"/>
      <c r="L272" s="152"/>
      <c r="M272" s="152"/>
      <c r="N272" s="157"/>
      <c r="O272" s="157"/>
      <c r="P272" s="157"/>
      <c r="Q272" s="157"/>
      <c r="R272" s="157"/>
      <c r="S272" s="157"/>
      <c r="T272" s="157"/>
      <c r="U272" s="157"/>
      <c r="V272" s="209"/>
      <c r="W272" s="209"/>
      <c r="X272" s="209"/>
      <c r="Y272" s="209"/>
      <c r="Z272" s="209"/>
      <c r="AA272" s="209"/>
      <c r="AB272" s="209"/>
      <c r="AC272" s="157"/>
      <c r="AD272" s="157"/>
      <c r="AE272" s="157"/>
      <c r="AF272" s="157"/>
    </row>
    <row r="273" spans="1:32" s="1" customFormat="1">
      <c r="A273" s="152"/>
      <c r="B273" s="152"/>
      <c r="C273" s="152"/>
      <c r="D273" s="152"/>
      <c r="E273" s="152"/>
      <c r="F273" s="152"/>
      <c r="G273" s="152"/>
      <c r="H273" s="152"/>
      <c r="I273" s="152"/>
      <c r="J273" s="152"/>
      <c r="K273" s="152"/>
      <c r="L273" s="152"/>
      <c r="M273" s="152"/>
      <c r="N273" s="157"/>
      <c r="O273" s="157"/>
      <c r="P273" s="157"/>
      <c r="Q273" s="157"/>
      <c r="R273" s="157"/>
      <c r="S273" s="157"/>
      <c r="T273" s="157"/>
      <c r="U273" s="157"/>
      <c r="V273" s="209"/>
      <c r="W273" s="209"/>
      <c r="X273" s="209"/>
      <c r="Y273" s="209"/>
      <c r="Z273" s="209"/>
      <c r="AA273" s="209"/>
      <c r="AB273" s="209"/>
      <c r="AC273" s="157"/>
      <c r="AD273" s="157"/>
      <c r="AE273" s="157"/>
      <c r="AF273" s="157"/>
    </row>
    <row r="274" spans="1:32" s="1" customFormat="1">
      <c r="A274" s="152"/>
      <c r="B274" s="152"/>
      <c r="C274" s="152"/>
      <c r="D274" s="152"/>
      <c r="E274" s="152"/>
      <c r="F274" s="152"/>
      <c r="G274" s="152"/>
      <c r="H274" s="152"/>
      <c r="I274" s="152"/>
      <c r="J274" s="152"/>
      <c r="K274" s="152"/>
      <c r="L274" s="152"/>
      <c r="M274" s="152"/>
      <c r="N274" s="157"/>
      <c r="O274" s="157"/>
      <c r="P274" s="157"/>
      <c r="Q274" s="157"/>
      <c r="R274" s="157"/>
      <c r="S274" s="157"/>
      <c r="T274" s="157"/>
      <c r="U274" s="157"/>
      <c r="V274" s="209"/>
      <c r="W274" s="209"/>
      <c r="X274" s="209"/>
      <c r="Y274" s="209"/>
      <c r="Z274" s="209"/>
      <c r="AA274" s="209"/>
      <c r="AB274" s="209"/>
      <c r="AC274" s="157"/>
      <c r="AD274" s="157"/>
      <c r="AE274" s="157"/>
      <c r="AF274" s="157"/>
    </row>
    <row r="275" spans="1:32" s="1" customFormat="1">
      <c r="A275" s="152"/>
      <c r="B275" s="152"/>
      <c r="C275" s="152"/>
      <c r="D275" s="152"/>
      <c r="E275" s="152"/>
      <c r="F275" s="152"/>
      <c r="G275" s="152"/>
      <c r="H275" s="152"/>
      <c r="I275" s="152"/>
      <c r="J275" s="152"/>
      <c r="K275" s="152"/>
      <c r="L275" s="152"/>
      <c r="M275" s="152"/>
      <c r="N275" s="157"/>
      <c r="O275" s="157"/>
      <c r="P275" s="157"/>
      <c r="Q275" s="157"/>
      <c r="R275" s="157"/>
      <c r="S275" s="157"/>
      <c r="T275" s="157"/>
      <c r="U275" s="157"/>
      <c r="V275" s="209"/>
      <c r="W275" s="209"/>
      <c r="X275" s="209"/>
      <c r="Y275" s="209"/>
      <c r="Z275" s="209"/>
      <c r="AA275" s="209"/>
      <c r="AB275" s="209"/>
      <c r="AC275" s="157"/>
      <c r="AD275" s="157"/>
      <c r="AE275" s="157"/>
      <c r="AF275" s="157"/>
    </row>
    <row r="276" spans="1:32" s="1" customFormat="1">
      <c r="A276" s="152"/>
      <c r="B276" s="152"/>
      <c r="C276" s="152"/>
      <c r="D276" s="152"/>
      <c r="E276" s="152"/>
      <c r="F276" s="152"/>
      <c r="G276" s="152"/>
      <c r="H276" s="152"/>
      <c r="I276" s="152"/>
      <c r="J276" s="152"/>
      <c r="K276" s="152"/>
      <c r="L276" s="152"/>
      <c r="M276" s="152"/>
      <c r="N276" s="157"/>
      <c r="O276" s="157"/>
      <c r="P276" s="157"/>
      <c r="Q276" s="157"/>
      <c r="R276" s="157"/>
      <c r="S276" s="157"/>
      <c r="T276" s="157"/>
      <c r="U276" s="157"/>
      <c r="V276" s="209"/>
      <c r="W276" s="209"/>
      <c r="X276" s="209"/>
      <c r="Y276" s="209"/>
      <c r="Z276" s="209"/>
      <c r="AA276" s="209"/>
      <c r="AB276" s="209"/>
      <c r="AC276" s="157"/>
      <c r="AD276" s="157"/>
      <c r="AE276" s="157"/>
      <c r="AF276" s="157"/>
    </row>
    <row r="277" spans="1:32" s="1" customFormat="1">
      <c r="A277" s="152"/>
      <c r="B277" s="152"/>
      <c r="C277" s="152"/>
      <c r="D277" s="152"/>
      <c r="E277" s="152"/>
      <c r="F277" s="152"/>
      <c r="G277" s="152"/>
      <c r="H277" s="152"/>
      <c r="I277" s="152"/>
      <c r="J277" s="152"/>
      <c r="K277" s="152"/>
      <c r="L277" s="152"/>
      <c r="M277" s="152"/>
      <c r="N277" s="157"/>
      <c r="O277" s="157"/>
      <c r="P277" s="157"/>
      <c r="Q277" s="157"/>
      <c r="R277" s="157"/>
      <c r="S277" s="157"/>
      <c r="T277" s="157"/>
      <c r="U277" s="157"/>
      <c r="V277" s="209"/>
      <c r="W277" s="209"/>
      <c r="X277" s="209"/>
      <c r="Y277" s="209"/>
      <c r="Z277" s="209"/>
      <c r="AA277" s="209"/>
      <c r="AB277" s="209"/>
      <c r="AC277" s="157"/>
      <c r="AD277" s="157"/>
      <c r="AE277" s="157"/>
      <c r="AF277" s="157"/>
    </row>
    <row r="278" spans="1:32" s="1" customFormat="1">
      <c r="A278" s="152"/>
      <c r="B278" s="152"/>
      <c r="C278" s="152"/>
      <c r="D278" s="152"/>
      <c r="E278" s="152"/>
      <c r="F278" s="152"/>
      <c r="G278" s="152"/>
      <c r="H278" s="152"/>
      <c r="I278" s="152"/>
      <c r="J278" s="152"/>
      <c r="K278" s="152"/>
      <c r="L278" s="152"/>
      <c r="M278" s="152"/>
      <c r="N278" s="157"/>
      <c r="O278" s="157"/>
      <c r="P278" s="157"/>
      <c r="Q278" s="157"/>
      <c r="R278" s="157"/>
      <c r="S278" s="157"/>
      <c r="T278" s="157"/>
      <c r="U278" s="157"/>
      <c r="V278" s="209"/>
      <c r="W278" s="209"/>
      <c r="X278" s="209"/>
      <c r="Y278" s="209"/>
      <c r="Z278" s="209"/>
      <c r="AA278" s="209"/>
      <c r="AB278" s="209"/>
      <c r="AC278" s="157"/>
      <c r="AD278" s="157"/>
      <c r="AE278" s="157"/>
      <c r="AF278" s="157"/>
    </row>
    <row r="279" spans="1:32" s="1" customFormat="1">
      <c r="A279" s="152"/>
      <c r="B279" s="152"/>
      <c r="C279" s="152"/>
      <c r="D279" s="152"/>
      <c r="E279" s="152"/>
      <c r="F279" s="152"/>
      <c r="G279" s="152"/>
      <c r="H279" s="152"/>
      <c r="I279" s="152"/>
      <c r="J279" s="152"/>
      <c r="K279" s="152"/>
      <c r="L279" s="152"/>
      <c r="M279" s="152"/>
      <c r="N279" s="157"/>
      <c r="O279" s="157"/>
      <c r="P279" s="157"/>
      <c r="Q279" s="157"/>
      <c r="R279" s="157"/>
      <c r="S279" s="157"/>
      <c r="T279" s="157"/>
      <c r="U279" s="157"/>
      <c r="V279" s="209"/>
      <c r="W279" s="209"/>
      <c r="X279" s="209"/>
      <c r="Y279" s="209"/>
      <c r="Z279" s="209"/>
      <c r="AA279" s="209"/>
      <c r="AB279" s="209"/>
      <c r="AC279" s="157"/>
      <c r="AD279" s="157"/>
      <c r="AE279" s="157"/>
      <c r="AF279" s="157"/>
    </row>
    <row r="280" spans="1:32" s="1" customFormat="1">
      <c r="A280" s="152"/>
      <c r="B280" s="152"/>
      <c r="C280" s="152"/>
      <c r="D280" s="152"/>
      <c r="E280" s="152"/>
      <c r="F280" s="152"/>
      <c r="G280" s="152"/>
      <c r="H280" s="152"/>
      <c r="I280" s="152"/>
      <c r="J280" s="152"/>
      <c r="K280" s="152"/>
      <c r="L280" s="152"/>
      <c r="M280" s="152"/>
      <c r="N280" s="157"/>
      <c r="O280" s="157"/>
      <c r="P280" s="157"/>
      <c r="Q280" s="157"/>
      <c r="R280" s="157"/>
      <c r="S280" s="157"/>
      <c r="T280" s="157"/>
      <c r="U280" s="157"/>
      <c r="V280" s="209"/>
      <c r="W280" s="209"/>
      <c r="X280" s="209"/>
      <c r="Y280" s="209"/>
      <c r="Z280" s="209"/>
      <c r="AA280" s="209"/>
      <c r="AB280" s="209"/>
      <c r="AC280" s="157"/>
      <c r="AD280" s="157"/>
      <c r="AE280" s="157"/>
      <c r="AF280" s="157"/>
    </row>
    <row r="281" spans="1:32" s="1" customFormat="1">
      <c r="A281" s="152"/>
      <c r="B281" s="152"/>
      <c r="C281" s="152"/>
      <c r="D281" s="152"/>
      <c r="E281" s="152"/>
      <c r="F281" s="152"/>
      <c r="G281" s="152"/>
      <c r="H281" s="152"/>
      <c r="I281" s="152"/>
      <c r="J281" s="152"/>
      <c r="K281" s="152"/>
      <c r="L281" s="152"/>
      <c r="M281" s="152"/>
      <c r="N281" s="157"/>
      <c r="O281" s="157"/>
      <c r="P281" s="157"/>
      <c r="Q281" s="157"/>
      <c r="R281" s="157"/>
      <c r="S281" s="157"/>
      <c r="T281" s="157"/>
      <c r="U281" s="157"/>
      <c r="V281" s="209"/>
      <c r="W281" s="209"/>
      <c r="X281" s="209"/>
      <c r="Y281" s="209"/>
      <c r="Z281" s="209"/>
      <c r="AA281" s="209"/>
      <c r="AB281" s="209"/>
      <c r="AC281" s="157"/>
      <c r="AD281" s="157"/>
      <c r="AE281" s="157"/>
      <c r="AF281" s="157"/>
    </row>
    <row r="282" spans="1:32" s="1" customFormat="1">
      <c r="A282" s="152"/>
      <c r="B282" s="152"/>
      <c r="C282" s="152"/>
      <c r="D282" s="152"/>
      <c r="E282" s="152"/>
      <c r="F282" s="152"/>
      <c r="G282" s="152"/>
      <c r="H282" s="152"/>
      <c r="I282" s="152"/>
      <c r="J282" s="152"/>
      <c r="K282" s="152"/>
      <c r="L282" s="152"/>
      <c r="M282" s="152"/>
      <c r="N282" s="157"/>
      <c r="O282" s="157"/>
      <c r="P282" s="157"/>
      <c r="Q282" s="157"/>
      <c r="R282" s="157"/>
      <c r="S282" s="157"/>
      <c r="T282" s="157"/>
      <c r="U282" s="157"/>
      <c r="V282" s="209"/>
      <c r="W282" s="209"/>
      <c r="X282" s="209"/>
      <c r="Y282" s="209"/>
      <c r="Z282" s="209"/>
      <c r="AA282" s="209"/>
      <c r="AB282" s="209"/>
      <c r="AC282" s="157"/>
      <c r="AD282" s="157"/>
      <c r="AE282" s="157"/>
      <c r="AF282" s="157"/>
    </row>
    <row r="283" spans="1:32" s="1" customFormat="1">
      <c r="A283" s="152"/>
      <c r="B283" s="152"/>
      <c r="C283" s="152"/>
      <c r="D283" s="152"/>
      <c r="E283" s="152"/>
      <c r="F283" s="152"/>
      <c r="G283" s="152"/>
      <c r="H283" s="152"/>
      <c r="I283" s="152"/>
      <c r="J283" s="152"/>
      <c r="K283" s="152"/>
      <c r="L283" s="152"/>
      <c r="M283" s="152"/>
      <c r="N283" s="157"/>
      <c r="O283" s="157"/>
      <c r="P283" s="157"/>
      <c r="Q283" s="157"/>
      <c r="R283" s="157"/>
      <c r="S283" s="157"/>
      <c r="T283" s="157"/>
      <c r="U283" s="157"/>
      <c r="V283" s="209"/>
      <c r="W283" s="209"/>
      <c r="X283" s="209"/>
      <c r="Y283" s="209"/>
      <c r="Z283" s="209"/>
      <c r="AA283" s="209"/>
      <c r="AB283" s="209"/>
      <c r="AC283" s="157"/>
      <c r="AD283" s="157"/>
      <c r="AE283" s="157"/>
      <c r="AF283" s="157"/>
    </row>
    <row r="284" spans="1:32" s="1" customFormat="1">
      <c r="A284" s="152"/>
      <c r="B284" s="152"/>
      <c r="C284" s="152"/>
      <c r="D284" s="152"/>
      <c r="E284" s="152"/>
      <c r="F284" s="152"/>
      <c r="G284" s="152"/>
      <c r="H284" s="152"/>
      <c r="I284" s="152"/>
      <c r="J284" s="152"/>
      <c r="K284" s="152"/>
      <c r="L284" s="152"/>
      <c r="M284" s="152"/>
      <c r="N284" s="157"/>
      <c r="O284" s="157"/>
      <c r="P284" s="157"/>
      <c r="Q284" s="157"/>
      <c r="R284" s="157"/>
      <c r="S284" s="157"/>
      <c r="T284" s="157"/>
      <c r="U284" s="157"/>
      <c r="V284" s="209"/>
      <c r="W284" s="209"/>
      <c r="X284" s="209"/>
      <c r="Y284" s="209"/>
      <c r="Z284" s="209"/>
      <c r="AA284" s="209"/>
      <c r="AB284" s="209"/>
      <c r="AC284" s="157"/>
      <c r="AD284" s="157"/>
      <c r="AE284" s="157"/>
      <c r="AF284" s="157"/>
    </row>
    <row r="285" spans="1:32" s="1" customFormat="1">
      <c r="A285" s="152"/>
      <c r="B285" s="152"/>
      <c r="C285" s="152"/>
      <c r="D285" s="152"/>
      <c r="E285" s="152"/>
      <c r="F285" s="152"/>
      <c r="G285" s="152"/>
      <c r="H285" s="152"/>
      <c r="I285" s="152"/>
      <c r="J285" s="152"/>
      <c r="K285" s="152"/>
      <c r="L285" s="152"/>
      <c r="M285" s="152"/>
      <c r="N285" s="157"/>
      <c r="O285" s="157"/>
      <c r="P285" s="157"/>
      <c r="Q285" s="157"/>
      <c r="R285" s="157"/>
      <c r="S285" s="157"/>
      <c r="T285" s="157"/>
      <c r="U285" s="157"/>
      <c r="V285" s="209"/>
      <c r="W285" s="209"/>
      <c r="X285" s="209"/>
      <c r="Y285" s="209"/>
      <c r="Z285" s="209"/>
      <c r="AA285" s="209"/>
      <c r="AB285" s="209"/>
      <c r="AC285" s="157"/>
      <c r="AD285" s="157"/>
      <c r="AE285" s="157"/>
      <c r="AF285" s="157"/>
    </row>
    <row r="286" spans="1:32" s="1" customFormat="1">
      <c r="A286" s="152"/>
      <c r="B286" s="152"/>
      <c r="C286" s="152"/>
      <c r="D286" s="152"/>
      <c r="E286" s="152"/>
      <c r="F286" s="152"/>
      <c r="G286" s="152"/>
      <c r="H286" s="152"/>
      <c r="I286" s="152"/>
      <c r="J286" s="152"/>
      <c r="K286" s="152"/>
      <c r="L286" s="152"/>
      <c r="M286" s="152"/>
      <c r="N286" s="157"/>
      <c r="O286" s="157"/>
      <c r="P286" s="157"/>
      <c r="Q286" s="157"/>
      <c r="R286" s="157"/>
      <c r="S286" s="157"/>
      <c r="T286" s="157"/>
      <c r="U286" s="157"/>
      <c r="V286" s="209"/>
      <c r="W286" s="209"/>
      <c r="X286" s="209"/>
      <c r="Y286" s="209"/>
      <c r="Z286" s="209"/>
      <c r="AA286" s="209"/>
      <c r="AB286" s="209"/>
      <c r="AC286" s="157"/>
      <c r="AD286" s="157"/>
      <c r="AE286" s="157"/>
      <c r="AF286" s="157"/>
    </row>
    <row r="287" spans="1:32" s="1" customFormat="1">
      <c r="A287" s="152"/>
      <c r="B287" s="152"/>
      <c r="C287" s="152"/>
      <c r="D287" s="152"/>
      <c r="E287" s="152"/>
      <c r="F287" s="152"/>
      <c r="G287" s="152"/>
      <c r="H287" s="152"/>
      <c r="I287" s="152"/>
      <c r="J287" s="152"/>
      <c r="K287" s="152"/>
      <c r="L287" s="152"/>
      <c r="M287" s="152"/>
      <c r="N287" s="157"/>
      <c r="O287" s="157"/>
      <c r="P287" s="157"/>
      <c r="Q287" s="157"/>
      <c r="R287" s="157"/>
      <c r="S287" s="157"/>
      <c r="T287" s="157"/>
      <c r="U287" s="157"/>
      <c r="V287" s="209"/>
      <c r="W287" s="209"/>
      <c r="X287" s="209"/>
      <c r="Y287" s="209"/>
      <c r="Z287" s="209"/>
      <c r="AA287" s="209"/>
      <c r="AB287" s="209"/>
      <c r="AC287" s="157"/>
      <c r="AD287" s="157"/>
      <c r="AE287" s="157"/>
      <c r="AF287" s="157"/>
    </row>
    <row r="288" spans="1:32" s="1" customFormat="1">
      <c r="A288" s="152"/>
      <c r="B288" s="152"/>
      <c r="C288" s="152"/>
      <c r="D288" s="152"/>
      <c r="E288" s="152"/>
      <c r="F288" s="152"/>
      <c r="G288" s="152"/>
      <c r="H288" s="152"/>
      <c r="I288" s="152"/>
      <c r="J288" s="152"/>
      <c r="K288" s="152"/>
      <c r="L288" s="152"/>
      <c r="M288" s="152"/>
      <c r="N288" s="157"/>
      <c r="O288" s="157"/>
      <c r="P288" s="157"/>
      <c r="Q288" s="157"/>
      <c r="R288" s="157"/>
      <c r="S288" s="157"/>
      <c r="T288" s="157"/>
      <c r="U288" s="157"/>
      <c r="V288" s="209"/>
      <c r="W288" s="209"/>
      <c r="X288" s="209"/>
      <c r="Y288" s="209"/>
      <c r="Z288" s="209"/>
      <c r="AA288" s="209"/>
      <c r="AB288" s="209"/>
      <c r="AC288" s="157"/>
      <c r="AD288" s="157"/>
      <c r="AE288" s="157"/>
      <c r="AF288" s="157"/>
    </row>
    <row r="289" spans="1:32" s="1" customFormat="1">
      <c r="A289" s="152"/>
      <c r="B289" s="152"/>
      <c r="C289" s="152"/>
      <c r="D289" s="152"/>
      <c r="E289" s="152"/>
      <c r="F289" s="152"/>
      <c r="G289" s="152"/>
      <c r="H289" s="152"/>
      <c r="I289" s="152"/>
      <c r="J289" s="152"/>
      <c r="K289" s="152"/>
      <c r="L289" s="152"/>
      <c r="M289" s="152"/>
      <c r="N289" s="157"/>
      <c r="O289" s="157"/>
      <c r="P289" s="157"/>
      <c r="Q289" s="157"/>
      <c r="R289" s="157"/>
      <c r="S289" s="157"/>
      <c r="T289" s="157"/>
      <c r="U289" s="157"/>
      <c r="V289" s="209"/>
      <c r="W289" s="209"/>
      <c r="X289" s="209"/>
      <c r="Y289" s="209"/>
      <c r="Z289" s="209"/>
      <c r="AA289" s="209"/>
      <c r="AB289" s="209"/>
      <c r="AC289" s="157"/>
      <c r="AD289" s="157"/>
      <c r="AE289" s="157"/>
      <c r="AF289" s="157"/>
    </row>
    <row r="290" spans="1:32" s="1" customFormat="1">
      <c r="A290" s="152"/>
      <c r="B290" s="152"/>
      <c r="C290" s="152"/>
      <c r="D290" s="152"/>
      <c r="E290" s="152"/>
      <c r="F290" s="152"/>
      <c r="G290" s="152"/>
      <c r="H290" s="152"/>
      <c r="I290" s="152"/>
      <c r="J290" s="152"/>
      <c r="K290" s="152"/>
      <c r="L290" s="152"/>
      <c r="M290" s="152"/>
      <c r="N290" s="157"/>
      <c r="O290" s="157"/>
      <c r="P290" s="157"/>
      <c r="Q290" s="157"/>
      <c r="R290" s="157"/>
      <c r="S290" s="157"/>
      <c r="T290" s="157"/>
      <c r="U290" s="157"/>
      <c r="V290" s="209"/>
      <c r="W290" s="209"/>
      <c r="X290" s="209"/>
      <c r="Y290" s="209"/>
      <c r="Z290" s="209"/>
      <c r="AA290" s="209"/>
      <c r="AB290" s="209"/>
      <c r="AC290" s="157"/>
      <c r="AD290" s="157"/>
      <c r="AE290" s="157"/>
      <c r="AF290" s="157"/>
    </row>
    <row r="291" spans="1:32" s="1" customFormat="1">
      <c r="A291" s="152"/>
      <c r="B291" s="152"/>
      <c r="C291" s="152"/>
      <c r="D291" s="152"/>
      <c r="E291" s="152"/>
      <c r="F291" s="152"/>
      <c r="G291" s="152"/>
      <c r="H291" s="152"/>
      <c r="I291" s="152"/>
      <c r="J291" s="152"/>
      <c r="K291" s="152"/>
      <c r="L291" s="152"/>
      <c r="M291" s="152"/>
      <c r="N291" s="157"/>
      <c r="O291" s="157"/>
      <c r="P291" s="157"/>
      <c r="Q291" s="157"/>
      <c r="R291" s="157"/>
      <c r="S291" s="157"/>
      <c r="T291" s="157"/>
      <c r="U291" s="157"/>
      <c r="V291" s="209"/>
      <c r="W291" s="209"/>
      <c r="X291" s="209"/>
      <c r="Y291" s="209"/>
      <c r="Z291" s="209"/>
      <c r="AA291" s="209"/>
      <c r="AB291" s="209"/>
      <c r="AC291" s="157"/>
      <c r="AD291" s="157"/>
      <c r="AE291" s="157"/>
      <c r="AF291" s="157"/>
    </row>
    <row r="292" spans="1:32" s="1" customFormat="1">
      <c r="A292" s="152"/>
      <c r="B292" s="152"/>
      <c r="C292" s="152"/>
      <c r="D292" s="152"/>
      <c r="E292" s="152"/>
      <c r="F292" s="152"/>
      <c r="G292" s="152"/>
      <c r="H292" s="152"/>
      <c r="I292" s="152"/>
      <c r="J292" s="152"/>
      <c r="K292" s="152"/>
      <c r="L292" s="152"/>
      <c r="M292" s="152"/>
      <c r="N292" s="157"/>
      <c r="O292" s="157"/>
      <c r="P292" s="157"/>
      <c r="Q292" s="157"/>
      <c r="R292" s="157"/>
      <c r="S292" s="157"/>
      <c r="T292" s="157"/>
      <c r="U292" s="157"/>
      <c r="V292" s="209"/>
      <c r="W292" s="209"/>
      <c r="X292" s="209"/>
      <c r="Y292" s="209"/>
      <c r="Z292" s="209"/>
      <c r="AA292" s="209"/>
      <c r="AB292" s="209"/>
      <c r="AC292" s="157"/>
      <c r="AD292" s="157"/>
      <c r="AE292" s="157"/>
      <c r="AF292" s="157"/>
    </row>
    <row r="293" spans="1:32" s="1" customFormat="1">
      <c r="A293" s="152"/>
      <c r="B293" s="152"/>
      <c r="C293" s="152"/>
      <c r="D293" s="152"/>
      <c r="E293" s="152"/>
      <c r="F293" s="152"/>
      <c r="G293" s="152"/>
      <c r="H293" s="152"/>
      <c r="I293" s="152"/>
      <c r="J293" s="152"/>
      <c r="K293" s="152"/>
      <c r="L293" s="152"/>
      <c r="M293" s="152"/>
      <c r="N293" s="157"/>
      <c r="O293" s="157"/>
      <c r="P293" s="157"/>
      <c r="Q293" s="157"/>
      <c r="R293" s="157"/>
      <c r="S293" s="157"/>
      <c r="T293" s="157"/>
      <c r="U293" s="157"/>
      <c r="V293" s="209"/>
      <c r="W293" s="209"/>
      <c r="X293" s="209"/>
      <c r="Y293" s="209"/>
      <c r="Z293" s="209"/>
      <c r="AA293" s="209"/>
      <c r="AB293" s="209"/>
      <c r="AC293" s="157"/>
      <c r="AD293" s="157"/>
      <c r="AE293" s="157"/>
      <c r="AF293" s="157"/>
    </row>
    <row r="294" spans="1:32" s="1" customFormat="1">
      <c r="A294" s="152"/>
      <c r="B294" s="152"/>
      <c r="C294" s="152"/>
      <c r="D294" s="152"/>
      <c r="E294" s="152"/>
      <c r="F294" s="152"/>
      <c r="G294" s="152"/>
      <c r="H294" s="152"/>
      <c r="I294" s="152"/>
      <c r="J294" s="152"/>
      <c r="K294" s="152"/>
      <c r="L294" s="152"/>
      <c r="M294" s="152"/>
      <c r="N294" s="157"/>
      <c r="O294" s="157"/>
      <c r="P294" s="157"/>
      <c r="Q294" s="157"/>
      <c r="R294" s="157"/>
      <c r="S294" s="157"/>
      <c r="T294" s="157"/>
      <c r="U294" s="157"/>
      <c r="V294" s="209"/>
      <c r="W294" s="209"/>
      <c r="X294" s="209"/>
      <c r="Y294" s="209"/>
      <c r="Z294" s="209"/>
      <c r="AA294" s="209"/>
      <c r="AB294" s="209"/>
      <c r="AC294" s="157"/>
      <c r="AD294" s="157"/>
      <c r="AE294" s="157"/>
      <c r="AF294" s="157"/>
    </row>
    <row r="295" spans="1:32" s="1" customFormat="1">
      <c r="A295" s="152"/>
      <c r="B295" s="152"/>
      <c r="C295" s="152"/>
      <c r="D295" s="152"/>
      <c r="E295" s="152"/>
      <c r="F295" s="152"/>
      <c r="G295" s="152"/>
      <c r="H295" s="152"/>
      <c r="I295" s="152"/>
      <c r="J295" s="152"/>
      <c r="K295" s="152"/>
      <c r="L295" s="152"/>
      <c r="M295" s="152"/>
      <c r="N295" s="157"/>
      <c r="O295" s="157"/>
      <c r="P295" s="157"/>
      <c r="Q295" s="157"/>
      <c r="R295" s="157"/>
      <c r="S295" s="157"/>
      <c r="T295" s="157"/>
      <c r="U295" s="157"/>
      <c r="V295" s="209"/>
      <c r="W295" s="209"/>
      <c r="X295" s="209"/>
      <c r="Y295" s="209"/>
      <c r="Z295" s="209"/>
      <c r="AA295" s="209"/>
      <c r="AB295" s="209"/>
      <c r="AC295" s="157"/>
      <c r="AD295" s="157"/>
      <c r="AE295" s="157"/>
      <c r="AF295" s="157"/>
    </row>
    <row r="296" spans="1:32" s="1" customFormat="1">
      <c r="A296" s="152"/>
      <c r="B296" s="152"/>
      <c r="C296" s="152"/>
      <c r="D296" s="152"/>
      <c r="E296" s="152"/>
      <c r="F296" s="152"/>
      <c r="G296" s="152"/>
      <c r="H296" s="152"/>
      <c r="I296" s="152"/>
      <c r="J296" s="152"/>
      <c r="K296" s="152"/>
      <c r="L296" s="152"/>
      <c r="M296" s="152"/>
      <c r="N296" s="157"/>
      <c r="O296" s="157"/>
      <c r="P296" s="157"/>
      <c r="Q296" s="157"/>
      <c r="R296" s="157"/>
      <c r="S296" s="157"/>
      <c r="T296" s="157"/>
      <c r="U296" s="157"/>
      <c r="V296" s="209"/>
      <c r="W296" s="209"/>
      <c r="X296" s="209"/>
      <c r="Y296" s="209"/>
      <c r="Z296" s="209"/>
      <c r="AA296" s="209"/>
      <c r="AB296" s="209"/>
      <c r="AC296" s="157"/>
      <c r="AD296" s="157"/>
      <c r="AE296" s="157"/>
      <c r="AF296" s="157"/>
    </row>
    <row r="297" spans="1:32" s="1" customFormat="1">
      <c r="A297" s="152"/>
      <c r="B297" s="152"/>
      <c r="C297" s="152"/>
      <c r="D297" s="152"/>
      <c r="E297" s="152"/>
      <c r="F297" s="152"/>
      <c r="G297" s="152"/>
      <c r="H297" s="152"/>
      <c r="I297" s="152"/>
      <c r="J297" s="152"/>
      <c r="K297" s="152"/>
      <c r="L297" s="152"/>
      <c r="M297" s="152"/>
      <c r="N297" s="157"/>
      <c r="O297" s="157"/>
      <c r="P297" s="157"/>
      <c r="Q297" s="157"/>
      <c r="R297" s="157"/>
      <c r="S297" s="157"/>
      <c r="T297" s="157"/>
      <c r="U297" s="157"/>
      <c r="V297" s="209"/>
      <c r="W297" s="209"/>
      <c r="X297" s="209"/>
      <c r="Y297" s="209"/>
      <c r="Z297" s="209"/>
      <c r="AA297" s="209"/>
      <c r="AB297" s="209"/>
      <c r="AC297" s="157"/>
      <c r="AD297" s="157"/>
      <c r="AE297" s="157"/>
      <c r="AF297" s="157"/>
    </row>
    <row r="298" spans="1:32" s="1" customFormat="1">
      <c r="A298" s="152"/>
      <c r="B298" s="152"/>
      <c r="C298" s="152"/>
      <c r="D298" s="152"/>
      <c r="E298" s="152"/>
      <c r="F298" s="152"/>
      <c r="G298" s="152"/>
      <c r="H298" s="152"/>
      <c r="I298" s="152"/>
      <c r="J298" s="152"/>
      <c r="K298" s="152"/>
      <c r="L298" s="152"/>
      <c r="M298" s="152"/>
      <c r="N298" s="157"/>
      <c r="O298" s="157"/>
      <c r="P298" s="157"/>
      <c r="Q298" s="157"/>
      <c r="R298" s="157"/>
      <c r="S298" s="157"/>
      <c r="T298" s="157"/>
      <c r="U298" s="157"/>
      <c r="V298" s="209"/>
      <c r="W298" s="209"/>
      <c r="X298" s="209"/>
      <c r="Y298" s="209"/>
      <c r="Z298" s="209"/>
      <c r="AA298" s="209"/>
      <c r="AB298" s="209"/>
      <c r="AC298" s="157"/>
      <c r="AD298" s="157"/>
      <c r="AE298" s="157"/>
      <c r="AF298" s="157"/>
    </row>
    <row r="299" spans="1:32" s="1" customFormat="1">
      <c r="A299" s="152"/>
      <c r="B299" s="152"/>
      <c r="C299" s="152"/>
      <c r="D299" s="152"/>
      <c r="E299" s="152"/>
      <c r="F299" s="152"/>
      <c r="G299" s="152"/>
      <c r="H299" s="152"/>
      <c r="I299" s="152"/>
      <c r="J299" s="152"/>
      <c r="K299" s="152"/>
      <c r="L299" s="152"/>
      <c r="M299" s="152"/>
      <c r="N299" s="157"/>
      <c r="O299" s="157"/>
      <c r="P299" s="157"/>
      <c r="Q299" s="157"/>
      <c r="R299" s="157"/>
      <c r="S299" s="157"/>
      <c r="T299" s="157"/>
      <c r="U299" s="157"/>
      <c r="V299" s="209"/>
      <c r="W299" s="209"/>
      <c r="X299" s="209"/>
      <c r="Y299" s="209"/>
      <c r="Z299" s="209"/>
      <c r="AA299" s="209"/>
      <c r="AB299" s="209"/>
      <c r="AC299" s="157"/>
      <c r="AD299" s="157"/>
      <c r="AE299" s="157"/>
      <c r="AF299" s="157"/>
    </row>
    <row r="300" spans="1:32" s="1" customFormat="1">
      <c r="A300" s="152"/>
      <c r="B300" s="152"/>
      <c r="C300" s="152"/>
      <c r="D300" s="152"/>
      <c r="E300" s="152"/>
      <c r="F300" s="152"/>
      <c r="G300" s="152"/>
      <c r="H300" s="152"/>
      <c r="I300" s="152"/>
      <c r="J300" s="152"/>
      <c r="K300" s="152"/>
      <c r="L300" s="152"/>
      <c r="M300" s="152"/>
      <c r="N300" s="157"/>
      <c r="O300" s="157"/>
      <c r="P300" s="157"/>
      <c r="Q300" s="157"/>
      <c r="R300" s="157"/>
      <c r="S300" s="157"/>
      <c r="T300" s="157"/>
      <c r="U300" s="157"/>
      <c r="V300" s="209"/>
      <c r="W300" s="209"/>
      <c r="X300" s="209"/>
      <c r="Y300" s="209"/>
      <c r="Z300" s="209"/>
      <c r="AA300" s="209"/>
      <c r="AB300" s="209"/>
      <c r="AC300" s="157"/>
      <c r="AD300" s="157"/>
      <c r="AE300" s="157"/>
      <c r="AF300" s="157"/>
    </row>
    <row r="301" spans="1:32" s="1" customFormat="1">
      <c r="A301" s="152"/>
      <c r="B301" s="152"/>
      <c r="C301" s="152"/>
      <c r="D301" s="152"/>
      <c r="E301" s="152"/>
      <c r="F301" s="152"/>
      <c r="G301" s="152"/>
      <c r="H301" s="152"/>
      <c r="I301" s="152"/>
      <c r="J301" s="152"/>
      <c r="K301" s="152"/>
      <c r="L301" s="152"/>
      <c r="M301" s="152"/>
      <c r="N301" s="157"/>
      <c r="O301" s="157"/>
      <c r="P301" s="157"/>
      <c r="Q301" s="157"/>
      <c r="R301" s="157"/>
      <c r="S301" s="157"/>
      <c r="T301" s="157"/>
      <c r="U301" s="157"/>
      <c r="V301" s="209"/>
      <c r="W301" s="209"/>
      <c r="X301" s="209"/>
      <c r="Y301" s="209"/>
      <c r="Z301" s="209"/>
      <c r="AA301" s="209"/>
      <c r="AB301" s="209"/>
      <c r="AC301" s="157"/>
      <c r="AD301" s="157"/>
      <c r="AE301" s="157"/>
      <c r="AF301" s="157"/>
    </row>
    <row r="302" spans="1:32" s="1" customFormat="1">
      <c r="A302" s="152"/>
      <c r="B302" s="152"/>
      <c r="C302" s="152"/>
      <c r="D302" s="152"/>
      <c r="E302" s="152"/>
      <c r="F302" s="152"/>
      <c r="G302" s="152"/>
      <c r="H302" s="152"/>
      <c r="I302" s="152"/>
      <c r="J302" s="152"/>
      <c r="K302" s="152"/>
      <c r="L302" s="152"/>
      <c r="M302" s="152"/>
      <c r="N302" s="157"/>
      <c r="O302" s="157"/>
      <c r="P302" s="157"/>
      <c r="Q302" s="157"/>
      <c r="R302" s="157"/>
      <c r="S302" s="157"/>
      <c r="T302" s="157"/>
      <c r="U302" s="157"/>
      <c r="V302" s="209"/>
      <c r="W302" s="209"/>
      <c r="X302" s="209"/>
      <c r="Y302" s="209"/>
      <c r="Z302" s="209"/>
      <c r="AA302" s="209"/>
      <c r="AB302" s="209"/>
      <c r="AC302" s="157"/>
      <c r="AD302" s="157"/>
      <c r="AE302" s="157"/>
      <c r="AF302" s="157"/>
    </row>
    <row r="303" spans="1:32" s="1" customFormat="1">
      <c r="A303" s="152"/>
      <c r="B303" s="152"/>
      <c r="C303" s="152"/>
      <c r="D303" s="152"/>
      <c r="E303" s="152"/>
      <c r="F303" s="152"/>
      <c r="G303" s="152"/>
      <c r="H303" s="152"/>
      <c r="I303" s="152"/>
      <c r="J303" s="152"/>
      <c r="K303" s="152"/>
      <c r="L303" s="152"/>
      <c r="M303" s="152"/>
      <c r="N303" s="157"/>
      <c r="O303" s="157"/>
      <c r="P303" s="157"/>
      <c r="Q303" s="157"/>
      <c r="R303" s="157"/>
      <c r="S303" s="157"/>
      <c r="T303" s="157"/>
      <c r="U303" s="157"/>
      <c r="V303" s="209"/>
      <c r="W303" s="209"/>
      <c r="X303" s="209"/>
      <c r="Y303" s="209"/>
      <c r="Z303" s="209"/>
      <c r="AA303" s="209"/>
      <c r="AB303" s="209"/>
      <c r="AC303" s="157"/>
      <c r="AD303" s="157"/>
      <c r="AE303" s="157"/>
      <c r="AF303" s="157"/>
    </row>
    <row r="304" spans="1:32" s="1" customFormat="1">
      <c r="A304" s="152"/>
      <c r="B304" s="152"/>
      <c r="C304" s="152"/>
      <c r="D304" s="152"/>
      <c r="E304" s="152"/>
      <c r="F304" s="152"/>
      <c r="G304" s="152"/>
      <c r="H304" s="152"/>
      <c r="I304" s="152"/>
      <c r="J304" s="152"/>
      <c r="K304" s="152"/>
      <c r="L304" s="152"/>
      <c r="M304" s="152"/>
      <c r="N304" s="157"/>
      <c r="O304" s="157"/>
      <c r="P304" s="157"/>
      <c r="Q304" s="157"/>
      <c r="R304" s="157"/>
      <c r="S304" s="157"/>
      <c r="T304" s="157"/>
      <c r="U304" s="157"/>
      <c r="V304" s="209"/>
      <c r="W304" s="209"/>
      <c r="X304" s="209"/>
      <c r="Y304" s="209"/>
      <c r="Z304" s="209"/>
      <c r="AA304" s="209"/>
      <c r="AB304" s="209"/>
      <c r="AC304" s="157"/>
      <c r="AD304" s="157"/>
      <c r="AE304" s="157"/>
      <c r="AF304" s="157"/>
    </row>
    <row r="305" spans="1:32" s="1" customFormat="1">
      <c r="A305" s="152"/>
      <c r="B305" s="152"/>
      <c r="C305" s="152"/>
      <c r="D305" s="152"/>
      <c r="E305" s="152"/>
      <c r="F305" s="152"/>
      <c r="G305" s="152"/>
      <c r="H305" s="152"/>
      <c r="I305" s="152"/>
      <c r="J305" s="152"/>
      <c r="K305" s="152"/>
      <c r="L305" s="152"/>
      <c r="M305" s="152"/>
      <c r="N305" s="157"/>
      <c r="O305" s="157"/>
      <c r="P305" s="157"/>
      <c r="Q305" s="157"/>
      <c r="R305" s="157"/>
      <c r="S305" s="157"/>
      <c r="T305" s="157"/>
      <c r="U305" s="157"/>
      <c r="V305" s="209"/>
      <c r="W305" s="209"/>
      <c r="X305" s="209"/>
      <c r="Y305" s="209"/>
      <c r="Z305" s="209"/>
      <c r="AA305" s="209"/>
      <c r="AB305" s="209"/>
      <c r="AC305" s="157"/>
      <c r="AD305" s="157"/>
      <c r="AE305" s="157"/>
      <c r="AF305" s="157"/>
    </row>
    <row r="306" spans="1:32" s="1" customFormat="1">
      <c r="A306" s="152"/>
      <c r="B306" s="152"/>
      <c r="C306" s="152"/>
      <c r="D306" s="152"/>
      <c r="E306" s="152"/>
      <c r="F306" s="152"/>
      <c r="G306" s="152"/>
      <c r="H306" s="152"/>
      <c r="I306" s="152"/>
      <c r="J306" s="152"/>
      <c r="K306" s="152"/>
      <c r="L306" s="152"/>
      <c r="M306" s="152"/>
      <c r="N306" s="157"/>
      <c r="O306" s="157"/>
      <c r="P306" s="157"/>
      <c r="Q306" s="157"/>
      <c r="R306" s="157"/>
      <c r="S306" s="157"/>
      <c r="T306" s="157"/>
      <c r="U306" s="157"/>
      <c r="V306" s="209"/>
      <c r="W306" s="209"/>
      <c r="X306" s="209"/>
      <c r="Y306" s="209"/>
      <c r="Z306" s="209"/>
      <c r="AA306" s="209"/>
      <c r="AB306" s="209"/>
      <c r="AC306" s="157"/>
      <c r="AD306" s="157"/>
      <c r="AE306" s="157"/>
      <c r="AF306" s="157"/>
    </row>
    <row r="307" spans="1:32" s="1" customFormat="1">
      <c r="A307" s="152"/>
      <c r="B307" s="152"/>
      <c r="C307" s="152"/>
      <c r="D307" s="152"/>
      <c r="E307" s="152"/>
      <c r="F307" s="152"/>
      <c r="G307" s="152"/>
      <c r="H307" s="152"/>
      <c r="I307" s="152"/>
      <c r="J307" s="152"/>
      <c r="K307" s="152"/>
      <c r="L307" s="152"/>
      <c r="M307" s="152"/>
      <c r="N307" s="157"/>
      <c r="O307" s="157"/>
      <c r="P307" s="157"/>
      <c r="Q307" s="157"/>
      <c r="R307" s="157"/>
      <c r="S307" s="157"/>
      <c r="T307" s="157"/>
      <c r="U307" s="157"/>
      <c r="V307" s="209"/>
      <c r="W307" s="209"/>
      <c r="X307" s="209"/>
      <c r="Y307" s="209"/>
      <c r="Z307" s="209"/>
      <c r="AA307" s="209"/>
      <c r="AB307" s="209"/>
      <c r="AC307" s="157"/>
      <c r="AD307" s="157"/>
      <c r="AE307" s="157"/>
      <c r="AF307" s="157"/>
    </row>
    <row r="308" spans="1:32" s="1" customFormat="1">
      <c r="A308" s="152"/>
      <c r="B308" s="152"/>
      <c r="C308" s="152"/>
      <c r="D308" s="152"/>
      <c r="E308" s="152"/>
      <c r="F308" s="152"/>
      <c r="G308" s="152"/>
      <c r="H308" s="152"/>
      <c r="I308" s="152"/>
      <c r="J308" s="152"/>
      <c r="K308" s="152"/>
      <c r="L308" s="152"/>
      <c r="M308" s="152"/>
      <c r="N308" s="157"/>
      <c r="O308" s="157"/>
      <c r="P308" s="157"/>
      <c r="Q308" s="157"/>
      <c r="R308" s="157"/>
      <c r="S308" s="157"/>
      <c r="T308" s="157"/>
      <c r="U308" s="157"/>
      <c r="V308" s="209"/>
      <c r="W308" s="209"/>
      <c r="X308" s="209"/>
      <c r="Y308" s="209"/>
      <c r="Z308" s="209"/>
      <c r="AA308" s="209"/>
      <c r="AB308" s="209"/>
      <c r="AC308" s="157"/>
      <c r="AD308" s="157"/>
      <c r="AE308" s="157"/>
      <c r="AF308" s="157"/>
    </row>
    <row r="309" spans="1:32" s="1" customFormat="1">
      <c r="A309" s="152"/>
      <c r="B309" s="152"/>
      <c r="C309" s="152"/>
      <c r="D309" s="152"/>
      <c r="E309" s="152"/>
      <c r="F309" s="152"/>
      <c r="G309" s="152"/>
      <c r="H309" s="152"/>
      <c r="I309" s="152"/>
      <c r="J309" s="152"/>
      <c r="K309" s="152"/>
      <c r="L309" s="152"/>
      <c r="M309" s="152"/>
      <c r="N309" s="157"/>
      <c r="O309" s="157"/>
      <c r="P309" s="157"/>
      <c r="Q309" s="157"/>
      <c r="R309" s="157"/>
      <c r="S309" s="157"/>
      <c r="T309" s="157"/>
      <c r="U309" s="157"/>
      <c r="V309" s="209"/>
      <c r="W309" s="209"/>
      <c r="X309" s="209"/>
      <c r="Y309" s="209"/>
      <c r="Z309" s="209"/>
      <c r="AA309" s="209"/>
      <c r="AB309" s="209"/>
      <c r="AC309" s="157"/>
      <c r="AD309" s="157"/>
      <c r="AE309" s="157"/>
      <c r="AF309" s="157"/>
    </row>
    <row r="310" spans="1:32" s="1" customFormat="1">
      <c r="A310" s="152"/>
      <c r="B310" s="152"/>
      <c r="C310" s="152"/>
      <c r="D310" s="152"/>
      <c r="E310" s="152"/>
      <c r="F310" s="152"/>
      <c r="G310" s="152"/>
      <c r="H310" s="152"/>
      <c r="I310" s="152"/>
      <c r="J310" s="152"/>
      <c r="K310" s="152"/>
      <c r="L310" s="152"/>
      <c r="M310" s="152"/>
      <c r="N310" s="157"/>
      <c r="O310" s="157"/>
      <c r="P310" s="157"/>
      <c r="Q310" s="157"/>
      <c r="R310" s="157"/>
      <c r="S310" s="157"/>
      <c r="T310" s="157"/>
      <c r="U310" s="157"/>
      <c r="V310" s="209"/>
      <c r="W310" s="209"/>
      <c r="X310" s="209"/>
      <c r="Y310" s="209"/>
      <c r="Z310" s="209"/>
      <c r="AA310" s="209"/>
      <c r="AB310" s="209"/>
      <c r="AC310" s="157"/>
      <c r="AD310" s="157"/>
      <c r="AE310" s="157"/>
      <c r="AF310" s="157"/>
    </row>
    <row r="311" spans="1:32" s="1" customFormat="1">
      <c r="A311" s="152"/>
      <c r="B311" s="152"/>
      <c r="C311" s="152"/>
      <c r="D311" s="152"/>
      <c r="E311" s="152"/>
      <c r="F311" s="152"/>
      <c r="G311" s="152"/>
      <c r="H311" s="152"/>
      <c r="I311" s="152"/>
      <c r="J311" s="152"/>
      <c r="K311" s="152"/>
      <c r="L311" s="152"/>
      <c r="M311" s="152"/>
      <c r="N311" s="157"/>
      <c r="O311" s="157"/>
      <c r="P311" s="157"/>
      <c r="Q311" s="157"/>
      <c r="R311" s="157"/>
      <c r="S311" s="157"/>
      <c r="T311" s="157"/>
      <c r="U311" s="157"/>
      <c r="V311" s="209"/>
      <c r="W311" s="209"/>
      <c r="X311" s="209"/>
      <c r="Y311" s="209"/>
      <c r="Z311" s="209"/>
      <c r="AA311" s="209"/>
      <c r="AB311" s="209"/>
      <c r="AC311" s="157"/>
      <c r="AD311" s="157"/>
      <c r="AE311" s="157"/>
      <c r="AF311" s="157"/>
    </row>
    <row r="312" spans="1:32" s="1" customFormat="1">
      <c r="A312" s="152"/>
      <c r="B312" s="152"/>
      <c r="C312" s="152"/>
      <c r="D312" s="152"/>
      <c r="E312" s="152"/>
      <c r="F312" s="152"/>
      <c r="G312" s="152"/>
      <c r="H312" s="152"/>
      <c r="I312" s="152"/>
      <c r="J312" s="152"/>
      <c r="K312" s="152"/>
      <c r="L312" s="152"/>
      <c r="M312" s="152"/>
      <c r="N312" s="157"/>
      <c r="O312" s="157"/>
      <c r="P312" s="157"/>
      <c r="Q312" s="157"/>
      <c r="R312" s="157"/>
      <c r="S312" s="157"/>
      <c r="T312" s="157"/>
      <c r="U312" s="157"/>
      <c r="V312" s="209"/>
      <c r="W312" s="209"/>
      <c r="X312" s="209"/>
      <c r="Y312" s="209"/>
      <c r="Z312" s="209"/>
      <c r="AA312" s="209"/>
      <c r="AB312" s="209"/>
      <c r="AC312" s="157"/>
      <c r="AD312" s="157"/>
      <c r="AE312" s="157"/>
      <c r="AF312" s="157"/>
    </row>
    <row r="313" spans="1:32" s="1" customFormat="1">
      <c r="A313" s="152"/>
      <c r="B313" s="152"/>
      <c r="C313" s="152"/>
      <c r="D313" s="152"/>
      <c r="E313" s="152"/>
      <c r="F313" s="152"/>
      <c r="G313" s="152"/>
      <c r="H313" s="152"/>
      <c r="I313" s="152"/>
      <c r="J313" s="152"/>
      <c r="K313" s="152"/>
      <c r="L313" s="152"/>
      <c r="M313" s="152"/>
      <c r="N313" s="157"/>
      <c r="O313" s="157"/>
      <c r="P313" s="157"/>
      <c r="Q313" s="157"/>
      <c r="R313" s="157"/>
      <c r="S313" s="157"/>
      <c r="T313" s="157"/>
      <c r="U313" s="157"/>
      <c r="V313" s="209"/>
      <c r="W313" s="209"/>
      <c r="X313" s="209"/>
      <c r="Y313" s="209"/>
      <c r="Z313" s="209"/>
      <c r="AA313" s="209"/>
      <c r="AB313" s="209"/>
      <c r="AC313" s="157"/>
      <c r="AD313" s="157"/>
      <c r="AE313" s="157"/>
      <c r="AF313" s="157"/>
    </row>
    <row r="314" spans="1:32" s="1" customFormat="1">
      <c r="A314" s="152"/>
      <c r="B314" s="152"/>
      <c r="C314" s="152"/>
      <c r="D314" s="152"/>
      <c r="E314" s="152"/>
      <c r="F314" s="152"/>
      <c r="G314" s="152"/>
      <c r="H314" s="152"/>
      <c r="I314" s="152"/>
      <c r="J314" s="152"/>
      <c r="K314" s="152"/>
      <c r="L314" s="152"/>
      <c r="M314" s="152"/>
      <c r="N314" s="157"/>
      <c r="O314" s="157"/>
      <c r="P314" s="157"/>
      <c r="Q314" s="157"/>
      <c r="R314" s="157"/>
      <c r="S314" s="157"/>
      <c r="T314" s="157"/>
      <c r="U314" s="157"/>
      <c r="V314" s="209"/>
      <c r="W314" s="209"/>
      <c r="X314" s="209"/>
      <c r="Y314" s="209"/>
      <c r="Z314" s="209"/>
      <c r="AA314" s="209"/>
      <c r="AB314" s="209"/>
      <c r="AC314" s="157"/>
      <c r="AD314" s="157"/>
      <c r="AE314" s="157"/>
      <c r="AF314" s="157"/>
    </row>
    <row r="315" spans="1:32" s="1" customFormat="1">
      <c r="A315" s="152"/>
      <c r="B315" s="152"/>
      <c r="C315" s="152"/>
      <c r="D315" s="152"/>
      <c r="E315" s="152"/>
      <c r="F315" s="152"/>
      <c r="G315" s="152"/>
      <c r="H315" s="152"/>
      <c r="I315" s="152"/>
      <c r="J315" s="152"/>
      <c r="K315" s="152"/>
      <c r="L315" s="152"/>
      <c r="M315" s="152"/>
      <c r="N315" s="157"/>
      <c r="O315" s="157"/>
      <c r="P315" s="157"/>
      <c r="Q315" s="157"/>
      <c r="R315" s="157"/>
      <c r="S315" s="157"/>
      <c r="T315" s="157"/>
      <c r="U315" s="157"/>
      <c r="V315" s="209"/>
      <c r="W315" s="209"/>
      <c r="X315" s="209"/>
      <c r="Y315" s="209"/>
      <c r="Z315" s="209"/>
      <c r="AA315" s="209"/>
      <c r="AB315" s="209"/>
      <c r="AC315" s="157"/>
      <c r="AD315" s="157"/>
      <c r="AE315" s="157"/>
      <c r="AF315" s="157"/>
    </row>
    <row r="316" spans="1:32" s="1" customFormat="1">
      <c r="A316" s="152"/>
      <c r="B316" s="152"/>
      <c r="C316" s="152"/>
      <c r="D316" s="152"/>
      <c r="E316" s="152"/>
      <c r="F316" s="152"/>
      <c r="G316" s="152"/>
      <c r="H316" s="152"/>
      <c r="I316" s="152"/>
      <c r="J316" s="152"/>
      <c r="K316" s="152"/>
      <c r="L316" s="152"/>
      <c r="M316" s="152"/>
      <c r="N316" s="157"/>
      <c r="O316" s="157"/>
      <c r="P316" s="157"/>
      <c r="Q316" s="157"/>
      <c r="R316" s="157"/>
      <c r="S316" s="157"/>
      <c r="T316" s="157"/>
      <c r="U316" s="157"/>
      <c r="V316" s="209"/>
      <c r="W316" s="209"/>
      <c r="X316" s="209"/>
      <c r="Y316" s="209"/>
      <c r="Z316" s="209"/>
      <c r="AA316" s="209"/>
      <c r="AB316" s="209"/>
      <c r="AC316" s="157"/>
      <c r="AD316" s="157"/>
      <c r="AE316" s="157"/>
      <c r="AF316" s="157"/>
    </row>
    <row r="317" spans="1:32" s="1" customFormat="1">
      <c r="A317" s="152"/>
      <c r="B317" s="152"/>
      <c r="C317" s="152"/>
      <c r="D317" s="152"/>
      <c r="E317" s="152"/>
      <c r="F317" s="152"/>
      <c r="G317" s="152"/>
      <c r="H317" s="152"/>
      <c r="I317" s="152"/>
      <c r="J317" s="152"/>
      <c r="K317" s="152"/>
      <c r="L317" s="152"/>
      <c r="M317" s="152"/>
      <c r="N317" s="157"/>
      <c r="O317" s="157"/>
      <c r="P317" s="157"/>
      <c r="Q317" s="157"/>
      <c r="R317" s="157"/>
      <c r="S317" s="157"/>
      <c r="T317" s="157"/>
      <c r="U317" s="157"/>
      <c r="V317" s="209"/>
      <c r="W317" s="209"/>
      <c r="X317" s="209"/>
      <c r="Y317" s="209"/>
      <c r="Z317" s="209"/>
      <c r="AA317" s="209"/>
      <c r="AB317" s="209"/>
      <c r="AC317" s="157"/>
      <c r="AD317" s="157"/>
      <c r="AE317" s="157"/>
      <c r="AF317" s="157"/>
    </row>
    <row r="318" spans="1:32" s="1" customFormat="1">
      <c r="A318" s="152"/>
      <c r="B318" s="152"/>
      <c r="C318" s="152"/>
      <c r="D318" s="152"/>
      <c r="E318" s="152"/>
      <c r="F318" s="152"/>
      <c r="G318" s="152"/>
      <c r="H318" s="152"/>
      <c r="I318" s="152"/>
      <c r="J318" s="152"/>
      <c r="K318" s="152"/>
      <c r="L318" s="152"/>
      <c r="M318" s="152"/>
      <c r="N318" s="157"/>
      <c r="O318" s="157"/>
      <c r="P318" s="157"/>
      <c r="Q318" s="157"/>
      <c r="R318" s="157"/>
      <c r="S318" s="157"/>
      <c r="T318" s="157"/>
      <c r="U318" s="157"/>
      <c r="V318" s="209"/>
      <c r="W318" s="209"/>
      <c r="X318" s="209"/>
      <c r="Y318" s="209"/>
      <c r="Z318" s="209"/>
      <c r="AA318" s="209"/>
      <c r="AB318" s="209"/>
      <c r="AC318" s="157"/>
      <c r="AD318" s="157"/>
      <c r="AE318" s="157"/>
      <c r="AF318" s="157"/>
    </row>
    <row r="319" spans="1:32" s="1" customFormat="1">
      <c r="A319" s="152"/>
      <c r="B319" s="152"/>
      <c r="C319" s="152"/>
      <c r="D319" s="152"/>
      <c r="E319" s="152"/>
      <c r="F319" s="152"/>
      <c r="G319" s="152"/>
      <c r="H319" s="152"/>
      <c r="I319" s="152"/>
      <c r="J319" s="152"/>
      <c r="K319" s="152"/>
      <c r="L319" s="152"/>
      <c r="M319" s="152"/>
      <c r="N319" s="157"/>
      <c r="O319" s="157"/>
      <c r="P319" s="157"/>
      <c r="Q319" s="157"/>
      <c r="R319" s="157"/>
      <c r="S319" s="157"/>
      <c r="T319" s="157"/>
      <c r="U319" s="157"/>
      <c r="V319" s="209"/>
      <c r="W319" s="209"/>
      <c r="X319" s="209"/>
      <c r="Y319" s="209"/>
      <c r="Z319" s="209"/>
      <c r="AA319" s="209"/>
      <c r="AB319" s="209"/>
      <c r="AC319" s="157"/>
      <c r="AD319" s="157"/>
      <c r="AE319" s="157"/>
      <c r="AF319" s="157"/>
    </row>
    <row r="320" spans="1:32" s="1" customFormat="1">
      <c r="A320" s="152"/>
      <c r="B320" s="152"/>
      <c r="C320" s="152"/>
      <c r="D320" s="152"/>
      <c r="E320" s="152"/>
      <c r="F320" s="152"/>
      <c r="G320" s="152"/>
      <c r="H320" s="152"/>
      <c r="I320" s="152"/>
      <c r="J320" s="152"/>
      <c r="K320" s="152"/>
      <c r="L320" s="152"/>
      <c r="M320" s="152"/>
      <c r="N320" s="157"/>
      <c r="O320" s="157"/>
      <c r="P320" s="157"/>
      <c r="Q320" s="157"/>
      <c r="R320" s="157"/>
      <c r="S320" s="157"/>
      <c r="T320" s="157"/>
      <c r="U320" s="157"/>
      <c r="V320" s="209"/>
      <c r="W320" s="209"/>
      <c r="X320" s="209"/>
      <c r="Y320" s="209"/>
      <c r="Z320" s="209"/>
      <c r="AA320" s="209"/>
      <c r="AB320" s="209"/>
      <c r="AC320" s="157"/>
      <c r="AD320" s="157"/>
      <c r="AE320" s="157"/>
      <c r="AF320" s="157"/>
    </row>
    <row r="321" spans="1:32" s="1" customFormat="1">
      <c r="A321" s="152"/>
      <c r="B321" s="152"/>
      <c r="C321" s="152"/>
      <c r="D321" s="152"/>
      <c r="E321" s="152"/>
      <c r="F321" s="152"/>
      <c r="G321" s="152"/>
      <c r="H321" s="152"/>
      <c r="I321" s="152"/>
      <c r="J321" s="152"/>
      <c r="K321" s="152"/>
      <c r="L321" s="152"/>
      <c r="M321" s="152"/>
      <c r="N321" s="157"/>
      <c r="O321" s="157"/>
      <c r="P321" s="157"/>
      <c r="Q321" s="157"/>
      <c r="R321" s="157"/>
      <c r="S321" s="157"/>
      <c r="T321" s="157"/>
      <c r="U321" s="157"/>
      <c r="V321" s="209"/>
      <c r="W321" s="209"/>
      <c r="X321" s="209"/>
      <c r="Y321" s="209"/>
      <c r="Z321" s="209"/>
      <c r="AA321" s="209"/>
      <c r="AB321" s="209"/>
      <c r="AC321" s="157"/>
      <c r="AD321" s="157"/>
      <c r="AE321" s="157"/>
      <c r="AF321" s="157"/>
    </row>
    <row r="322" spans="1:32" s="1" customFormat="1">
      <c r="A322" s="152"/>
      <c r="B322" s="152"/>
      <c r="C322" s="152"/>
      <c r="D322" s="152"/>
      <c r="E322" s="152"/>
      <c r="F322" s="152"/>
      <c r="G322" s="152"/>
      <c r="H322" s="152"/>
      <c r="I322" s="152"/>
      <c r="J322" s="152"/>
      <c r="K322" s="152"/>
      <c r="L322" s="152"/>
      <c r="M322" s="152"/>
      <c r="N322" s="157"/>
      <c r="O322" s="157"/>
      <c r="P322" s="157"/>
      <c r="Q322" s="157"/>
      <c r="R322" s="157"/>
      <c r="S322" s="157"/>
      <c r="T322" s="157"/>
      <c r="U322" s="157"/>
      <c r="V322" s="209"/>
      <c r="W322" s="209"/>
      <c r="X322" s="209"/>
      <c r="Y322" s="209"/>
      <c r="Z322" s="209"/>
      <c r="AA322" s="209"/>
      <c r="AB322" s="209"/>
      <c r="AC322" s="157"/>
      <c r="AD322" s="157"/>
      <c r="AE322" s="157"/>
      <c r="AF322" s="157"/>
    </row>
    <row r="323" spans="1:32" s="1" customFormat="1">
      <c r="A323" s="152"/>
      <c r="B323" s="152"/>
      <c r="C323" s="152"/>
      <c r="D323" s="152"/>
      <c r="E323" s="152"/>
      <c r="F323" s="152"/>
      <c r="G323" s="152"/>
      <c r="H323" s="152"/>
      <c r="I323" s="152"/>
      <c r="J323" s="152"/>
      <c r="K323" s="152"/>
      <c r="L323" s="152"/>
      <c r="M323" s="152"/>
      <c r="N323" s="157"/>
      <c r="O323" s="157"/>
      <c r="P323" s="157"/>
      <c r="Q323" s="157"/>
      <c r="R323" s="157"/>
      <c r="S323" s="157"/>
      <c r="T323" s="157"/>
      <c r="U323" s="157"/>
      <c r="V323" s="209"/>
      <c r="W323" s="209"/>
      <c r="X323" s="209"/>
      <c r="Y323" s="209"/>
      <c r="Z323" s="209"/>
      <c r="AA323" s="209"/>
      <c r="AB323" s="209"/>
      <c r="AC323" s="157"/>
      <c r="AD323" s="157"/>
      <c r="AE323" s="157"/>
      <c r="AF323" s="157"/>
    </row>
    <row r="324" spans="1:32" s="1" customFormat="1">
      <c r="A324" s="152"/>
      <c r="B324" s="152"/>
      <c r="C324" s="152"/>
      <c r="D324" s="152"/>
      <c r="E324" s="152"/>
      <c r="F324" s="152"/>
      <c r="G324" s="152"/>
      <c r="H324" s="152"/>
      <c r="I324" s="152"/>
      <c r="J324" s="152"/>
      <c r="K324" s="152"/>
      <c r="L324" s="152"/>
      <c r="M324" s="152"/>
      <c r="N324" s="157"/>
      <c r="O324" s="157"/>
      <c r="P324" s="157"/>
      <c r="Q324" s="157"/>
      <c r="R324" s="157"/>
      <c r="S324" s="157"/>
      <c r="T324" s="157"/>
      <c r="U324" s="157"/>
      <c r="V324" s="209"/>
      <c r="W324" s="209"/>
      <c r="X324" s="209"/>
      <c r="Y324" s="209"/>
      <c r="Z324" s="209"/>
      <c r="AA324" s="209"/>
      <c r="AB324" s="209"/>
      <c r="AC324" s="157"/>
      <c r="AD324" s="157"/>
      <c r="AE324" s="157"/>
      <c r="AF324" s="157"/>
    </row>
    <row r="325" spans="1:32" s="1" customFormat="1">
      <c r="A325" s="152"/>
      <c r="B325" s="152"/>
      <c r="C325" s="152"/>
      <c r="D325" s="152"/>
      <c r="E325" s="152"/>
      <c r="F325" s="152"/>
      <c r="G325" s="152"/>
      <c r="H325" s="152"/>
      <c r="I325" s="152"/>
      <c r="J325" s="152"/>
      <c r="K325" s="152"/>
      <c r="L325" s="152"/>
      <c r="M325" s="152"/>
      <c r="N325" s="157"/>
      <c r="O325" s="157"/>
      <c r="P325" s="157"/>
      <c r="Q325" s="157"/>
      <c r="R325" s="157"/>
      <c r="S325" s="157"/>
      <c r="T325" s="157"/>
      <c r="U325" s="157"/>
      <c r="V325" s="209"/>
      <c r="W325" s="209"/>
      <c r="X325" s="209"/>
      <c r="Y325" s="209"/>
      <c r="Z325" s="209"/>
      <c r="AA325" s="209"/>
      <c r="AB325" s="209"/>
      <c r="AC325" s="157"/>
      <c r="AD325" s="157"/>
      <c r="AE325" s="157"/>
      <c r="AF325" s="157"/>
    </row>
    <row r="326" spans="1:32" s="1" customFormat="1">
      <c r="A326" s="152"/>
      <c r="B326" s="152"/>
      <c r="C326" s="152"/>
      <c r="D326" s="152"/>
      <c r="E326" s="152"/>
      <c r="F326" s="152"/>
      <c r="G326" s="152"/>
      <c r="H326" s="152"/>
      <c r="I326" s="152"/>
      <c r="J326" s="152"/>
      <c r="K326" s="152"/>
      <c r="L326" s="152"/>
      <c r="M326" s="152"/>
      <c r="N326" s="157"/>
      <c r="O326" s="157"/>
      <c r="P326" s="157"/>
      <c r="Q326" s="157"/>
      <c r="R326" s="157"/>
      <c r="S326" s="157"/>
      <c r="T326" s="157"/>
      <c r="U326" s="157"/>
      <c r="V326" s="209"/>
      <c r="W326" s="209"/>
      <c r="X326" s="209"/>
      <c r="Y326" s="209"/>
      <c r="Z326" s="209"/>
      <c r="AA326" s="209"/>
      <c r="AB326" s="209"/>
      <c r="AC326" s="157"/>
      <c r="AD326" s="157"/>
      <c r="AE326" s="157"/>
      <c r="AF326" s="157"/>
    </row>
    <row r="327" spans="1:32" s="1" customFormat="1">
      <c r="A327" s="152"/>
      <c r="B327" s="152"/>
      <c r="C327" s="152"/>
      <c r="D327" s="152"/>
      <c r="E327" s="152"/>
      <c r="F327" s="152"/>
      <c r="G327" s="152"/>
      <c r="H327" s="152"/>
      <c r="I327" s="152"/>
      <c r="J327" s="152"/>
      <c r="K327" s="152"/>
      <c r="L327" s="152"/>
      <c r="M327" s="152"/>
      <c r="N327" s="157"/>
      <c r="O327" s="157"/>
      <c r="P327" s="157"/>
      <c r="Q327" s="157"/>
      <c r="R327" s="157"/>
      <c r="S327" s="157"/>
      <c r="T327" s="157"/>
      <c r="U327" s="157"/>
      <c r="V327" s="209"/>
      <c r="W327" s="209"/>
      <c r="X327" s="209"/>
      <c r="Y327" s="209"/>
      <c r="Z327" s="209"/>
      <c r="AA327" s="209"/>
      <c r="AB327" s="209"/>
      <c r="AC327" s="157"/>
      <c r="AD327" s="157"/>
      <c r="AE327" s="157"/>
      <c r="AF327" s="157"/>
    </row>
    <row r="328" spans="1:32" s="1" customFormat="1">
      <c r="A328" s="152"/>
      <c r="B328" s="152"/>
      <c r="C328" s="152"/>
      <c r="D328" s="152"/>
      <c r="E328" s="152"/>
      <c r="F328" s="152"/>
      <c r="G328" s="152"/>
      <c r="H328" s="152"/>
      <c r="I328" s="152"/>
      <c r="J328" s="152"/>
      <c r="K328" s="152"/>
      <c r="L328" s="152"/>
      <c r="M328" s="152"/>
      <c r="N328" s="157"/>
      <c r="O328" s="157"/>
      <c r="P328" s="157"/>
      <c r="Q328" s="157"/>
      <c r="R328" s="157"/>
      <c r="S328" s="157"/>
      <c r="T328" s="157"/>
      <c r="U328" s="157"/>
      <c r="V328" s="209"/>
      <c r="W328" s="209"/>
      <c r="X328" s="209"/>
      <c r="Y328" s="209"/>
      <c r="Z328" s="209"/>
      <c r="AA328" s="209"/>
      <c r="AB328" s="209"/>
      <c r="AC328" s="157"/>
      <c r="AD328" s="157"/>
      <c r="AE328" s="157"/>
      <c r="AF328" s="157"/>
    </row>
    <row r="329" spans="1:32" s="1" customFormat="1">
      <c r="A329" s="152"/>
      <c r="B329" s="152"/>
      <c r="C329" s="152"/>
      <c r="D329" s="152"/>
      <c r="E329" s="152"/>
      <c r="F329" s="152"/>
      <c r="G329" s="152"/>
      <c r="H329" s="152"/>
      <c r="I329" s="152"/>
      <c r="J329" s="152"/>
      <c r="K329" s="152"/>
      <c r="L329" s="152"/>
      <c r="M329" s="152"/>
      <c r="N329" s="157"/>
      <c r="O329" s="157"/>
      <c r="P329" s="157"/>
      <c r="Q329" s="157"/>
      <c r="R329" s="157"/>
      <c r="S329" s="157"/>
      <c r="T329" s="157"/>
      <c r="U329" s="157"/>
      <c r="V329" s="209"/>
      <c r="W329" s="209"/>
      <c r="X329" s="209"/>
      <c r="Y329" s="209"/>
      <c r="Z329" s="209"/>
      <c r="AA329" s="209"/>
      <c r="AB329" s="209"/>
      <c r="AC329" s="157"/>
      <c r="AD329" s="157"/>
      <c r="AE329" s="157"/>
      <c r="AF329" s="157"/>
    </row>
    <row r="330" spans="1:32" s="1" customFormat="1">
      <c r="A330" s="152"/>
      <c r="B330" s="152"/>
      <c r="C330" s="152"/>
      <c r="D330" s="152"/>
      <c r="E330" s="152"/>
      <c r="F330" s="152"/>
      <c r="G330" s="152"/>
      <c r="H330" s="152"/>
      <c r="I330" s="152"/>
      <c r="J330" s="152"/>
      <c r="K330" s="152"/>
      <c r="L330" s="152"/>
      <c r="M330" s="152"/>
      <c r="N330" s="157"/>
      <c r="O330" s="157"/>
      <c r="P330" s="157"/>
      <c r="Q330" s="157"/>
      <c r="R330" s="157"/>
      <c r="S330" s="157"/>
      <c r="T330" s="157"/>
      <c r="U330" s="157"/>
      <c r="V330" s="209"/>
      <c r="W330" s="209"/>
      <c r="X330" s="209"/>
      <c r="Y330" s="209"/>
      <c r="Z330" s="209"/>
      <c r="AA330" s="209"/>
      <c r="AB330" s="209"/>
      <c r="AC330" s="157"/>
      <c r="AD330" s="157"/>
      <c r="AE330" s="157"/>
      <c r="AF330" s="157"/>
    </row>
    <row r="331" spans="1:32" s="1" customFormat="1">
      <c r="A331" s="152"/>
      <c r="B331" s="152"/>
      <c r="C331" s="152"/>
      <c r="D331" s="152"/>
      <c r="E331" s="152"/>
      <c r="F331" s="152"/>
      <c r="G331" s="152"/>
      <c r="H331" s="152"/>
      <c r="I331" s="152"/>
      <c r="J331" s="152"/>
      <c r="K331" s="152"/>
      <c r="L331" s="152"/>
      <c r="M331" s="152"/>
      <c r="N331" s="157"/>
      <c r="O331" s="157"/>
      <c r="P331" s="157"/>
      <c r="Q331" s="157"/>
      <c r="R331" s="157"/>
      <c r="S331" s="157"/>
      <c r="T331" s="157"/>
      <c r="U331" s="157"/>
      <c r="V331" s="209"/>
      <c r="W331" s="209"/>
      <c r="X331" s="209"/>
      <c r="Y331" s="209"/>
      <c r="Z331" s="209"/>
      <c r="AA331" s="209"/>
      <c r="AB331" s="209"/>
      <c r="AC331" s="157"/>
      <c r="AD331" s="157"/>
      <c r="AE331" s="157"/>
      <c r="AF331" s="157"/>
    </row>
    <row r="332" spans="1:32" s="1" customFormat="1">
      <c r="A332" s="152"/>
      <c r="B332" s="152"/>
      <c r="C332" s="152"/>
      <c r="D332" s="152"/>
      <c r="E332" s="152"/>
      <c r="F332" s="152"/>
      <c r="G332" s="152"/>
      <c r="H332" s="152"/>
      <c r="I332" s="152"/>
      <c r="J332" s="152"/>
      <c r="K332" s="152"/>
      <c r="L332" s="152"/>
      <c r="M332" s="152"/>
      <c r="N332" s="157"/>
      <c r="O332" s="157"/>
      <c r="P332" s="157"/>
      <c r="Q332" s="157"/>
      <c r="R332" s="157"/>
      <c r="S332" s="157"/>
      <c r="T332" s="157"/>
      <c r="U332" s="157"/>
      <c r="V332" s="209"/>
      <c r="W332" s="209"/>
      <c r="X332" s="209"/>
      <c r="Y332" s="209"/>
      <c r="Z332" s="209"/>
      <c r="AA332" s="209"/>
      <c r="AB332" s="209"/>
      <c r="AC332" s="157"/>
      <c r="AD332" s="157"/>
      <c r="AE332" s="157"/>
      <c r="AF332" s="157"/>
    </row>
    <row r="333" spans="1:32" s="1" customFormat="1">
      <c r="A333" s="152"/>
      <c r="B333" s="152"/>
      <c r="C333" s="152"/>
      <c r="D333" s="152"/>
      <c r="E333" s="152"/>
      <c r="F333" s="152"/>
      <c r="G333" s="152"/>
      <c r="H333" s="152"/>
      <c r="I333" s="152"/>
      <c r="J333" s="152"/>
      <c r="K333" s="152"/>
      <c r="L333" s="152"/>
      <c r="M333" s="152"/>
      <c r="N333" s="157"/>
      <c r="O333" s="157"/>
      <c r="P333" s="157"/>
      <c r="Q333" s="157"/>
      <c r="R333" s="157"/>
      <c r="S333" s="157"/>
      <c r="T333" s="157"/>
      <c r="U333" s="157"/>
      <c r="V333" s="209"/>
      <c r="W333" s="209"/>
      <c r="X333" s="209"/>
      <c r="Y333" s="209"/>
      <c r="Z333" s="209"/>
      <c r="AA333" s="209"/>
      <c r="AB333" s="209"/>
      <c r="AC333" s="157"/>
      <c r="AD333" s="157"/>
      <c r="AE333" s="157"/>
      <c r="AF333" s="157"/>
    </row>
    <row r="334" spans="1:32" s="1" customFormat="1">
      <c r="A334" s="152"/>
      <c r="B334" s="152"/>
      <c r="C334" s="152"/>
      <c r="D334" s="152"/>
      <c r="E334" s="152"/>
      <c r="F334" s="152"/>
      <c r="G334" s="152"/>
      <c r="H334" s="152"/>
      <c r="I334" s="152"/>
      <c r="J334" s="152"/>
      <c r="K334" s="152"/>
      <c r="L334" s="152"/>
      <c r="M334" s="152"/>
      <c r="N334" s="157"/>
      <c r="O334" s="157"/>
      <c r="P334" s="157"/>
      <c r="Q334" s="157"/>
      <c r="R334" s="157"/>
      <c r="S334" s="157"/>
      <c r="T334" s="157"/>
      <c r="U334" s="157"/>
      <c r="V334" s="209"/>
      <c r="W334" s="209"/>
      <c r="X334" s="209"/>
      <c r="Y334" s="209"/>
      <c r="Z334" s="209"/>
      <c r="AA334" s="209"/>
      <c r="AB334" s="209"/>
      <c r="AC334" s="157"/>
      <c r="AD334" s="157"/>
      <c r="AE334" s="157"/>
      <c r="AF334" s="157"/>
    </row>
    <row r="335" spans="1:32" s="1" customFormat="1">
      <c r="A335" s="152"/>
      <c r="B335" s="152"/>
      <c r="C335" s="152"/>
      <c r="D335" s="152"/>
      <c r="E335" s="152"/>
      <c r="F335" s="152"/>
      <c r="G335" s="152"/>
      <c r="H335" s="152"/>
      <c r="I335" s="152"/>
      <c r="J335" s="152"/>
      <c r="K335" s="152"/>
      <c r="L335" s="152"/>
      <c r="M335" s="152"/>
      <c r="N335" s="157"/>
      <c r="O335" s="157"/>
      <c r="P335" s="157"/>
      <c r="Q335" s="157"/>
      <c r="R335" s="157"/>
      <c r="S335" s="157"/>
      <c r="T335" s="157"/>
      <c r="U335" s="157"/>
      <c r="V335" s="209"/>
      <c r="W335" s="209"/>
      <c r="X335" s="209"/>
      <c r="Y335" s="209"/>
      <c r="Z335" s="209"/>
      <c r="AA335" s="209"/>
      <c r="AB335" s="209"/>
      <c r="AC335" s="157"/>
      <c r="AD335" s="157"/>
      <c r="AE335" s="157"/>
      <c r="AF335" s="157"/>
    </row>
    <row r="336" spans="1:32" s="1" customFormat="1">
      <c r="A336" s="152"/>
      <c r="B336" s="152"/>
      <c r="C336" s="152"/>
      <c r="D336" s="152"/>
      <c r="E336" s="152"/>
      <c r="F336" s="152"/>
      <c r="G336" s="152"/>
      <c r="H336" s="152"/>
      <c r="I336" s="152"/>
      <c r="J336" s="152"/>
      <c r="K336" s="152"/>
      <c r="L336" s="152"/>
      <c r="M336" s="152"/>
      <c r="N336" s="157"/>
      <c r="O336" s="157"/>
      <c r="P336" s="157"/>
      <c r="Q336" s="157"/>
      <c r="R336" s="157"/>
      <c r="S336" s="157"/>
      <c r="T336" s="157"/>
      <c r="U336" s="157"/>
      <c r="V336" s="209"/>
      <c r="W336" s="209"/>
      <c r="X336" s="209"/>
      <c r="Y336" s="209"/>
      <c r="Z336" s="209"/>
      <c r="AA336" s="209"/>
      <c r="AB336" s="209"/>
      <c r="AC336" s="157"/>
      <c r="AD336" s="157"/>
      <c r="AE336" s="157"/>
      <c r="AF336" s="157"/>
    </row>
    <row r="337" spans="1:32" s="1" customFormat="1">
      <c r="A337" s="152"/>
      <c r="B337" s="152"/>
      <c r="C337" s="152"/>
      <c r="D337" s="152"/>
      <c r="E337" s="152"/>
      <c r="F337" s="152"/>
      <c r="G337" s="152"/>
      <c r="H337" s="152"/>
      <c r="I337" s="152"/>
      <c r="J337" s="152"/>
      <c r="K337" s="152"/>
      <c r="L337" s="152"/>
      <c r="M337" s="152"/>
      <c r="N337" s="157"/>
      <c r="O337" s="157"/>
      <c r="P337" s="157"/>
      <c r="Q337" s="157"/>
      <c r="R337" s="157"/>
      <c r="S337" s="157"/>
      <c r="T337" s="157"/>
      <c r="U337" s="157"/>
      <c r="V337" s="209"/>
      <c r="W337" s="209"/>
      <c r="X337" s="209"/>
      <c r="Y337" s="209"/>
      <c r="Z337" s="209"/>
      <c r="AA337" s="209"/>
      <c r="AB337" s="209"/>
      <c r="AC337" s="157"/>
      <c r="AD337" s="157"/>
      <c r="AE337" s="157"/>
      <c r="AF337" s="157"/>
    </row>
    <row r="338" spans="1:32" s="1" customFormat="1">
      <c r="A338" s="152"/>
      <c r="B338" s="152"/>
      <c r="C338" s="152"/>
      <c r="D338" s="152"/>
      <c r="E338" s="152"/>
      <c r="F338" s="152"/>
      <c r="G338" s="152"/>
      <c r="H338" s="152"/>
      <c r="I338" s="152"/>
      <c r="J338" s="152"/>
      <c r="K338" s="152"/>
      <c r="L338" s="152"/>
      <c r="M338" s="152"/>
      <c r="N338" s="157"/>
      <c r="O338" s="157"/>
      <c r="P338" s="157"/>
      <c r="Q338" s="157"/>
      <c r="R338" s="157"/>
      <c r="S338" s="157"/>
      <c r="T338" s="157"/>
      <c r="U338" s="157"/>
      <c r="V338" s="209"/>
      <c r="W338" s="209"/>
      <c r="X338" s="209"/>
      <c r="Y338" s="209"/>
      <c r="Z338" s="209"/>
      <c r="AA338" s="209"/>
      <c r="AB338" s="209"/>
      <c r="AC338" s="157"/>
      <c r="AD338" s="157"/>
      <c r="AE338" s="157"/>
      <c r="AF338" s="157"/>
    </row>
    <row r="339" spans="1:32" s="1" customFormat="1">
      <c r="A339" s="152"/>
      <c r="B339" s="152"/>
      <c r="C339" s="152"/>
      <c r="D339" s="152"/>
      <c r="E339" s="152"/>
      <c r="F339" s="152"/>
      <c r="G339" s="152"/>
      <c r="H339" s="152"/>
      <c r="I339" s="152"/>
      <c r="J339" s="152"/>
      <c r="K339" s="152"/>
      <c r="L339" s="152"/>
      <c r="M339" s="152"/>
      <c r="N339" s="157"/>
      <c r="O339" s="157"/>
      <c r="P339" s="157"/>
      <c r="Q339" s="157"/>
      <c r="R339" s="157"/>
      <c r="S339" s="157"/>
      <c r="T339" s="157"/>
      <c r="U339" s="157"/>
      <c r="V339" s="209"/>
      <c r="W339" s="209"/>
      <c r="X339" s="209"/>
      <c r="Y339" s="209"/>
      <c r="Z339" s="209"/>
      <c r="AA339" s="209"/>
      <c r="AB339" s="209"/>
      <c r="AC339" s="157"/>
      <c r="AD339" s="157"/>
      <c r="AE339" s="157"/>
      <c r="AF339" s="157"/>
    </row>
    <row r="340" spans="1:32" s="1" customFormat="1">
      <c r="A340" s="152"/>
      <c r="B340" s="152"/>
      <c r="C340" s="152"/>
      <c r="D340" s="152"/>
      <c r="E340" s="152"/>
      <c r="F340" s="152"/>
      <c r="G340" s="152"/>
      <c r="H340" s="152"/>
      <c r="I340" s="152"/>
      <c r="J340" s="152"/>
      <c r="K340" s="152"/>
      <c r="L340" s="152"/>
      <c r="M340" s="152"/>
      <c r="N340" s="157"/>
      <c r="O340" s="157"/>
      <c r="P340" s="157"/>
      <c r="Q340" s="157"/>
      <c r="R340" s="157"/>
      <c r="S340" s="157"/>
      <c r="T340" s="157"/>
      <c r="U340" s="157"/>
      <c r="V340" s="209"/>
      <c r="W340" s="209"/>
      <c r="X340" s="209"/>
      <c r="Y340" s="209"/>
      <c r="Z340" s="209"/>
      <c r="AA340" s="209"/>
      <c r="AB340" s="209"/>
      <c r="AC340" s="157"/>
      <c r="AD340" s="157"/>
      <c r="AE340" s="157"/>
      <c r="AF340" s="157"/>
    </row>
    <row r="341" spans="1:32" s="1" customFormat="1">
      <c r="A341" s="152"/>
      <c r="B341" s="152"/>
      <c r="C341" s="152"/>
      <c r="D341" s="152"/>
      <c r="E341" s="152"/>
      <c r="F341" s="152"/>
      <c r="G341" s="152"/>
      <c r="H341" s="152"/>
      <c r="I341" s="152"/>
      <c r="J341" s="152"/>
      <c r="K341" s="152"/>
      <c r="L341" s="152"/>
      <c r="M341" s="152"/>
      <c r="N341" s="157"/>
      <c r="O341" s="157"/>
      <c r="P341" s="157"/>
      <c r="Q341" s="157"/>
      <c r="R341" s="157"/>
      <c r="S341" s="157"/>
      <c r="T341" s="157"/>
      <c r="U341" s="157"/>
      <c r="V341" s="209"/>
      <c r="W341" s="209"/>
      <c r="X341" s="209"/>
      <c r="Y341" s="209"/>
      <c r="Z341" s="209"/>
      <c r="AA341" s="209"/>
      <c r="AB341" s="209"/>
      <c r="AC341" s="157"/>
      <c r="AD341" s="157"/>
      <c r="AE341" s="157"/>
      <c r="AF341" s="157"/>
    </row>
    <row r="342" spans="1:32" s="1" customFormat="1">
      <c r="A342" s="152"/>
      <c r="B342" s="152"/>
      <c r="C342" s="152"/>
      <c r="D342" s="152"/>
      <c r="E342" s="152"/>
      <c r="F342" s="152"/>
      <c r="G342" s="152"/>
      <c r="H342" s="152"/>
      <c r="I342" s="152"/>
      <c r="J342" s="152"/>
      <c r="K342" s="152"/>
      <c r="L342" s="152"/>
      <c r="M342" s="152"/>
      <c r="N342" s="157"/>
      <c r="O342" s="157"/>
      <c r="P342" s="157"/>
      <c r="Q342" s="157"/>
      <c r="R342" s="157"/>
      <c r="S342" s="157"/>
      <c r="T342" s="157"/>
      <c r="U342" s="157"/>
      <c r="V342" s="209"/>
      <c r="W342" s="209"/>
      <c r="X342" s="209"/>
      <c r="Y342" s="209"/>
      <c r="Z342" s="209"/>
      <c r="AA342" s="209"/>
      <c r="AB342" s="209"/>
      <c r="AC342" s="157"/>
      <c r="AD342" s="157"/>
      <c r="AE342" s="157"/>
      <c r="AF342" s="157"/>
    </row>
    <row r="343" spans="1:32" s="1" customFormat="1">
      <c r="A343" s="152"/>
      <c r="B343" s="152"/>
      <c r="C343" s="152"/>
      <c r="D343" s="152"/>
      <c r="E343" s="152"/>
      <c r="F343" s="152"/>
      <c r="G343" s="152"/>
      <c r="H343" s="152"/>
      <c r="I343" s="152"/>
      <c r="J343" s="152"/>
      <c r="K343" s="152"/>
      <c r="L343" s="152"/>
      <c r="M343" s="152"/>
      <c r="N343" s="157"/>
      <c r="O343" s="157"/>
      <c r="P343" s="157"/>
      <c r="Q343" s="157"/>
      <c r="R343" s="157"/>
      <c r="S343" s="157"/>
      <c r="T343" s="157"/>
      <c r="U343" s="157"/>
      <c r="V343" s="209"/>
      <c r="W343" s="209"/>
      <c r="X343" s="209"/>
      <c r="Y343" s="209"/>
      <c r="Z343" s="209"/>
      <c r="AA343" s="209"/>
      <c r="AB343" s="209"/>
      <c r="AC343" s="157"/>
      <c r="AD343" s="157"/>
      <c r="AE343" s="157"/>
      <c r="AF343" s="157"/>
    </row>
    <row r="344" spans="1:32" s="1" customFormat="1">
      <c r="A344" s="152"/>
      <c r="B344" s="152"/>
      <c r="C344" s="152"/>
      <c r="D344" s="152"/>
      <c r="E344" s="152"/>
      <c r="F344" s="152"/>
      <c r="G344" s="152"/>
      <c r="H344" s="152"/>
      <c r="I344" s="152"/>
      <c r="J344" s="152"/>
      <c r="K344" s="152"/>
      <c r="L344" s="152"/>
      <c r="M344" s="152"/>
      <c r="N344" s="157"/>
      <c r="O344" s="157"/>
      <c r="P344" s="157"/>
      <c r="Q344" s="157"/>
      <c r="R344" s="157"/>
      <c r="S344" s="157"/>
      <c r="T344" s="157"/>
      <c r="U344" s="157"/>
      <c r="V344" s="209"/>
      <c r="W344" s="209"/>
      <c r="X344" s="209"/>
      <c r="Y344" s="209"/>
      <c r="Z344" s="209"/>
      <c r="AA344" s="209"/>
      <c r="AB344" s="209"/>
      <c r="AC344" s="157"/>
      <c r="AD344" s="157"/>
      <c r="AE344" s="157"/>
      <c r="AF344" s="157"/>
    </row>
    <row r="345" spans="1:32" s="1" customFormat="1">
      <c r="A345" s="152"/>
      <c r="B345" s="152"/>
      <c r="C345" s="152"/>
      <c r="D345" s="152"/>
      <c r="E345" s="152"/>
      <c r="F345" s="152"/>
      <c r="G345" s="152"/>
      <c r="H345" s="152"/>
      <c r="I345" s="152"/>
      <c r="J345" s="152"/>
      <c r="K345" s="152"/>
      <c r="L345" s="152"/>
      <c r="M345" s="152"/>
      <c r="N345" s="157"/>
      <c r="O345" s="157"/>
      <c r="P345" s="157"/>
      <c r="Q345" s="157"/>
      <c r="R345" s="157"/>
      <c r="S345" s="157"/>
      <c r="T345" s="157"/>
      <c r="U345" s="157"/>
      <c r="V345" s="209"/>
      <c r="W345" s="209"/>
      <c r="X345" s="209"/>
      <c r="Y345" s="209"/>
      <c r="Z345" s="209"/>
      <c r="AA345" s="209"/>
      <c r="AB345" s="209"/>
      <c r="AC345" s="157"/>
      <c r="AD345" s="157"/>
      <c r="AE345" s="157"/>
      <c r="AF345" s="157"/>
    </row>
    <row r="346" spans="1:32" s="1" customFormat="1">
      <c r="A346" s="152"/>
      <c r="B346" s="152"/>
      <c r="C346" s="152"/>
      <c r="D346" s="152"/>
      <c r="E346" s="152"/>
      <c r="F346" s="152"/>
      <c r="G346" s="152"/>
      <c r="H346" s="152"/>
      <c r="I346" s="152"/>
      <c r="J346" s="152"/>
      <c r="K346" s="152"/>
      <c r="L346" s="152"/>
      <c r="M346" s="152"/>
      <c r="N346" s="157"/>
      <c r="O346" s="157"/>
      <c r="P346" s="157"/>
      <c r="Q346" s="157"/>
      <c r="R346" s="157"/>
      <c r="S346" s="157"/>
      <c r="T346" s="157"/>
      <c r="U346" s="157"/>
      <c r="V346" s="209"/>
      <c r="W346" s="209"/>
      <c r="X346" s="209"/>
      <c r="Y346" s="209"/>
      <c r="Z346" s="209"/>
      <c r="AA346" s="209"/>
      <c r="AB346" s="209"/>
      <c r="AC346" s="157"/>
      <c r="AD346" s="157"/>
      <c r="AE346" s="157"/>
      <c r="AF346" s="157"/>
    </row>
    <row r="347" spans="1:32" s="1" customFormat="1">
      <c r="A347" s="152"/>
      <c r="B347" s="152"/>
      <c r="C347" s="152"/>
      <c r="D347" s="152"/>
      <c r="E347" s="152"/>
      <c r="F347" s="152"/>
      <c r="G347" s="152"/>
      <c r="H347" s="152"/>
      <c r="I347" s="152"/>
      <c r="J347" s="152"/>
      <c r="K347" s="152"/>
      <c r="L347" s="152"/>
      <c r="M347" s="152"/>
      <c r="N347" s="157"/>
      <c r="O347" s="157"/>
      <c r="P347" s="157"/>
      <c r="Q347" s="157"/>
      <c r="R347" s="157"/>
      <c r="S347" s="157"/>
      <c r="T347" s="157"/>
      <c r="U347" s="157"/>
      <c r="V347" s="209"/>
      <c r="W347" s="209"/>
      <c r="X347" s="209"/>
      <c r="Y347" s="209"/>
      <c r="Z347" s="209"/>
      <c r="AA347" s="209"/>
      <c r="AB347" s="209"/>
      <c r="AC347" s="157"/>
      <c r="AD347" s="157"/>
      <c r="AE347" s="157"/>
      <c r="AF347" s="157"/>
    </row>
    <row r="348" spans="1:32" s="1" customFormat="1">
      <c r="A348" s="152"/>
      <c r="B348" s="152"/>
      <c r="C348" s="152"/>
      <c r="D348" s="152"/>
      <c r="E348" s="152"/>
      <c r="F348" s="152"/>
      <c r="G348" s="152"/>
      <c r="H348" s="152"/>
      <c r="I348" s="152"/>
      <c r="J348" s="152"/>
      <c r="K348" s="152"/>
      <c r="L348" s="152"/>
      <c r="M348" s="152"/>
      <c r="N348" s="157"/>
      <c r="O348" s="157"/>
      <c r="P348" s="157"/>
      <c r="Q348" s="157"/>
      <c r="R348" s="157"/>
      <c r="S348" s="157"/>
      <c r="T348" s="157"/>
      <c r="U348" s="157"/>
      <c r="V348" s="209"/>
      <c r="W348" s="209"/>
      <c r="X348" s="209"/>
      <c r="Y348" s="209"/>
      <c r="Z348" s="209"/>
      <c r="AA348" s="209"/>
      <c r="AB348" s="209"/>
      <c r="AC348" s="157"/>
      <c r="AD348" s="157"/>
      <c r="AE348" s="157"/>
      <c r="AF348" s="157"/>
    </row>
    <row r="349" spans="1:32" s="1" customFormat="1">
      <c r="A349" s="152"/>
      <c r="B349" s="152"/>
      <c r="C349" s="152"/>
      <c r="D349" s="152"/>
      <c r="E349" s="152"/>
      <c r="F349" s="152"/>
      <c r="G349" s="152"/>
      <c r="H349" s="152"/>
      <c r="I349" s="152"/>
      <c r="J349" s="152"/>
      <c r="K349" s="152"/>
      <c r="L349" s="152"/>
      <c r="M349" s="152"/>
      <c r="N349" s="157"/>
      <c r="O349" s="157"/>
      <c r="P349" s="157"/>
      <c r="Q349" s="157"/>
      <c r="R349" s="157"/>
      <c r="S349" s="157"/>
      <c r="T349" s="157"/>
      <c r="U349" s="157"/>
      <c r="V349" s="209"/>
      <c r="W349" s="209"/>
      <c r="X349" s="209"/>
      <c r="Y349" s="209"/>
      <c r="Z349" s="209"/>
      <c r="AA349" s="209"/>
      <c r="AB349" s="209"/>
      <c r="AC349" s="157"/>
      <c r="AD349" s="157"/>
      <c r="AE349" s="157"/>
      <c r="AF349" s="157"/>
    </row>
    <row r="350" spans="1:32" s="1" customFormat="1">
      <c r="A350" s="152"/>
      <c r="B350" s="152"/>
      <c r="C350" s="152"/>
      <c r="D350" s="152"/>
      <c r="E350" s="152"/>
      <c r="F350" s="152"/>
      <c r="G350" s="152"/>
      <c r="H350" s="152"/>
      <c r="I350" s="152"/>
      <c r="J350" s="152"/>
      <c r="K350" s="152"/>
      <c r="L350" s="152"/>
      <c r="M350" s="152"/>
      <c r="N350" s="157"/>
      <c r="O350" s="157"/>
      <c r="P350" s="157"/>
      <c r="Q350" s="157"/>
      <c r="R350" s="157"/>
      <c r="S350" s="157"/>
      <c r="T350" s="157"/>
      <c r="U350" s="157"/>
      <c r="V350" s="209"/>
      <c r="W350" s="209"/>
      <c r="X350" s="209"/>
      <c r="Y350" s="209"/>
      <c r="Z350" s="209"/>
      <c r="AA350" s="209"/>
      <c r="AB350" s="209"/>
      <c r="AC350" s="157"/>
      <c r="AD350" s="157"/>
      <c r="AE350" s="157"/>
      <c r="AF350" s="157"/>
    </row>
    <row r="351" spans="1:32" s="1" customFormat="1">
      <c r="A351" s="152"/>
      <c r="B351" s="152"/>
      <c r="C351" s="152"/>
      <c r="D351" s="152"/>
      <c r="E351" s="152"/>
      <c r="F351" s="152"/>
      <c r="G351" s="152"/>
      <c r="H351" s="152"/>
      <c r="I351" s="152"/>
      <c r="J351" s="152"/>
      <c r="K351" s="152"/>
      <c r="L351" s="152"/>
      <c r="M351" s="152"/>
      <c r="N351" s="157"/>
      <c r="O351" s="157"/>
      <c r="P351" s="157"/>
      <c r="Q351" s="157"/>
      <c r="R351" s="157"/>
      <c r="S351" s="157"/>
      <c r="T351" s="157"/>
      <c r="U351" s="157"/>
      <c r="V351" s="209"/>
      <c r="W351" s="209"/>
      <c r="X351" s="209"/>
      <c r="Y351" s="209"/>
      <c r="Z351" s="209"/>
      <c r="AA351" s="209"/>
      <c r="AB351" s="209"/>
      <c r="AC351" s="157"/>
      <c r="AD351" s="157"/>
      <c r="AE351" s="157"/>
      <c r="AF351" s="157"/>
    </row>
    <row r="352" spans="1:32" s="1" customFormat="1">
      <c r="A352" s="152"/>
      <c r="B352" s="152"/>
      <c r="C352" s="152"/>
      <c r="D352" s="152"/>
      <c r="E352" s="152"/>
      <c r="F352" s="152"/>
      <c r="G352" s="152"/>
      <c r="H352" s="152"/>
      <c r="I352" s="152"/>
      <c r="J352" s="152"/>
      <c r="K352" s="152"/>
      <c r="L352" s="152"/>
      <c r="M352" s="152"/>
      <c r="N352" s="157"/>
      <c r="O352" s="157"/>
      <c r="P352" s="157"/>
      <c r="Q352" s="157"/>
      <c r="R352" s="157"/>
      <c r="S352" s="157"/>
      <c r="T352" s="157"/>
      <c r="U352" s="157"/>
      <c r="V352" s="209"/>
      <c r="W352" s="209"/>
      <c r="X352" s="209"/>
      <c r="Y352" s="209"/>
      <c r="Z352" s="209"/>
      <c r="AA352" s="209"/>
      <c r="AB352" s="209"/>
      <c r="AC352" s="157"/>
      <c r="AD352" s="157"/>
      <c r="AE352" s="157"/>
      <c r="AF352" s="157"/>
    </row>
    <row r="353" spans="1:32" s="1" customFormat="1">
      <c r="A353" s="152"/>
      <c r="B353" s="152"/>
      <c r="C353" s="152"/>
      <c r="D353" s="152"/>
      <c r="E353" s="152"/>
      <c r="F353" s="152"/>
      <c r="G353" s="152"/>
      <c r="H353" s="152"/>
      <c r="I353" s="152"/>
      <c r="J353" s="152"/>
      <c r="K353" s="152"/>
      <c r="L353" s="152"/>
      <c r="M353" s="152"/>
      <c r="N353" s="157"/>
      <c r="O353" s="157"/>
      <c r="P353" s="157"/>
      <c r="Q353" s="157"/>
      <c r="R353" s="157"/>
      <c r="S353" s="157"/>
      <c r="T353" s="157"/>
      <c r="U353" s="157"/>
      <c r="V353" s="209"/>
      <c r="W353" s="209"/>
      <c r="X353" s="209"/>
      <c r="Y353" s="209"/>
      <c r="Z353" s="209"/>
      <c r="AA353" s="209"/>
      <c r="AB353" s="209"/>
      <c r="AC353" s="157"/>
      <c r="AD353" s="157"/>
      <c r="AE353" s="157"/>
      <c r="AF353" s="157"/>
    </row>
    <row r="354" spans="1:32" s="1" customFormat="1">
      <c r="A354" s="152"/>
      <c r="B354" s="152"/>
      <c r="C354" s="152"/>
      <c r="D354" s="152"/>
      <c r="E354" s="152"/>
      <c r="F354" s="152"/>
      <c r="G354" s="152"/>
      <c r="H354" s="152"/>
      <c r="I354" s="152"/>
      <c r="J354" s="152"/>
      <c r="K354" s="152"/>
      <c r="L354" s="152"/>
      <c r="M354" s="152"/>
      <c r="N354" s="157"/>
      <c r="O354" s="157"/>
      <c r="P354" s="157"/>
      <c r="Q354" s="157"/>
      <c r="R354" s="157"/>
      <c r="S354" s="157"/>
      <c r="T354" s="157"/>
      <c r="U354" s="157"/>
      <c r="V354" s="209"/>
      <c r="W354" s="209"/>
      <c r="X354" s="209"/>
      <c r="Y354" s="209"/>
      <c r="Z354" s="209"/>
      <c r="AA354" s="209"/>
      <c r="AB354" s="209"/>
      <c r="AC354" s="157"/>
      <c r="AD354" s="157"/>
      <c r="AE354" s="157"/>
      <c r="AF354" s="157"/>
    </row>
    <row r="355" spans="1:32" s="1" customFormat="1">
      <c r="A355" s="152"/>
      <c r="B355" s="152"/>
      <c r="C355" s="152"/>
      <c r="D355" s="152"/>
      <c r="E355" s="152"/>
      <c r="F355" s="152"/>
      <c r="G355" s="152"/>
      <c r="H355" s="152"/>
      <c r="I355" s="152"/>
      <c r="J355" s="152"/>
      <c r="K355" s="152"/>
      <c r="L355" s="152"/>
      <c r="M355" s="152"/>
      <c r="N355" s="157"/>
      <c r="O355" s="157"/>
      <c r="P355" s="157"/>
      <c r="Q355" s="157"/>
      <c r="R355" s="157"/>
      <c r="S355" s="157"/>
      <c r="T355" s="157"/>
      <c r="U355" s="157"/>
      <c r="V355" s="209"/>
      <c r="W355" s="209"/>
      <c r="X355" s="209"/>
      <c r="Y355" s="209"/>
      <c r="Z355" s="209"/>
      <c r="AA355" s="209"/>
      <c r="AB355" s="209"/>
      <c r="AC355" s="157"/>
      <c r="AD355" s="157"/>
      <c r="AE355" s="157"/>
      <c r="AF355" s="157"/>
    </row>
    <row r="356" spans="1:32" s="1" customFormat="1">
      <c r="A356" s="152"/>
      <c r="B356" s="152"/>
      <c r="C356" s="152"/>
      <c r="D356" s="152"/>
      <c r="E356" s="152"/>
      <c r="F356" s="152"/>
      <c r="G356" s="152"/>
      <c r="H356" s="152"/>
      <c r="I356" s="152"/>
      <c r="J356" s="152"/>
      <c r="K356" s="152"/>
      <c r="L356" s="152"/>
      <c r="M356" s="152"/>
      <c r="N356" s="157"/>
      <c r="O356" s="157"/>
      <c r="P356" s="157"/>
      <c r="Q356" s="157"/>
      <c r="R356" s="157"/>
      <c r="S356" s="157"/>
      <c r="T356" s="157"/>
      <c r="U356" s="157"/>
      <c r="V356" s="209"/>
      <c r="W356" s="209"/>
      <c r="X356" s="209"/>
      <c r="Y356" s="209"/>
      <c r="Z356" s="209"/>
      <c r="AA356" s="209"/>
      <c r="AB356" s="209"/>
      <c r="AC356" s="157"/>
      <c r="AD356" s="157"/>
      <c r="AE356" s="157"/>
      <c r="AF356" s="157"/>
    </row>
    <row r="357" spans="1:32" s="1" customFormat="1">
      <c r="A357" s="152"/>
      <c r="B357" s="152"/>
      <c r="C357" s="152"/>
      <c r="D357" s="152"/>
      <c r="E357" s="152"/>
      <c r="F357" s="152"/>
      <c r="G357" s="152"/>
      <c r="H357" s="152"/>
      <c r="I357" s="152"/>
      <c r="J357" s="152"/>
      <c r="K357" s="152"/>
      <c r="L357" s="152"/>
      <c r="M357" s="152"/>
      <c r="N357" s="157"/>
      <c r="O357" s="157"/>
      <c r="P357" s="157"/>
      <c r="Q357" s="157"/>
      <c r="R357" s="157"/>
      <c r="S357" s="157"/>
      <c r="T357" s="157"/>
      <c r="U357" s="157"/>
      <c r="V357" s="209"/>
      <c r="W357" s="209"/>
      <c r="X357" s="209"/>
      <c r="Y357" s="209"/>
      <c r="Z357" s="209"/>
      <c r="AA357" s="209"/>
      <c r="AB357" s="209"/>
      <c r="AC357" s="157"/>
      <c r="AD357" s="157"/>
      <c r="AE357" s="157"/>
      <c r="AF357" s="157"/>
    </row>
    <row r="358" spans="1:32" s="1" customFormat="1">
      <c r="A358" s="152"/>
      <c r="B358" s="152"/>
      <c r="C358" s="152"/>
      <c r="D358" s="152"/>
      <c r="E358" s="152"/>
      <c r="F358" s="152"/>
      <c r="G358" s="152"/>
      <c r="H358" s="152"/>
      <c r="I358" s="152"/>
      <c r="J358" s="152"/>
      <c r="K358" s="152"/>
      <c r="L358" s="152"/>
      <c r="M358" s="152"/>
      <c r="N358" s="157"/>
      <c r="O358" s="157"/>
      <c r="P358" s="157"/>
      <c r="Q358" s="157"/>
      <c r="R358" s="157"/>
      <c r="S358" s="157"/>
      <c r="T358" s="157"/>
      <c r="U358" s="157"/>
      <c r="V358" s="209"/>
      <c r="W358" s="209"/>
      <c r="X358" s="209"/>
      <c r="Y358" s="209"/>
      <c r="Z358" s="209"/>
      <c r="AA358" s="209"/>
      <c r="AB358" s="209"/>
      <c r="AC358" s="157"/>
      <c r="AD358" s="157"/>
      <c r="AE358" s="157"/>
      <c r="AF358" s="157"/>
    </row>
    <row r="359" spans="1:32" s="1" customFormat="1">
      <c r="A359" s="152"/>
      <c r="B359" s="152"/>
      <c r="C359" s="152"/>
      <c r="D359" s="152"/>
      <c r="E359" s="152"/>
      <c r="F359" s="152"/>
      <c r="G359" s="152"/>
      <c r="H359" s="152"/>
      <c r="I359" s="152"/>
      <c r="J359" s="152"/>
      <c r="K359" s="152"/>
      <c r="L359" s="152"/>
      <c r="M359" s="152"/>
      <c r="N359" s="157"/>
      <c r="O359" s="157"/>
      <c r="P359" s="157"/>
      <c r="Q359" s="157"/>
      <c r="R359" s="157"/>
      <c r="S359" s="157"/>
      <c r="T359" s="157"/>
      <c r="U359" s="157"/>
      <c r="V359" s="209"/>
      <c r="W359" s="209"/>
      <c r="X359" s="209"/>
      <c r="Y359" s="209"/>
      <c r="Z359" s="209"/>
      <c r="AA359" s="209"/>
      <c r="AB359" s="209"/>
      <c r="AC359" s="157"/>
      <c r="AD359" s="157"/>
      <c r="AE359" s="157"/>
      <c r="AF359" s="157"/>
    </row>
    <row r="360" spans="1:32" s="1" customFormat="1">
      <c r="A360" s="152"/>
      <c r="B360" s="152"/>
      <c r="C360" s="152"/>
      <c r="D360" s="152"/>
      <c r="E360" s="152"/>
      <c r="F360" s="152"/>
      <c r="G360" s="152"/>
      <c r="H360" s="152"/>
      <c r="I360" s="152"/>
      <c r="J360" s="152"/>
      <c r="K360" s="152"/>
      <c r="L360" s="152"/>
      <c r="M360" s="152"/>
      <c r="N360" s="157"/>
      <c r="O360" s="157"/>
      <c r="P360" s="157"/>
      <c r="Q360" s="157"/>
      <c r="R360" s="157"/>
      <c r="S360" s="157"/>
      <c r="T360" s="157"/>
      <c r="U360" s="157"/>
      <c r="V360" s="209"/>
      <c r="W360" s="209"/>
      <c r="X360" s="209"/>
      <c r="Y360" s="209"/>
      <c r="Z360" s="209"/>
      <c r="AA360" s="209"/>
      <c r="AB360" s="209"/>
      <c r="AC360" s="157"/>
      <c r="AD360" s="157"/>
      <c r="AE360" s="157"/>
      <c r="AF360" s="157"/>
    </row>
    <row r="361" spans="1:32" s="1" customFormat="1">
      <c r="A361" s="152"/>
      <c r="B361" s="152"/>
      <c r="C361" s="152"/>
      <c r="D361" s="152"/>
      <c r="E361" s="152"/>
      <c r="F361" s="152"/>
      <c r="G361" s="152"/>
      <c r="H361" s="152"/>
      <c r="I361" s="152"/>
      <c r="J361" s="152"/>
      <c r="K361" s="152"/>
      <c r="L361" s="152"/>
      <c r="M361" s="152"/>
      <c r="N361" s="157"/>
      <c r="O361" s="157"/>
      <c r="P361" s="157"/>
      <c r="Q361" s="157"/>
      <c r="R361" s="157"/>
      <c r="S361" s="157"/>
      <c r="T361" s="157"/>
      <c r="U361" s="157"/>
      <c r="V361" s="209"/>
      <c r="W361" s="209"/>
      <c r="X361" s="209"/>
      <c r="Y361" s="209"/>
      <c r="Z361" s="209"/>
      <c r="AA361" s="209"/>
      <c r="AB361" s="209"/>
      <c r="AC361" s="157"/>
      <c r="AD361" s="157"/>
      <c r="AE361" s="157"/>
      <c r="AF361" s="157"/>
    </row>
    <row r="362" spans="1:32" s="1" customFormat="1">
      <c r="A362" s="152"/>
      <c r="B362" s="152"/>
      <c r="C362" s="152"/>
      <c r="D362" s="152"/>
      <c r="E362" s="152"/>
      <c r="F362" s="152"/>
      <c r="G362" s="152"/>
      <c r="H362" s="152"/>
      <c r="I362" s="152"/>
      <c r="J362" s="152"/>
      <c r="K362" s="152"/>
      <c r="L362" s="152"/>
      <c r="M362" s="152"/>
      <c r="N362" s="157"/>
      <c r="O362" s="157"/>
      <c r="P362" s="157"/>
      <c r="Q362" s="157"/>
      <c r="R362" s="157"/>
      <c r="S362" s="157"/>
      <c r="T362" s="157"/>
      <c r="U362" s="157"/>
      <c r="V362" s="209"/>
      <c r="W362" s="209"/>
      <c r="X362" s="209"/>
      <c r="Y362" s="209"/>
      <c r="Z362" s="209"/>
      <c r="AA362" s="209"/>
      <c r="AB362" s="209"/>
      <c r="AC362" s="157"/>
      <c r="AD362" s="157"/>
      <c r="AE362" s="157"/>
      <c r="AF362" s="157"/>
    </row>
    <row r="363" spans="1:32" s="1" customFormat="1">
      <c r="A363" s="152"/>
      <c r="B363" s="152"/>
      <c r="C363" s="152"/>
      <c r="D363" s="152"/>
      <c r="E363" s="152"/>
      <c r="F363" s="152"/>
      <c r="G363" s="152"/>
      <c r="H363" s="152"/>
      <c r="I363" s="152"/>
      <c r="J363" s="152"/>
      <c r="K363" s="152"/>
      <c r="L363" s="152"/>
      <c r="M363" s="152"/>
      <c r="N363" s="157"/>
      <c r="O363" s="157"/>
      <c r="P363" s="157"/>
      <c r="Q363" s="157"/>
      <c r="R363" s="157"/>
      <c r="S363" s="157"/>
      <c r="T363" s="157"/>
      <c r="U363" s="157"/>
      <c r="V363" s="209"/>
      <c r="W363" s="209"/>
      <c r="X363" s="209"/>
      <c r="Y363" s="209"/>
      <c r="Z363" s="209"/>
      <c r="AA363" s="209"/>
      <c r="AB363" s="209"/>
      <c r="AC363" s="157"/>
      <c r="AD363" s="157"/>
      <c r="AE363" s="157"/>
      <c r="AF363" s="157"/>
    </row>
    <row r="364" spans="1:32" s="1" customFormat="1">
      <c r="A364" s="152"/>
      <c r="B364" s="152"/>
      <c r="C364" s="152"/>
      <c r="D364" s="152"/>
      <c r="E364" s="152"/>
      <c r="F364" s="152"/>
      <c r="G364" s="152"/>
      <c r="H364" s="152"/>
      <c r="I364" s="152"/>
      <c r="J364" s="152"/>
      <c r="K364" s="152"/>
      <c r="L364" s="152"/>
      <c r="M364" s="152"/>
      <c r="N364" s="157"/>
      <c r="O364" s="157"/>
      <c r="P364" s="157"/>
      <c r="Q364" s="157"/>
      <c r="R364" s="157"/>
      <c r="S364" s="157"/>
      <c r="T364" s="157"/>
      <c r="U364" s="157"/>
      <c r="V364" s="209"/>
      <c r="W364" s="209"/>
      <c r="X364" s="209"/>
      <c r="Y364" s="209"/>
      <c r="Z364" s="209"/>
      <c r="AA364" s="209"/>
      <c r="AB364" s="209"/>
      <c r="AC364" s="157"/>
      <c r="AD364" s="157"/>
      <c r="AE364" s="157"/>
      <c r="AF364" s="157"/>
    </row>
    <row r="365" spans="1:32" s="1" customFormat="1">
      <c r="A365" s="152"/>
      <c r="B365" s="152"/>
      <c r="C365" s="152"/>
      <c r="D365" s="152"/>
      <c r="E365" s="152"/>
      <c r="F365" s="152"/>
      <c r="G365" s="152"/>
      <c r="H365" s="152"/>
      <c r="I365" s="152"/>
      <c r="J365" s="152"/>
      <c r="K365" s="152"/>
      <c r="L365" s="152"/>
      <c r="M365" s="152"/>
      <c r="N365" s="157"/>
      <c r="O365" s="157"/>
      <c r="P365" s="157"/>
      <c r="Q365" s="157"/>
      <c r="R365" s="157"/>
      <c r="S365" s="157"/>
      <c r="T365" s="157"/>
      <c r="U365" s="157"/>
      <c r="V365" s="209"/>
      <c r="W365" s="209"/>
      <c r="X365" s="209"/>
      <c r="Y365" s="209"/>
      <c r="Z365" s="209"/>
      <c r="AA365" s="209"/>
      <c r="AB365" s="209"/>
      <c r="AC365" s="157"/>
      <c r="AD365" s="157"/>
      <c r="AE365" s="157"/>
      <c r="AF365" s="157"/>
    </row>
    <row r="366" spans="1:32" s="1" customFormat="1">
      <c r="A366" s="152"/>
      <c r="B366" s="152"/>
      <c r="C366" s="152"/>
      <c r="D366" s="152"/>
      <c r="E366" s="152"/>
      <c r="F366" s="152"/>
      <c r="G366" s="152"/>
      <c r="H366" s="152"/>
      <c r="I366" s="152"/>
      <c r="J366" s="152"/>
      <c r="K366" s="152"/>
      <c r="L366" s="152"/>
      <c r="M366" s="152"/>
      <c r="N366" s="157"/>
      <c r="O366" s="157"/>
      <c r="P366" s="157"/>
      <c r="Q366" s="157"/>
      <c r="R366" s="157"/>
      <c r="S366" s="157"/>
      <c r="T366" s="157"/>
      <c r="U366" s="157"/>
      <c r="V366" s="209"/>
      <c r="W366" s="209"/>
      <c r="X366" s="209"/>
      <c r="Y366" s="209"/>
      <c r="Z366" s="209"/>
      <c r="AA366" s="209"/>
      <c r="AB366" s="209"/>
      <c r="AC366" s="157"/>
      <c r="AD366" s="157"/>
      <c r="AE366" s="157"/>
      <c r="AF366" s="157"/>
    </row>
    <row r="367" spans="1:32" s="1" customFormat="1">
      <c r="A367" s="152"/>
      <c r="B367" s="152"/>
      <c r="C367" s="152"/>
      <c r="D367" s="152"/>
      <c r="E367" s="152"/>
      <c r="F367" s="152"/>
      <c r="G367" s="152"/>
      <c r="H367" s="152"/>
      <c r="I367" s="152"/>
      <c r="J367" s="152"/>
      <c r="K367" s="152"/>
      <c r="L367" s="152"/>
      <c r="M367" s="152"/>
      <c r="N367" s="157"/>
      <c r="O367" s="157"/>
      <c r="P367" s="157"/>
      <c r="Q367" s="157"/>
      <c r="R367" s="157"/>
      <c r="S367" s="157"/>
      <c r="T367" s="157"/>
      <c r="U367" s="157"/>
      <c r="V367" s="209"/>
      <c r="W367" s="209"/>
      <c r="X367" s="209"/>
      <c r="Y367" s="209"/>
      <c r="Z367" s="209"/>
      <c r="AA367" s="209"/>
      <c r="AB367" s="209"/>
      <c r="AC367" s="157"/>
      <c r="AD367" s="157"/>
      <c r="AE367" s="157"/>
      <c r="AF367" s="157"/>
    </row>
    <row r="368" spans="1:32" s="1" customFormat="1">
      <c r="A368" s="152"/>
      <c r="B368" s="152"/>
      <c r="C368" s="152"/>
      <c r="D368" s="152"/>
      <c r="E368" s="152"/>
      <c r="F368" s="152"/>
      <c r="G368" s="152"/>
      <c r="H368" s="152"/>
      <c r="I368" s="152"/>
      <c r="J368" s="152"/>
      <c r="K368" s="152"/>
      <c r="L368" s="152"/>
      <c r="M368" s="152"/>
      <c r="N368" s="157"/>
      <c r="O368" s="157"/>
      <c r="P368" s="157"/>
      <c r="Q368" s="157"/>
      <c r="R368" s="157"/>
      <c r="S368" s="157"/>
      <c r="T368" s="157"/>
      <c r="U368" s="157"/>
      <c r="V368" s="209"/>
      <c r="W368" s="209"/>
      <c r="X368" s="209"/>
      <c r="Y368" s="209"/>
      <c r="Z368" s="209"/>
      <c r="AA368" s="209"/>
      <c r="AB368" s="209"/>
      <c r="AC368" s="157"/>
      <c r="AD368" s="157"/>
      <c r="AE368" s="157"/>
      <c r="AF368" s="157"/>
    </row>
    <row r="369" spans="1:32" s="1" customFormat="1">
      <c r="A369" s="152"/>
      <c r="B369" s="152"/>
      <c r="C369" s="152"/>
      <c r="D369" s="152"/>
      <c r="E369" s="152"/>
      <c r="F369" s="152"/>
      <c r="G369" s="152"/>
      <c r="H369" s="152"/>
      <c r="I369" s="152"/>
      <c r="J369" s="152"/>
      <c r="K369" s="152"/>
      <c r="L369" s="152"/>
      <c r="M369" s="152"/>
      <c r="N369" s="157"/>
      <c r="O369" s="157"/>
      <c r="P369" s="157"/>
      <c r="Q369" s="157"/>
      <c r="R369" s="157"/>
      <c r="S369" s="157"/>
      <c r="T369" s="157"/>
      <c r="U369" s="157"/>
      <c r="V369" s="209"/>
      <c r="W369" s="209"/>
      <c r="X369" s="209"/>
      <c r="Y369" s="209"/>
      <c r="Z369" s="209"/>
      <c r="AA369" s="209"/>
      <c r="AB369" s="209"/>
      <c r="AC369" s="157"/>
      <c r="AD369" s="157"/>
      <c r="AE369" s="157"/>
      <c r="AF369" s="157"/>
    </row>
    <row r="370" spans="1:32" s="1" customFormat="1">
      <c r="A370" s="152"/>
      <c r="B370" s="152"/>
      <c r="C370" s="152"/>
      <c r="D370" s="152"/>
      <c r="E370" s="152"/>
      <c r="F370" s="152"/>
      <c r="G370" s="152"/>
      <c r="H370" s="152"/>
      <c r="I370" s="152"/>
      <c r="J370" s="152"/>
      <c r="K370" s="152"/>
      <c r="L370" s="152"/>
      <c r="M370" s="152"/>
      <c r="N370" s="157"/>
      <c r="O370" s="157"/>
      <c r="P370" s="157"/>
      <c r="Q370" s="157"/>
      <c r="R370" s="157"/>
      <c r="S370" s="157"/>
      <c r="T370" s="157"/>
      <c r="U370" s="157"/>
      <c r="V370" s="209"/>
      <c r="W370" s="209"/>
      <c r="X370" s="209"/>
      <c r="Y370" s="209"/>
      <c r="Z370" s="209"/>
      <c r="AA370" s="209"/>
      <c r="AB370" s="209"/>
      <c r="AC370" s="157"/>
      <c r="AD370" s="157"/>
      <c r="AE370" s="157"/>
      <c r="AF370" s="157"/>
    </row>
    <row r="371" spans="1:32" s="1" customFormat="1">
      <c r="A371" s="152"/>
      <c r="B371" s="152"/>
      <c r="C371" s="152"/>
      <c r="D371" s="152"/>
      <c r="E371" s="152"/>
      <c r="F371" s="152"/>
      <c r="G371" s="152"/>
      <c r="H371" s="152"/>
      <c r="I371" s="152"/>
      <c r="J371" s="152"/>
      <c r="K371" s="152"/>
      <c r="L371" s="152"/>
      <c r="M371" s="152"/>
      <c r="N371" s="157"/>
      <c r="O371" s="157"/>
      <c r="P371" s="157"/>
      <c r="Q371" s="157"/>
      <c r="R371" s="157"/>
      <c r="S371" s="157"/>
      <c r="T371" s="157"/>
      <c r="U371" s="157"/>
      <c r="V371" s="209"/>
      <c r="W371" s="209"/>
      <c r="X371" s="209"/>
      <c r="Y371" s="209"/>
      <c r="Z371" s="209"/>
      <c r="AA371" s="209"/>
      <c r="AB371" s="209"/>
      <c r="AC371" s="157"/>
      <c r="AD371" s="157"/>
      <c r="AE371" s="157"/>
      <c r="AF371" s="157"/>
    </row>
    <row r="372" spans="1:32" s="1" customFormat="1">
      <c r="A372" s="152"/>
      <c r="B372" s="152"/>
      <c r="C372" s="152"/>
      <c r="D372" s="152"/>
      <c r="E372" s="152"/>
      <c r="F372" s="152"/>
      <c r="G372" s="152"/>
      <c r="H372" s="152"/>
      <c r="I372" s="152"/>
      <c r="J372" s="152"/>
      <c r="K372" s="152"/>
      <c r="L372" s="152"/>
      <c r="M372" s="152"/>
      <c r="N372" s="157"/>
      <c r="O372" s="157"/>
      <c r="P372" s="157"/>
      <c r="Q372" s="157"/>
      <c r="R372" s="157"/>
      <c r="S372" s="157"/>
      <c r="T372" s="157"/>
      <c r="U372" s="157"/>
      <c r="V372" s="209"/>
      <c r="W372" s="209"/>
      <c r="X372" s="209"/>
      <c r="Y372" s="209"/>
      <c r="Z372" s="209"/>
      <c r="AA372" s="209"/>
      <c r="AB372" s="209"/>
      <c r="AC372" s="157"/>
      <c r="AD372" s="157"/>
      <c r="AE372" s="157"/>
      <c r="AF372" s="157"/>
    </row>
    <row r="373" spans="1:32" s="1" customFormat="1">
      <c r="A373" s="152"/>
      <c r="B373" s="152"/>
      <c r="C373" s="152"/>
      <c r="D373" s="152"/>
      <c r="E373" s="152"/>
      <c r="F373" s="152"/>
      <c r="G373" s="152"/>
      <c r="H373" s="152"/>
      <c r="I373" s="152"/>
      <c r="J373" s="152"/>
      <c r="K373" s="152"/>
      <c r="L373" s="152"/>
      <c r="M373" s="152"/>
      <c r="N373" s="157"/>
      <c r="O373" s="157"/>
      <c r="P373" s="157"/>
      <c r="Q373" s="157"/>
      <c r="R373" s="157"/>
      <c r="S373" s="157"/>
      <c r="T373" s="157"/>
      <c r="U373" s="157"/>
      <c r="V373" s="209"/>
      <c r="W373" s="209"/>
      <c r="X373" s="209"/>
      <c r="Y373" s="209"/>
      <c r="Z373" s="209"/>
      <c r="AA373" s="209"/>
      <c r="AB373" s="209"/>
      <c r="AC373" s="157"/>
      <c r="AD373" s="157"/>
      <c r="AE373" s="157"/>
      <c r="AF373" s="157"/>
    </row>
    <row r="374" spans="1:32" s="1" customFormat="1">
      <c r="A374" s="152"/>
      <c r="B374" s="152"/>
      <c r="C374" s="152"/>
      <c r="D374" s="152"/>
      <c r="E374" s="152"/>
      <c r="F374" s="152"/>
      <c r="G374" s="152"/>
      <c r="H374" s="152"/>
      <c r="I374" s="152"/>
      <c r="J374" s="152"/>
      <c r="K374" s="152"/>
      <c r="L374" s="152"/>
      <c r="M374" s="152"/>
      <c r="N374" s="157"/>
      <c r="O374" s="157"/>
      <c r="P374" s="157"/>
      <c r="Q374" s="157"/>
      <c r="R374" s="157"/>
      <c r="S374" s="157"/>
      <c r="T374" s="157"/>
      <c r="U374" s="157"/>
      <c r="V374" s="209"/>
      <c r="W374" s="209"/>
      <c r="X374" s="209"/>
      <c r="Y374" s="209"/>
      <c r="Z374" s="209"/>
      <c r="AA374" s="209"/>
      <c r="AB374" s="209"/>
      <c r="AC374" s="157"/>
      <c r="AD374" s="157"/>
      <c r="AE374" s="157"/>
      <c r="AF374" s="157"/>
    </row>
    <row r="375" spans="1:32" s="1" customFormat="1">
      <c r="A375" s="152"/>
      <c r="B375" s="152"/>
      <c r="C375" s="152"/>
      <c r="D375" s="152"/>
      <c r="E375" s="152"/>
      <c r="F375" s="152"/>
      <c r="G375" s="152"/>
      <c r="H375" s="152"/>
      <c r="I375" s="152"/>
      <c r="J375" s="152"/>
      <c r="K375" s="152"/>
      <c r="L375" s="152"/>
      <c r="M375" s="152"/>
      <c r="N375" s="157"/>
      <c r="O375" s="157"/>
      <c r="P375" s="157"/>
      <c r="Q375" s="157"/>
      <c r="R375" s="157"/>
      <c r="S375" s="157"/>
      <c r="T375" s="157"/>
      <c r="U375" s="157"/>
      <c r="V375" s="209"/>
      <c r="W375" s="209"/>
      <c r="X375" s="209"/>
      <c r="Y375" s="209"/>
      <c r="Z375" s="209"/>
      <c r="AA375" s="209"/>
      <c r="AB375" s="209"/>
      <c r="AC375" s="157"/>
      <c r="AD375" s="157"/>
      <c r="AE375" s="157"/>
      <c r="AF375" s="157"/>
    </row>
    <row r="376" spans="1:32" s="1" customFormat="1">
      <c r="A376" s="152"/>
      <c r="B376" s="152"/>
      <c r="C376" s="152"/>
      <c r="D376" s="152"/>
      <c r="E376" s="152"/>
      <c r="F376" s="152"/>
      <c r="G376" s="152"/>
      <c r="H376" s="152"/>
      <c r="I376" s="152"/>
      <c r="J376" s="152"/>
      <c r="K376" s="152"/>
      <c r="L376" s="152"/>
      <c r="M376" s="152"/>
      <c r="N376" s="157"/>
      <c r="O376" s="157"/>
      <c r="P376" s="157"/>
      <c r="Q376" s="157"/>
      <c r="R376" s="157"/>
      <c r="S376" s="157"/>
      <c r="T376" s="157"/>
      <c r="U376" s="157"/>
      <c r="V376" s="209"/>
      <c r="W376" s="209"/>
      <c r="X376" s="209"/>
      <c r="Y376" s="209"/>
      <c r="Z376" s="209"/>
      <c r="AA376" s="209"/>
      <c r="AB376" s="209"/>
      <c r="AC376" s="157"/>
      <c r="AD376" s="157"/>
      <c r="AE376" s="157"/>
      <c r="AF376" s="157"/>
    </row>
    <row r="377" spans="1:32" s="1" customFormat="1">
      <c r="A377" s="152"/>
      <c r="B377" s="152"/>
      <c r="C377" s="152"/>
      <c r="D377" s="152"/>
      <c r="E377" s="152"/>
      <c r="F377" s="152"/>
      <c r="G377" s="152"/>
      <c r="H377" s="152"/>
      <c r="I377" s="152"/>
      <c r="J377" s="152"/>
      <c r="K377" s="152"/>
      <c r="L377" s="152"/>
      <c r="M377" s="152"/>
      <c r="N377" s="157"/>
      <c r="O377" s="157"/>
      <c r="P377" s="157"/>
      <c r="Q377" s="157"/>
      <c r="R377" s="157"/>
      <c r="S377" s="157"/>
      <c r="T377" s="157"/>
      <c r="U377" s="157"/>
      <c r="V377" s="209"/>
      <c r="W377" s="209"/>
      <c r="X377" s="209"/>
      <c r="Y377" s="209"/>
      <c r="Z377" s="209"/>
      <c r="AA377" s="209"/>
      <c r="AB377" s="209"/>
      <c r="AC377" s="157"/>
      <c r="AD377" s="157"/>
      <c r="AE377" s="157"/>
      <c r="AF377" s="157"/>
    </row>
    <row r="378" spans="1:32" s="1" customFormat="1">
      <c r="A378" s="152"/>
      <c r="B378" s="152"/>
      <c r="C378" s="152"/>
      <c r="D378" s="152"/>
      <c r="E378" s="152"/>
      <c r="F378" s="152"/>
      <c r="G378" s="152"/>
      <c r="H378" s="152"/>
      <c r="I378" s="152"/>
      <c r="J378" s="152"/>
      <c r="K378" s="152"/>
      <c r="L378" s="152"/>
      <c r="M378" s="152"/>
      <c r="N378" s="157"/>
      <c r="O378" s="157"/>
      <c r="P378" s="157"/>
      <c r="Q378" s="157"/>
      <c r="R378" s="157"/>
      <c r="S378" s="157"/>
      <c r="T378" s="157"/>
      <c r="U378" s="157"/>
      <c r="V378" s="209"/>
      <c r="W378" s="209"/>
      <c r="X378" s="209"/>
      <c r="Y378" s="209"/>
      <c r="Z378" s="209"/>
      <c r="AA378" s="209"/>
      <c r="AB378" s="209"/>
      <c r="AC378" s="157"/>
      <c r="AD378" s="157"/>
      <c r="AE378" s="157"/>
      <c r="AF378" s="157"/>
    </row>
    <row r="379" spans="1:32" s="1" customFormat="1">
      <c r="A379" s="152"/>
      <c r="B379" s="152"/>
      <c r="C379" s="152"/>
      <c r="D379" s="152"/>
      <c r="E379" s="152"/>
      <c r="F379" s="152"/>
      <c r="G379" s="152"/>
      <c r="H379" s="152"/>
      <c r="I379" s="152"/>
      <c r="J379" s="152"/>
      <c r="K379" s="152"/>
      <c r="L379" s="152"/>
      <c r="M379" s="152"/>
      <c r="N379" s="157"/>
      <c r="O379" s="157"/>
      <c r="P379" s="157"/>
      <c r="Q379" s="157"/>
      <c r="R379" s="157"/>
      <c r="S379" s="157"/>
      <c r="T379" s="157"/>
      <c r="U379" s="157"/>
      <c r="V379" s="209"/>
      <c r="W379" s="209"/>
      <c r="X379" s="209"/>
      <c r="Y379" s="209"/>
      <c r="Z379" s="209"/>
      <c r="AA379" s="209"/>
      <c r="AB379" s="209"/>
      <c r="AC379" s="157"/>
      <c r="AD379" s="157"/>
      <c r="AE379" s="157"/>
      <c r="AF379" s="157"/>
    </row>
    <row r="380" spans="1:32" s="1" customFormat="1">
      <c r="A380" s="152"/>
      <c r="B380" s="152"/>
      <c r="C380" s="152"/>
      <c r="D380" s="152"/>
      <c r="E380" s="152"/>
      <c r="F380" s="152"/>
      <c r="G380" s="152"/>
      <c r="H380" s="152"/>
      <c r="I380" s="152"/>
      <c r="J380" s="152"/>
      <c r="K380" s="152"/>
      <c r="L380" s="152"/>
      <c r="M380" s="152"/>
      <c r="N380" s="157"/>
      <c r="O380" s="157"/>
      <c r="P380" s="157"/>
      <c r="Q380" s="157"/>
      <c r="R380" s="157"/>
      <c r="S380" s="157"/>
      <c r="T380" s="157"/>
      <c r="U380" s="157"/>
      <c r="V380" s="209"/>
      <c r="W380" s="209"/>
      <c r="X380" s="209"/>
      <c r="Y380" s="209"/>
      <c r="Z380" s="209"/>
      <c r="AA380" s="209"/>
      <c r="AB380" s="209"/>
      <c r="AC380" s="157"/>
      <c r="AD380" s="157"/>
      <c r="AE380" s="157"/>
      <c r="AF380" s="157"/>
    </row>
    <row r="381" spans="1:32" s="1" customFormat="1">
      <c r="A381" s="152"/>
      <c r="B381" s="152"/>
      <c r="C381" s="152"/>
      <c r="D381" s="152"/>
      <c r="E381" s="152"/>
      <c r="F381" s="152"/>
      <c r="G381" s="152"/>
      <c r="H381" s="152"/>
      <c r="I381" s="152"/>
      <c r="J381" s="152"/>
      <c r="K381" s="152"/>
      <c r="L381" s="152"/>
      <c r="M381" s="152"/>
      <c r="N381" s="157"/>
      <c r="O381" s="157"/>
      <c r="P381" s="157"/>
      <c r="Q381" s="157"/>
      <c r="R381" s="157"/>
      <c r="S381" s="157"/>
      <c r="T381" s="157"/>
      <c r="U381" s="157"/>
      <c r="V381" s="209"/>
      <c r="W381" s="209"/>
      <c r="X381" s="209"/>
      <c r="Y381" s="209"/>
      <c r="Z381" s="209"/>
      <c r="AA381" s="209"/>
      <c r="AB381" s="209"/>
      <c r="AC381" s="157"/>
      <c r="AD381" s="157"/>
      <c r="AE381" s="157"/>
      <c r="AF381" s="157"/>
    </row>
    <row r="382" spans="1:32" s="1" customFormat="1">
      <c r="A382" s="152"/>
      <c r="B382" s="152"/>
      <c r="C382" s="152"/>
      <c r="D382" s="152"/>
      <c r="E382" s="152"/>
      <c r="F382" s="152"/>
      <c r="G382" s="152"/>
      <c r="H382" s="152"/>
      <c r="I382" s="152"/>
      <c r="J382" s="152"/>
      <c r="K382" s="152"/>
      <c r="L382" s="152"/>
      <c r="M382" s="152"/>
      <c r="N382" s="157"/>
      <c r="O382" s="157"/>
      <c r="P382" s="157"/>
      <c r="Q382" s="157"/>
      <c r="R382" s="157"/>
      <c r="S382" s="157"/>
      <c r="T382" s="157"/>
      <c r="U382" s="157"/>
      <c r="V382" s="209"/>
      <c r="W382" s="209"/>
      <c r="X382" s="209"/>
      <c r="Y382" s="209"/>
      <c r="Z382" s="209"/>
      <c r="AA382" s="209"/>
      <c r="AB382" s="209"/>
      <c r="AC382" s="157"/>
      <c r="AD382" s="157"/>
      <c r="AE382" s="157"/>
      <c r="AF382" s="157"/>
    </row>
    <row r="383" spans="1:32" s="1" customFormat="1">
      <c r="A383" s="152"/>
      <c r="B383" s="152"/>
      <c r="C383" s="152"/>
      <c r="D383" s="152"/>
      <c r="E383" s="152"/>
      <c r="F383" s="152"/>
      <c r="G383" s="152"/>
      <c r="H383" s="152"/>
      <c r="I383" s="152"/>
      <c r="J383" s="152"/>
      <c r="K383" s="152"/>
      <c r="L383" s="152"/>
      <c r="M383" s="152"/>
      <c r="N383" s="157"/>
      <c r="O383" s="157"/>
      <c r="P383" s="157"/>
      <c r="Q383" s="157"/>
      <c r="R383" s="157"/>
      <c r="S383" s="157"/>
      <c r="T383" s="157"/>
      <c r="U383" s="157"/>
      <c r="V383" s="209"/>
      <c r="W383" s="209"/>
      <c r="X383" s="209"/>
      <c r="Y383" s="209"/>
      <c r="Z383" s="209"/>
      <c r="AA383" s="209"/>
      <c r="AB383" s="209"/>
      <c r="AC383" s="157"/>
      <c r="AD383" s="157"/>
      <c r="AE383" s="157"/>
      <c r="AF383" s="157"/>
    </row>
    <row r="384" spans="1:32" s="1" customFormat="1">
      <c r="A384" s="152"/>
      <c r="B384" s="152"/>
      <c r="C384" s="152"/>
      <c r="D384" s="152"/>
      <c r="E384" s="152"/>
      <c r="F384" s="152"/>
      <c r="G384" s="152"/>
      <c r="H384" s="152"/>
      <c r="I384" s="152"/>
      <c r="J384" s="152"/>
      <c r="K384" s="152"/>
      <c r="L384" s="152"/>
      <c r="M384" s="152"/>
      <c r="N384" s="157"/>
      <c r="O384" s="157"/>
      <c r="P384" s="157"/>
      <c r="Q384" s="157"/>
      <c r="R384" s="157"/>
      <c r="S384" s="157"/>
      <c r="T384" s="157"/>
      <c r="U384" s="157"/>
      <c r="V384" s="209"/>
      <c r="W384" s="209"/>
      <c r="X384" s="209"/>
      <c r="Y384" s="209"/>
      <c r="Z384" s="209"/>
      <c r="AA384" s="209"/>
      <c r="AB384" s="209"/>
      <c r="AC384" s="157"/>
      <c r="AD384" s="157"/>
      <c r="AE384" s="157"/>
      <c r="AF384" s="157"/>
    </row>
    <row r="385" spans="1:32" s="1" customFormat="1">
      <c r="A385" s="152"/>
      <c r="B385" s="152"/>
      <c r="C385" s="152"/>
      <c r="D385" s="152"/>
      <c r="E385" s="152"/>
      <c r="F385" s="152"/>
      <c r="G385" s="152"/>
      <c r="H385" s="152"/>
      <c r="I385" s="152"/>
      <c r="J385" s="152"/>
      <c r="K385" s="152"/>
      <c r="L385" s="152"/>
      <c r="M385" s="152"/>
      <c r="N385" s="157"/>
      <c r="O385" s="157"/>
      <c r="P385" s="157"/>
      <c r="Q385" s="157"/>
      <c r="R385" s="157"/>
      <c r="S385" s="157"/>
      <c r="T385" s="157"/>
      <c r="U385" s="157"/>
      <c r="V385" s="209"/>
      <c r="W385" s="209"/>
      <c r="X385" s="209"/>
      <c r="Y385" s="209"/>
      <c r="Z385" s="209"/>
      <c r="AA385" s="209"/>
      <c r="AB385" s="209"/>
      <c r="AC385" s="157"/>
      <c r="AD385" s="157"/>
      <c r="AE385" s="157"/>
      <c r="AF385" s="157"/>
    </row>
    <row r="386" spans="1:32" s="1" customFormat="1">
      <c r="A386" s="152"/>
      <c r="B386" s="152"/>
      <c r="C386" s="152"/>
      <c r="D386" s="152"/>
      <c r="E386" s="152"/>
      <c r="F386" s="152"/>
      <c r="G386" s="152"/>
      <c r="H386" s="152"/>
      <c r="I386" s="152"/>
      <c r="J386" s="152"/>
      <c r="K386" s="152"/>
      <c r="L386" s="152"/>
      <c r="M386" s="152"/>
      <c r="N386" s="157"/>
      <c r="O386" s="157"/>
      <c r="P386" s="157"/>
      <c r="Q386" s="157"/>
      <c r="R386" s="157"/>
      <c r="S386" s="157"/>
      <c r="T386" s="157"/>
      <c r="U386" s="157"/>
      <c r="V386" s="209"/>
      <c r="W386" s="209"/>
      <c r="X386" s="209"/>
      <c r="Y386" s="209"/>
      <c r="Z386" s="209"/>
      <c r="AA386" s="209"/>
      <c r="AB386" s="209"/>
      <c r="AC386" s="157"/>
      <c r="AD386" s="157"/>
      <c r="AE386" s="157"/>
      <c r="AF386" s="157"/>
    </row>
    <row r="387" spans="1:32" s="1" customFormat="1">
      <c r="A387" s="152"/>
      <c r="B387" s="152"/>
      <c r="C387" s="152"/>
      <c r="D387" s="152"/>
      <c r="E387" s="152"/>
      <c r="F387" s="152"/>
      <c r="G387" s="152"/>
      <c r="H387" s="152"/>
      <c r="I387" s="152"/>
      <c r="J387" s="152"/>
      <c r="K387" s="152"/>
      <c r="L387" s="152"/>
      <c r="M387" s="152"/>
      <c r="N387" s="157"/>
      <c r="O387" s="157"/>
      <c r="P387" s="157"/>
      <c r="Q387" s="157"/>
      <c r="R387" s="157"/>
      <c r="S387" s="157"/>
      <c r="T387" s="157"/>
      <c r="U387" s="157"/>
      <c r="V387" s="209"/>
      <c r="W387" s="209"/>
      <c r="X387" s="209"/>
      <c r="Y387" s="209"/>
      <c r="Z387" s="209"/>
      <c r="AA387" s="209"/>
      <c r="AB387" s="209"/>
      <c r="AC387" s="157"/>
      <c r="AD387" s="157"/>
      <c r="AE387" s="157"/>
      <c r="AF387" s="157"/>
    </row>
    <row r="388" spans="1:32" s="1" customFormat="1">
      <c r="A388" s="152"/>
      <c r="B388" s="152"/>
      <c r="C388" s="152"/>
      <c r="D388" s="152"/>
      <c r="E388" s="152"/>
      <c r="F388" s="152"/>
      <c r="G388" s="152"/>
      <c r="H388" s="152"/>
      <c r="I388" s="152"/>
      <c r="J388" s="152"/>
      <c r="K388" s="152"/>
      <c r="L388" s="152"/>
      <c r="M388" s="152"/>
      <c r="N388" s="157"/>
      <c r="O388" s="157"/>
      <c r="P388" s="157"/>
      <c r="Q388" s="157"/>
      <c r="R388" s="157"/>
      <c r="S388" s="157"/>
      <c r="T388" s="157"/>
      <c r="U388" s="157"/>
      <c r="V388" s="209"/>
      <c r="W388" s="209"/>
      <c r="X388" s="209"/>
      <c r="Y388" s="209"/>
      <c r="Z388" s="209"/>
      <c r="AA388" s="209"/>
      <c r="AB388" s="209"/>
      <c r="AC388" s="157"/>
      <c r="AD388" s="157"/>
      <c r="AE388" s="157"/>
      <c r="AF388" s="157"/>
    </row>
    <row r="389" spans="1:32" s="1" customFormat="1">
      <c r="A389" s="152"/>
      <c r="B389" s="152"/>
      <c r="C389" s="152"/>
      <c r="D389" s="152"/>
      <c r="E389" s="152"/>
      <c r="F389" s="152"/>
      <c r="G389" s="152"/>
      <c r="H389" s="152"/>
      <c r="I389" s="152"/>
      <c r="J389" s="152"/>
      <c r="K389" s="152"/>
      <c r="L389" s="152"/>
      <c r="M389" s="152"/>
      <c r="N389" s="157"/>
      <c r="O389" s="157"/>
      <c r="P389" s="157"/>
      <c r="Q389" s="157"/>
      <c r="R389" s="157"/>
      <c r="S389" s="157"/>
      <c r="T389" s="157"/>
      <c r="U389" s="157"/>
      <c r="V389" s="209"/>
      <c r="W389" s="209"/>
      <c r="X389" s="209"/>
      <c r="Y389" s="209"/>
      <c r="Z389" s="209"/>
      <c r="AA389" s="209"/>
      <c r="AB389" s="209"/>
      <c r="AC389" s="157"/>
      <c r="AD389" s="157"/>
      <c r="AE389" s="157"/>
      <c r="AF389" s="157"/>
    </row>
    <row r="390" spans="1:32" s="1" customFormat="1">
      <c r="A390" s="152"/>
      <c r="B390" s="152"/>
      <c r="C390" s="152"/>
      <c r="D390" s="152"/>
      <c r="E390" s="152"/>
      <c r="F390" s="152"/>
      <c r="G390" s="152"/>
      <c r="H390" s="152"/>
      <c r="I390" s="152"/>
      <c r="J390" s="152"/>
      <c r="K390" s="152"/>
      <c r="L390" s="152"/>
      <c r="M390" s="152"/>
      <c r="N390" s="157"/>
      <c r="O390" s="157"/>
      <c r="P390" s="157"/>
      <c r="Q390" s="157"/>
      <c r="R390" s="157"/>
      <c r="S390" s="157"/>
      <c r="T390" s="157"/>
      <c r="U390" s="157"/>
      <c r="V390" s="209"/>
      <c r="W390" s="209"/>
      <c r="X390" s="209"/>
      <c r="Y390" s="209"/>
      <c r="Z390" s="209"/>
      <c r="AA390" s="209"/>
      <c r="AB390" s="209"/>
      <c r="AC390" s="157"/>
      <c r="AD390" s="157"/>
      <c r="AE390" s="157"/>
      <c r="AF390" s="157"/>
    </row>
    <row r="391" spans="1:32" s="1" customFormat="1">
      <c r="A391" s="152"/>
      <c r="B391" s="152"/>
      <c r="C391" s="152"/>
      <c r="D391" s="152"/>
      <c r="E391" s="152"/>
      <c r="F391" s="152"/>
      <c r="G391" s="152"/>
      <c r="H391" s="152"/>
      <c r="I391" s="152"/>
      <c r="J391" s="152"/>
      <c r="K391" s="152"/>
      <c r="L391" s="152"/>
      <c r="M391" s="152"/>
      <c r="N391" s="157"/>
      <c r="O391" s="157"/>
      <c r="P391" s="157"/>
      <c r="Q391" s="157"/>
      <c r="R391" s="157"/>
      <c r="S391" s="157"/>
      <c r="T391" s="157"/>
      <c r="U391" s="157"/>
      <c r="V391" s="209"/>
      <c r="W391" s="209"/>
      <c r="X391" s="209"/>
      <c r="Y391" s="209"/>
      <c r="Z391" s="209"/>
      <c r="AA391" s="209"/>
      <c r="AB391" s="209"/>
      <c r="AC391" s="157"/>
      <c r="AD391" s="157"/>
      <c r="AE391" s="157"/>
      <c r="AF391" s="157"/>
    </row>
    <row r="392" spans="1:32" s="1" customFormat="1">
      <c r="A392" s="152"/>
      <c r="B392" s="152"/>
      <c r="C392" s="152"/>
      <c r="D392" s="152"/>
      <c r="E392" s="152"/>
      <c r="F392" s="152"/>
      <c r="G392" s="152"/>
      <c r="H392" s="152"/>
      <c r="I392" s="152"/>
      <c r="J392" s="152"/>
      <c r="K392" s="152"/>
      <c r="L392" s="152"/>
      <c r="M392" s="152"/>
      <c r="N392" s="157"/>
      <c r="O392" s="157"/>
      <c r="P392" s="157"/>
      <c r="Q392" s="157"/>
      <c r="R392" s="157"/>
      <c r="S392" s="157"/>
      <c r="T392" s="157"/>
      <c r="U392" s="157"/>
      <c r="V392" s="209"/>
      <c r="W392" s="209"/>
      <c r="X392" s="209"/>
      <c r="Y392" s="209"/>
      <c r="Z392" s="209"/>
      <c r="AA392" s="209"/>
      <c r="AB392" s="209"/>
      <c r="AC392" s="157"/>
      <c r="AD392" s="157"/>
      <c r="AE392" s="157"/>
      <c r="AF392" s="157"/>
    </row>
    <row r="393" spans="1:32" s="1" customFormat="1">
      <c r="A393" s="152"/>
      <c r="B393" s="152"/>
      <c r="C393" s="152"/>
      <c r="D393" s="152"/>
      <c r="E393" s="152"/>
      <c r="F393" s="152"/>
      <c r="G393" s="152"/>
      <c r="H393" s="152"/>
      <c r="I393" s="152"/>
      <c r="J393" s="152"/>
      <c r="K393" s="152"/>
      <c r="L393" s="152"/>
      <c r="M393" s="152"/>
      <c r="N393" s="157"/>
      <c r="O393" s="157"/>
      <c r="P393" s="157"/>
      <c r="Q393" s="157"/>
      <c r="R393" s="157"/>
      <c r="S393" s="157"/>
      <c r="T393" s="157"/>
      <c r="U393" s="157"/>
      <c r="V393" s="209"/>
      <c r="W393" s="209"/>
      <c r="X393" s="209"/>
      <c r="Y393" s="209"/>
      <c r="Z393" s="209"/>
      <c r="AA393" s="209"/>
      <c r="AB393" s="209"/>
      <c r="AC393" s="157"/>
      <c r="AD393" s="157"/>
      <c r="AE393" s="157"/>
      <c r="AF393" s="157"/>
    </row>
    <row r="394" spans="1:32" s="1" customFormat="1">
      <c r="A394" s="152"/>
      <c r="B394" s="152"/>
      <c r="C394" s="152"/>
      <c r="D394" s="152"/>
      <c r="E394" s="152"/>
      <c r="F394" s="152"/>
      <c r="G394" s="152"/>
      <c r="H394" s="152"/>
      <c r="I394" s="152"/>
      <c r="J394" s="152"/>
      <c r="K394" s="152"/>
      <c r="L394" s="152"/>
      <c r="M394" s="152"/>
      <c r="N394" s="157"/>
      <c r="O394" s="157"/>
      <c r="P394" s="157"/>
      <c r="Q394" s="157"/>
      <c r="R394" s="157"/>
      <c r="S394" s="157"/>
      <c r="T394" s="157"/>
      <c r="U394" s="157"/>
      <c r="V394" s="209"/>
      <c r="W394" s="209"/>
      <c r="X394" s="209"/>
      <c r="Y394" s="209"/>
      <c r="Z394" s="209"/>
      <c r="AA394" s="209"/>
      <c r="AB394" s="209"/>
      <c r="AC394" s="157"/>
      <c r="AD394" s="157"/>
      <c r="AE394" s="157"/>
      <c r="AF394" s="157"/>
    </row>
    <row r="395" spans="1:32" s="1" customFormat="1">
      <c r="A395" s="152"/>
      <c r="B395" s="152"/>
      <c r="C395" s="152"/>
      <c r="D395" s="152"/>
      <c r="E395" s="152"/>
      <c r="F395" s="152"/>
      <c r="G395" s="152"/>
      <c r="H395" s="152"/>
      <c r="I395" s="152"/>
      <c r="J395" s="152"/>
      <c r="K395" s="152"/>
      <c r="L395" s="152"/>
      <c r="M395" s="152"/>
      <c r="N395" s="157"/>
      <c r="O395" s="157"/>
      <c r="P395" s="157"/>
      <c r="Q395" s="157"/>
      <c r="R395" s="157"/>
      <c r="S395" s="157"/>
      <c r="T395" s="157"/>
      <c r="U395" s="157"/>
      <c r="V395" s="209"/>
      <c r="W395" s="209"/>
      <c r="X395" s="209"/>
      <c r="Y395" s="209"/>
      <c r="Z395" s="209"/>
      <c r="AA395" s="209"/>
      <c r="AB395" s="209"/>
      <c r="AC395" s="157"/>
      <c r="AD395" s="157"/>
      <c r="AE395" s="157"/>
      <c r="AF395" s="157"/>
    </row>
    <row r="396" spans="1:32" s="1" customFormat="1">
      <c r="A396" s="152"/>
      <c r="B396" s="152"/>
      <c r="C396" s="152"/>
      <c r="D396" s="152"/>
      <c r="E396" s="152"/>
      <c r="F396" s="152"/>
      <c r="G396" s="152"/>
      <c r="H396" s="152"/>
      <c r="I396" s="152"/>
      <c r="J396" s="152"/>
      <c r="K396" s="152"/>
      <c r="L396" s="152"/>
      <c r="M396" s="152"/>
      <c r="N396" s="157"/>
      <c r="O396" s="157"/>
      <c r="P396" s="157"/>
      <c r="Q396" s="157"/>
      <c r="R396" s="157"/>
      <c r="S396" s="157"/>
      <c r="T396" s="157"/>
      <c r="U396" s="157"/>
      <c r="V396" s="209"/>
      <c r="W396" s="209"/>
      <c r="X396" s="209"/>
      <c r="Y396" s="209"/>
      <c r="Z396" s="209"/>
      <c r="AA396" s="209"/>
      <c r="AB396" s="209"/>
      <c r="AC396" s="157"/>
      <c r="AD396" s="157"/>
      <c r="AE396" s="157"/>
      <c r="AF396" s="157"/>
    </row>
    <row r="397" spans="1:32" s="1" customFormat="1">
      <c r="A397" s="152"/>
      <c r="B397" s="152"/>
      <c r="C397" s="152"/>
      <c r="D397" s="152"/>
      <c r="E397" s="152"/>
      <c r="F397" s="152"/>
      <c r="G397" s="152"/>
      <c r="H397" s="152"/>
      <c r="I397" s="152"/>
      <c r="J397" s="152"/>
      <c r="K397" s="152"/>
      <c r="L397" s="152"/>
      <c r="M397" s="152"/>
      <c r="N397" s="157"/>
      <c r="O397" s="157"/>
      <c r="P397" s="157"/>
      <c r="Q397" s="157"/>
      <c r="R397" s="157"/>
      <c r="S397" s="157"/>
      <c r="T397" s="157"/>
      <c r="U397" s="157"/>
      <c r="V397" s="209"/>
      <c r="W397" s="209"/>
      <c r="X397" s="209"/>
      <c r="Y397" s="209"/>
      <c r="Z397" s="209"/>
      <c r="AA397" s="209"/>
      <c r="AB397" s="209"/>
      <c r="AC397" s="157"/>
      <c r="AD397" s="157"/>
      <c r="AE397" s="157"/>
      <c r="AF397" s="157"/>
    </row>
    <row r="398" spans="1:32" s="1" customFormat="1">
      <c r="A398" s="152"/>
      <c r="B398" s="152"/>
      <c r="C398" s="152"/>
      <c r="D398" s="152"/>
      <c r="E398" s="152"/>
      <c r="F398" s="152"/>
      <c r="G398" s="152"/>
      <c r="H398" s="152"/>
      <c r="I398" s="152"/>
      <c r="J398" s="152"/>
      <c r="K398" s="152"/>
      <c r="L398" s="152"/>
      <c r="M398" s="152"/>
      <c r="N398" s="157"/>
      <c r="O398" s="157"/>
      <c r="P398" s="157"/>
      <c r="Q398" s="157"/>
      <c r="R398" s="157"/>
      <c r="S398" s="157"/>
      <c r="T398" s="157"/>
      <c r="U398" s="157"/>
      <c r="V398" s="209"/>
      <c r="W398" s="209"/>
      <c r="X398" s="209"/>
      <c r="Y398" s="209"/>
      <c r="Z398" s="209"/>
      <c r="AA398" s="209"/>
      <c r="AB398" s="209"/>
      <c r="AC398" s="157"/>
      <c r="AD398" s="157"/>
      <c r="AE398" s="157"/>
      <c r="AF398" s="157"/>
    </row>
    <row r="399" spans="1:32" s="1" customFormat="1">
      <c r="A399" s="152"/>
      <c r="B399" s="152"/>
      <c r="C399" s="152"/>
      <c r="D399" s="152"/>
      <c r="E399" s="152"/>
      <c r="F399" s="152"/>
      <c r="G399" s="152"/>
      <c r="H399" s="152"/>
      <c r="I399" s="152"/>
      <c r="J399" s="152"/>
      <c r="K399" s="152"/>
      <c r="L399" s="152"/>
      <c r="M399" s="152"/>
      <c r="N399" s="157"/>
      <c r="O399" s="157"/>
      <c r="P399" s="157"/>
      <c r="Q399" s="157"/>
      <c r="R399" s="157"/>
      <c r="S399" s="157"/>
      <c r="T399" s="157"/>
      <c r="U399" s="157"/>
      <c r="V399" s="209"/>
      <c r="W399" s="209"/>
      <c r="X399" s="209"/>
      <c r="Y399" s="209"/>
      <c r="Z399" s="209"/>
      <c r="AA399" s="209"/>
      <c r="AB399" s="209"/>
      <c r="AC399" s="157"/>
      <c r="AD399" s="157"/>
      <c r="AE399" s="157"/>
      <c r="AF399" s="157"/>
    </row>
    <row r="400" spans="1:32" s="1" customFormat="1">
      <c r="A400" s="152"/>
      <c r="B400" s="152"/>
      <c r="C400" s="152"/>
      <c r="D400" s="152"/>
      <c r="E400" s="152"/>
      <c r="F400" s="152"/>
      <c r="G400" s="152"/>
      <c r="H400" s="152"/>
      <c r="I400" s="152"/>
      <c r="J400" s="152"/>
      <c r="K400" s="152"/>
      <c r="L400" s="152"/>
      <c r="M400" s="152"/>
      <c r="N400" s="157"/>
      <c r="O400" s="157"/>
      <c r="P400" s="157"/>
      <c r="Q400" s="157"/>
      <c r="R400" s="157"/>
      <c r="S400" s="157"/>
      <c r="T400" s="157"/>
      <c r="U400" s="157"/>
      <c r="V400" s="209"/>
      <c r="W400" s="209"/>
      <c r="X400" s="209"/>
      <c r="Y400" s="209"/>
      <c r="Z400" s="209"/>
      <c r="AA400" s="209"/>
      <c r="AB400" s="209"/>
      <c r="AC400" s="157"/>
      <c r="AD400" s="157"/>
      <c r="AE400" s="157"/>
      <c r="AF400" s="157"/>
    </row>
    <row r="401" spans="1:32" s="1" customFormat="1">
      <c r="A401" s="152"/>
      <c r="B401" s="152"/>
      <c r="C401" s="152"/>
      <c r="D401" s="152"/>
      <c r="E401" s="152"/>
      <c r="F401" s="152"/>
      <c r="G401" s="152"/>
      <c r="H401" s="152"/>
      <c r="I401" s="152"/>
      <c r="J401" s="152"/>
      <c r="K401" s="152"/>
      <c r="L401" s="152"/>
      <c r="M401" s="152"/>
      <c r="N401" s="157"/>
      <c r="O401" s="157"/>
      <c r="P401" s="157"/>
      <c r="Q401" s="157"/>
      <c r="R401" s="157"/>
      <c r="S401" s="157"/>
      <c r="T401" s="157"/>
      <c r="U401" s="157"/>
      <c r="V401" s="209"/>
      <c r="W401" s="209"/>
      <c r="X401" s="209"/>
      <c r="Y401" s="209"/>
      <c r="Z401" s="209"/>
      <c r="AA401" s="209"/>
      <c r="AB401" s="209"/>
      <c r="AC401" s="157"/>
      <c r="AD401" s="157"/>
      <c r="AE401" s="157"/>
      <c r="AF401" s="157"/>
    </row>
    <row r="402" spans="1:32" s="1" customFormat="1">
      <c r="A402" s="152"/>
      <c r="B402" s="152"/>
      <c r="C402" s="152"/>
      <c r="D402" s="152"/>
      <c r="E402" s="152"/>
      <c r="F402" s="152"/>
      <c r="G402" s="152"/>
      <c r="H402" s="152"/>
      <c r="I402" s="152"/>
      <c r="J402" s="152"/>
      <c r="K402" s="152"/>
      <c r="L402" s="152"/>
      <c r="M402" s="152"/>
      <c r="N402" s="157"/>
      <c r="O402" s="157"/>
      <c r="P402" s="157"/>
      <c r="Q402" s="157"/>
      <c r="R402" s="157"/>
      <c r="S402" s="157"/>
      <c r="T402" s="157"/>
      <c r="U402" s="157"/>
      <c r="V402" s="209"/>
      <c r="W402" s="209"/>
      <c r="X402" s="209"/>
      <c r="Y402" s="209"/>
      <c r="Z402" s="209"/>
      <c r="AA402" s="209"/>
      <c r="AB402" s="209"/>
      <c r="AC402" s="157"/>
      <c r="AD402" s="157"/>
      <c r="AE402" s="157"/>
      <c r="AF402" s="157"/>
    </row>
    <row r="403" spans="1:32" s="1" customFormat="1">
      <c r="A403" s="152"/>
      <c r="B403" s="152"/>
      <c r="C403" s="152"/>
      <c r="D403" s="152"/>
      <c r="E403" s="152"/>
      <c r="F403" s="152"/>
      <c r="G403" s="152"/>
      <c r="H403" s="152"/>
      <c r="I403" s="152"/>
      <c r="J403" s="152"/>
      <c r="K403" s="152"/>
      <c r="L403" s="152"/>
      <c r="M403" s="152"/>
      <c r="N403" s="157"/>
      <c r="O403" s="157"/>
      <c r="P403" s="157"/>
      <c r="Q403" s="157"/>
      <c r="R403" s="157"/>
      <c r="S403" s="157"/>
      <c r="T403" s="157"/>
      <c r="U403" s="157"/>
      <c r="V403" s="209"/>
      <c r="W403" s="209"/>
      <c r="X403" s="209"/>
      <c r="Y403" s="209"/>
      <c r="Z403" s="209"/>
      <c r="AA403" s="209"/>
      <c r="AB403" s="209"/>
      <c r="AC403" s="157"/>
      <c r="AD403" s="157"/>
      <c r="AE403" s="157"/>
      <c r="AF403" s="157"/>
    </row>
    <row r="404" spans="1:32" s="1" customFormat="1">
      <c r="A404" s="152"/>
      <c r="B404" s="152"/>
      <c r="C404" s="152"/>
      <c r="D404" s="152"/>
      <c r="E404" s="152"/>
      <c r="F404" s="152"/>
      <c r="G404" s="152"/>
      <c r="H404" s="152"/>
      <c r="I404" s="152"/>
      <c r="J404" s="152"/>
      <c r="K404" s="152"/>
      <c r="L404" s="152"/>
      <c r="M404" s="152"/>
      <c r="N404" s="157"/>
      <c r="O404" s="157"/>
      <c r="P404" s="157"/>
      <c r="Q404" s="157"/>
      <c r="R404" s="157"/>
      <c r="S404" s="157"/>
      <c r="T404" s="157"/>
      <c r="U404" s="157"/>
      <c r="V404" s="209"/>
      <c r="W404" s="209"/>
      <c r="X404" s="209"/>
      <c r="Y404" s="209"/>
      <c r="Z404" s="209"/>
      <c r="AA404" s="209"/>
      <c r="AB404" s="209"/>
      <c r="AC404" s="157"/>
      <c r="AD404" s="157"/>
      <c r="AE404" s="157"/>
      <c r="AF404" s="157"/>
    </row>
    <row r="405" spans="1:32" s="1" customFormat="1">
      <c r="A405" s="152"/>
      <c r="B405" s="152"/>
      <c r="C405" s="152"/>
      <c r="D405" s="152"/>
      <c r="E405" s="152"/>
      <c r="F405" s="152"/>
      <c r="G405" s="152"/>
      <c r="H405" s="152"/>
      <c r="I405" s="152"/>
      <c r="J405" s="152"/>
      <c r="K405" s="152"/>
      <c r="L405" s="152"/>
      <c r="M405" s="152"/>
      <c r="N405" s="157"/>
      <c r="O405" s="157"/>
      <c r="P405" s="157"/>
      <c r="Q405" s="157"/>
      <c r="R405" s="157"/>
      <c r="S405" s="157"/>
      <c r="T405" s="157"/>
      <c r="U405" s="157"/>
      <c r="V405" s="209"/>
      <c r="W405" s="209"/>
      <c r="X405" s="209"/>
      <c r="Y405" s="209"/>
      <c r="Z405" s="209"/>
      <c r="AA405" s="209"/>
      <c r="AB405" s="209"/>
      <c r="AC405" s="157"/>
      <c r="AD405" s="157"/>
      <c r="AE405" s="157"/>
      <c r="AF405" s="157"/>
    </row>
    <row r="406" spans="1:32" s="1" customFormat="1">
      <c r="A406" s="152"/>
      <c r="B406" s="152"/>
      <c r="C406" s="152"/>
      <c r="D406" s="152"/>
      <c r="E406" s="152"/>
      <c r="F406" s="152"/>
      <c r="G406" s="152"/>
      <c r="H406" s="152"/>
      <c r="I406" s="152"/>
      <c r="J406" s="152"/>
      <c r="K406" s="152"/>
      <c r="L406" s="152"/>
      <c r="M406" s="152"/>
      <c r="N406" s="157"/>
      <c r="O406" s="157"/>
      <c r="P406" s="157"/>
      <c r="Q406" s="157"/>
      <c r="R406" s="157"/>
      <c r="S406" s="157"/>
      <c r="T406" s="157"/>
      <c r="U406" s="157"/>
      <c r="V406" s="209"/>
      <c r="W406" s="209"/>
      <c r="X406" s="209"/>
      <c r="Y406" s="209"/>
      <c r="Z406" s="209"/>
      <c r="AA406" s="209"/>
      <c r="AB406" s="209"/>
      <c r="AC406" s="157"/>
      <c r="AD406" s="157"/>
      <c r="AE406" s="157"/>
      <c r="AF406" s="157"/>
    </row>
    <row r="407" spans="1:32" s="1" customFormat="1">
      <c r="A407" s="152"/>
      <c r="B407" s="152"/>
      <c r="C407" s="152"/>
      <c r="D407" s="152"/>
      <c r="E407" s="152"/>
      <c r="F407" s="152"/>
      <c r="G407" s="152"/>
      <c r="H407" s="152"/>
      <c r="I407" s="152"/>
      <c r="J407" s="152"/>
      <c r="K407" s="152"/>
      <c r="L407" s="152"/>
      <c r="M407" s="152"/>
      <c r="N407" s="157"/>
      <c r="O407" s="157"/>
      <c r="P407" s="157"/>
      <c r="Q407" s="157"/>
      <c r="R407" s="157"/>
      <c r="S407" s="157"/>
      <c r="T407" s="157"/>
      <c r="U407" s="157"/>
      <c r="V407" s="209"/>
      <c r="W407" s="209"/>
      <c r="X407" s="209"/>
      <c r="Y407" s="209"/>
      <c r="Z407" s="209"/>
      <c r="AA407" s="209"/>
      <c r="AB407" s="209"/>
      <c r="AC407" s="157"/>
      <c r="AD407" s="157"/>
      <c r="AE407" s="157"/>
      <c r="AF407" s="157"/>
    </row>
    <row r="408" spans="1:32" s="1" customFormat="1">
      <c r="A408" s="152"/>
      <c r="B408" s="152"/>
      <c r="C408" s="152"/>
      <c r="D408" s="152"/>
      <c r="E408" s="152"/>
      <c r="F408" s="152"/>
      <c r="G408" s="152"/>
      <c r="H408" s="152"/>
      <c r="I408" s="152"/>
      <c r="J408" s="152"/>
      <c r="K408" s="152"/>
      <c r="L408" s="152"/>
      <c r="M408" s="152"/>
      <c r="N408" s="157"/>
      <c r="O408" s="157"/>
      <c r="P408" s="157"/>
      <c r="Q408" s="157"/>
      <c r="R408" s="157"/>
      <c r="S408" s="157"/>
      <c r="T408" s="157"/>
      <c r="U408" s="157"/>
      <c r="V408" s="209"/>
      <c r="W408" s="209"/>
      <c r="X408" s="209"/>
      <c r="Y408" s="209"/>
      <c r="Z408" s="209"/>
      <c r="AA408" s="209"/>
      <c r="AB408" s="209"/>
      <c r="AC408" s="157"/>
      <c r="AD408" s="157"/>
      <c r="AE408" s="157"/>
      <c r="AF408" s="157"/>
    </row>
    <row r="409" spans="1:32" s="1" customFormat="1">
      <c r="A409" s="152"/>
      <c r="B409" s="152"/>
      <c r="C409" s="152"/>
      <c r="D409" s="152"/>
      <c r="E409" s="152"/>
      <c r="F409" s="152"/>
      <c r="G409" s="152"/>
      <c r="H409" s="152"/>
      <c r="I409" s="152"/>
      <c r="J409" s="152"/>
      <c r="K409" s="152"/>
      <c r="L409" s="152"/>
      <c r="M409" s="152"/>
      <c r="N409" s="157"/>
      <c r="O409" s="157"/>
      <c r="P409" s="157"/>
      <c r="Q409" s="157"/>
      <c r="R409" s="157"/>
      <c r="S409" s="157"/>
      <c r="T409" s="157"/>
      <c r="U409" s="157"/>
      <c r="V409" s="209"/>
      <c r="W409" s="209"/>
      <c r="X409" s="209"/>
      <c r="Y409" s="209"/>
      <c r="Z409" s="209"/>
      <c r="AA409" s="209"/>
      <c r="AB409" s="209"/>
      <c r="AC409" s="157"/>
      <c r="AD409" s="157"/>
      <c r="AE409" s="157"/>
      <c r="AF409" s="157"/>
    </row>
    <row r="410" spans="1:32" s="1" customFormat="1">
      <c r="A410" s="152"/>
      <c r="B410" s="152"/>
      <c r="C410" s="152"/>
      <c r="D410" s="152"/>
      <c r="E410" s="152"/>
      <c r="F410" s="152"/>
      <c r="G410" s="152"/>
      <c r="H410" s="152"/>
      <c r="I410" s="152"/>
      <c r="J410" s="152"/>
      <c r="K410" s="152"/>
      <c r="L410" s="152"/>
      <c r="M410" s="152"/>
      <c r="N410" s="157"/>
      <c r="O410" s="157"/>
      <c r="P410" s="157"/>
      <c r="Q410" s="157"/>
      <c r="R410" s="157"/>
      <c r="S410" s="157"/>
      <c r="T410" s="157"/>
      <c r="U410" s="157"/>
      <c r="V410" s="209"/>
      <c r="W410" s="209"/>
      <c r="X410" s="209"/>
      <c r="Y410" s="209"/>
      <c r="Z410" s="209"/>
      <c r="AA410" s="209"/>
      <c r="AB410" s="209"/>
      <c r="AC410" s="157"/>
      <c r="AD410" s="157"/>
      <c r="AE410" s="157"/>
      <c r="AF410" s="157"/>
    </row>
    <row r="411" spans="1:32" s="1" customFormat="1">
      <c r="A411" s="152"/>
      <c r="B411" s="152"/>
      <c r="C411" s="152"/>
      <c r="D411" s="152"/>
      <c r="E411" s="152"/>
      <c r="F411" s="152"/>
      <c r="G411" s="152"/>
      <c r="H411" s="152"/>
      <c r="I411" s="152"/>
      <c r="J411" s="152"/>
      <c r="K411" s="152"/>
      <c r="L411" s="152"/>
      <c r="M411" s="152"/>
      <c r="N411" s="157"/>
      <c r="O411" s="157"/>
      <c r="P411" s="157"/>
      <c r="Q411" s="157"/>
      <c r="R411" s="157"/>
      <c r="S411" s="157"/>
      <c r="T411" s="157"/>
      <c r="U411" s="157"/>
      <c r="V411" s="209"/>
      <c r="W411" s="209"/>
      <c r="X411" s="209"/>
      <c r="Y411" s="209"/>
      <c r="Z411" s="209"/>
      <c r="AA411" s="209"/>
      <c r="AB411" s="209"/>
      <c r="AC411" s="157"/>
      <c r="AD411" s="157"/>
      <c r="AE411" s="157"/>
      <c r="AF411" s="157"/>
    </row>
    <row r="412" spans="1:32" s="1" customFormat="1">
      <c r="A412" s="152"/>
      <c r="B412" s="152"/>
      <c r="C412" s="152"/>
      <c r="D412" s="152"/>
      <c r="E412" s="152"/>
      <c r="F412" s="152"/>
      <c r="G412" s="152"/>
      <c r="H412" s="152"/>
      <c r="I412" s="152"/>
      <c r="J412" s="152"/>
      <c r="K412" s="152"/>
      <c r="L412" s="152"/>
      <c r="M412" s="152"/>
      <c r="N412" s="157"/>
      <c r="O412" s="157"/>
      <c r="P412" s="157"/>
      <c r="Q412" s="157"/>
      <c r="R412" s="157"/>
      <c r="S412" s="157"/>
      <c r="T412" s="157"/>
      <c r="U412" s="157"/>
      <c r="V412" s="209"/>
      <c r="W412" s="209"/>
      <c r="X412" s="209"/>
      <c r="Y412" s="209"/>
      <c r="Z412" s="209"/>
      <c r="AA412" s="209"/>
      <c r="AB412" s="209"/>
      <c r="AC412" s="157"/>
      <c r="AD412" s="157"/>
      <c r="AE412" s="157"/>
      <c r="AF412" s="157"/>
    </row>
    <row r="413" spans="1:32" s="1" customFormat="1">
      <c r="A413" s="152"/>
      <c r="B413" s="152"/>
      <c r="C413" s="152"/>
      <c r="D413" s="152"/>
      <c r="E413" s="152"/>
      <c r="F413" s="152"/>
      <c r="G413" s="152"/>
      <c r="H413" s="152"/>
      <c r="I413" s="152"/>
      <c r="J413" s="152"/>
      <c r="K413" s="152"/>
      <c r="L413" s="152"/>
      <c r="M413" s="152"/>
      <c r="N413" s="157"/>
      <c r="O413" s="157"/>
      <c r="P413" s="157"/>
      <c r="Q413" s="157"/>
      <c r="R413" s="157"/>
      <c r="S413" s="157"/>
      <c r="T413" s="157"/>
      <c r="U413" s="157"/>
      <c r="V413" s="209"/>
      <c r="W413" s="209"/>
      <c r="X413" s="209"/>
      <c r="Y413" s="209"/>
      <c r="Z413" s="209"/>
      <c r="AA413" s="209"/>
      <c r="AB413" s="209"/>
      <c r="AC413" s="157"/>
      <c r="AD413" s="157"/>
      <c r="AE413" s="157"/>
      <c r="AF413" s="157"/>
    </row>
    <row r="414" spans="1:32" s="1" customFormat="1">
      <c r="A414" s="152"/>
      <c r="B414" s="152"/>
      <c r="C414" s="152"/>
      <c r="D414" s="152"/>
      <c r="E414" s="152"/>
      <c r="F414" s="152"/>
      <c r="G414" s="152"/>
      <c r="H414" s="152"/>
      <c r="I414" s="152"/>
      <c r="J414" s="152"/>
      <c r="K414" s="152"/>
      <c r="L414" s="152"/>
      <c r="M414" s="152"/>
      <c r="N414" s="157"/>
      <c r="O414" s="157"/>
      <c r="P414" s="157"/>
      <c r="Q414" s="157"/>
      <c r="R414" s="157"/>
      <c r="S414" s="157"/>
      <c r="T414" s="157"/>
      <c r="U414" s="157"/>
      <c r="V414" s="209"/>
      <c r="W414" s="209"/>
      <c r="X414" s="209"/>
      <c r="Y414" s="209"/>
      <c r="Z414" s="209"/>
      <c r="AA414" s="209"/>
      <c r="AB414" s="209"/>
      <c r="AC414" s="157"/>
      <c r="AD414" s="157"/>
      <c r="AE414" s="157"/>
      <c r="AF414" s="157"/>
    </row>
    <row r="415" spans="1:32" s="1" customFormat="1">
      <c r="A415" s="152"/>
      <c r="B415" s="152"/>
      <c r="C415" s="152"/>
      <c r="D415" s="152"/>
      <c r="E415" s="152"/>
      <c r="F415" s="152"/>
      <c r="G415" s="152"/>
      <c r="H415" s="152"/>
      <c r="I415" s="152"/>
      <c r="J415" s="152"/>
      <c r="K415" s="152"/>
      <c r="L415" s="152"/>
      <c r="M415" s="152"/>
      <c r="N415" s="157"/>
      <c r="O415" s="157"/>
      <c r="P415" s="157"/>
      <c r="Q415" s="157"/>
      <c r="R415" s="157"/>
      <c r="S415" s="157"/>
      <c r="T415" s="157"/>
      <c r="U415" s="157"/>
      <c r="V415" s="209"/>
      <c r="W415" s="209"/>
      <c r="X415" s="209"/>
      <c r="Y415" s="209"/>
      <c r="Z415" s="209"/>
      <c r="AA415" s="209"/>
      <c r="AB415" s="209"/>
      <c r="AC415" s="157"/>
      <c r="AD415" s="157"/>
      <c r="AE415" s="157"/>
      <c r="AF415" s="157"/>
    </row>
    <row r="416" spans="1:32" s="1" customFormat="1">
      <c r="A416" s="152"/>
      <c r="B416" s="152"/>
      <c r="C416" s="152"/>
      <c r="D416" s="152"/>
      <c r="E416" s="152"/>
      <c r="F416" s="152"/>
      <c r="G416" s="152"/>
      <c r="H416" s="152"/>
      <c r="I416" s="152"/>
      <c r="J416" s="152"/>
      <c r="K416" s="152"/>
      <c r="L416" s="152"/>
      <c r="M416" s="152"/>
      <c r="N416" s="157"/>
      <c r="O416" s="157"/>
      <c r="P416" s="157"/>
      <c r="Q416" s="157"/>
      <c r="R416" s="157"/>
      <c r="S416" s="157"/>
      <c r="T416" s="157"/>
      <c r="U416" s="157"/>
      <c r="V416" s="209"/>
      <c r="W416" s="209"/>
      <c r="X416" s="209"/>
      <c r="Y416" s="209"/>
      <c r="Z416" s="209"/>
      <c r="AA416" s="209"/>
      <c r="AB416" s="209"/>
      <c r="AC416" s="157"/>
      <c r="AD416" s="157"/>
      <c r="AE416" s="157"/>
      <c r="AF416" s="157"/>
    </row>
    <row r="417" spans="1:32" s="1" customFormat="1">
      <c r="A417" s="152"/>
      <c r="B417" s="152"/>
      <c r="C417" s="152"/>
      <c r="D417" s="152"/>
      <c r="E417" s="152"/>
      <c r="F417" s="152"/>
      <c r="G417" s="152"/>
      <c r="H417" s="152"/>
      <c r="I417" s="152"/>
      <c r="J417" s="152"/>
      <c r="K417" s="152"/>
      <c r="L417" s="152"/>
      <c r="M417" s="152"/>
      <c r="N417" s="157"/>
      <c r="O417" s="157"/>
      <c r="P417" s="157"/>
      <c r="Q417" s="157"/>
      <c r="R417" s="157"/>
      <c r="S417" s="157"/>
      <c r="T417" s="157"/>
      <c r="U417" s="157"/>
      <c r="V417" s="209"/>
      <c r="W417" s="209"/>
      <c r="X417" s="209"/>
      <c r="Y417" s="209"/>
      <c r="Z417" s="209"/>
      <c r="AA417" s="209"/>
      <c r="AB417" s="209"/>
      <c r="AC417" s="157"/>
      <c r="AD417" s="157"/>
      <c r="AE417" s="157"/>
      <c r="AF417" s="157"/>
    </row>
    <row r="418" spans="1:32" s="1" customFormat="1">
      <c r="A418" s="152"/>
      <c r="B418" s="152"/>
      <c r="C418" s="152"/>
      <c r="D418" s="152"/>
      <c r="E418" s="152"/>
      <c r="F418" s="152"/>
      <c r="G418" s="152"/>
      <c r="H418" s="152"/>
      <c r="I418" s="152"/>
      <c r="J418" s="152"/>
      <c r="K418" s="152"/>
      <c r="L418" s="152"/>
      <c r="M418" s="152"/>
      <c r="N418" s="157"/>
      <c r="O418" s="157"/>
      <c r="P418" s="157"/>
      <c r="Q418" s="157"/>
      <c r="R418" s="157"/>
      <c r="S418" s="157"/>
      <c r="T418" s="157"/>
      <c r="U418" s="157"/>
      <c r="V418" s="209"/>
      <c r="W418" s="209"/>
      <c r="X418" s="209"/>
      <c r="Y418" s="209"/>
      <c r="Z418" s="209"/>
      <c r="AA418" s="209"/>
      <c r="AB418" s="209"/>
      <c r="AC418" s="157"/>
      <c r="AD418" s="157"/>
      <c r="AE418" s="157"/>
      <c r="AF418" s="157"/>
    </row>
    <row r="419" spans="1:32" s="1" customFormat="1">
      <c r="A419" s="152"/>
      <c r="B419" s="152"/>
      <c r="C419" s="152"/>
      <c r="D419" s="152"/>
      <c r="E419" s="152"/>
      <c r="F419" s="152"/>
      <c r="G419" s="152"/>
      <c r="H419" s="152"/>
      <c r="I419" s="152"/>
      <c r="J419" s="152"/>
      <c r="K419" s="152"/>
      <c r="L419" s="152"/>
      <c r="M419" s="152"/>
      <c r="N419" s="157"/>
      <c r="O419" s="157"/>
      <c r="P419" s="157"/>
      <c r="Q419" s="157"/>
      <c r="R419" s="157"/>
      <c r="S419" s="157"/>
      <c r="T419" s="157"/>
      <c r="U419" s="157"/>
      <c r="V419" s="209"/>
      <c r="W419" s="209"/>
      <c r="X419" s="209"/>
      <c r="Y419" s="209"/>
      <c r="Z419" s="209"/>
      <c r="AA419" s="209"/>
      <c r="AB419" s="209"/>
      <c r="AC419" s="157"/>
      <c r="AD419" s="157"/>
      <c r="AE419" s="157"/>
      <c r="AF419" s="157"/>
    </row>
    <row r="420" spans="1:32" s="1" customFormat="1">
      <c r="A420" s="152"/>
      <c r="B420" s="152"/>
      <c r="C420" s="152"/>
      <c r="D420" s="152"/>
      <c r="E420" s="152"/>
      <c r="F420" s="152"/>
      <c r="G420" s="152"/>
      <c r="H420" s="152"/>
      <c r="I420" s="152"/>
      <c r="J420" s="152"/>
      <c r="K420" s="152"/>
      <c r="L420" s="152"/>
      <c r="M420" s="152"/>
      <c r="N420" s="157"/>
      <c r="O420" s="157"/>
      <c r="P420" s="157"/>
      <c r="Q420" s="157"/>
      <c r="R420" s="157"/>
      <c r="S420" s="157"/>
      <c r="T420" s="157"/>
      <c r="U420" s="157"/>
      <c r="V420" s="209"/>
      <c r="W420" s="209"/>
      <c r="X420" s="209"/>
      <c r="Y420" s="209"/>
      <c r="Z420" s="209"/>
      <c r="AA420" s="209"/>
      <c r="AB420" s="209"/>
      <c r="AC420" s="157"/>
      <c r="AD420" s="157"/>
      <c r="AE420" s="157"/>
      <c r="AF420" s="157"/>
    </row>
    <row r="421" spans="1:32" s="1" customFormat="1">
      <c r="A421" s="152"/>
      <c r="B421" s="152"/>
      <c r="C421" s="152"/>
      <c r="D421" s="152"/>
      <c r="E421" s="152"/>
      <c r="F421" s="152"/>
      <c r="G421" s="152"/>
      <c r="H421" s="152"/>
      <c r="I421" s="152"/>
      <c r="J421" s="152"/>
      <c r="K421" s="152"/>
      <c r="L421" s="152"/>
      <c r="M421" s="152"/>
      <c r="N421" s="157"/>
      <c r="O421" s="157"/>
      <c r="P421" s="157"/>
      <c r="Q421" s="157"/>
      <c r="R421" s="157"/>
      <c r="S421" s="157"/>
      <c r="T421" s="157"/>
      <c r="U421" s="157"/>
      <c r="V421" s="209"/>
      <c r="W421" s="209"/>
      <c r="X421" s="209"/>
      <c r="Y421" s="209"/>
      <c r="Z421" s="209"/>
      <c r="AA421" s="209"/>
      <c r="AB421" s="209"/>
      <c r="AC421" s="157"/>
      <c r="AD421" s="157"/>
      <c r="AE421" s="157"/>
      <c r="AF421" s="157"/>
    </row>
    <row r="422" spans="1:32" s="1" customFormat="1">
      <c r="A422" s="152"/>
      <c r="B422" s="152"/>
      <c r="C422" s="152"/>
      <c r="D422" s="152"/>
      <c r="E422" s="152"/>
      <c r="F422" s="152"/>
      <c r="G422" s="152"/>
      <c r="H422" s="152"/>
      <c r="I422" s="152"/>
      <c r="J422" s="152"/>
      <c r="K422" s="152"/>
      <c r="L422" s="152"/>
      <c r="M422" s="152"/>
      <c r="N422" s="157"/>
      <c r="O422" s="157"/>
      <c r="P422" s="157"/>
      <c r="Q422" s="157"/>
      <c r="R422" s="157"/>
      <c r="S422" s="157"/>
      <c r="T422" s="157"/>
      <c r="U422" s="157"/>
      <c r="V422" s="209"/>
      <c r="W422" s="209"/>
      <c r="X422" s="209"/>
      <c r="Y422" s="209"/>
      <c r="Z422" s="209"/>
      <c r="AA422" s="209"/>
      <c r="AB422" s="209"/>
      <c r="AC422" s="157"/>
      <c r="AD422" s="157"/>
      <c r="AE422" s="157"/>
      <c r="AF422" s="157"/>
    </row>
    <row r="423" spans="1:32" s="1" customFormat="1">
      <c r="A423" s="152"/>
      <c r="B423" s="152"/>
      <c r="C423" s="152"/>
      <c r="D423" s="152"/>
      <c r="E423" s="152"/>
      <c r="F423" s="152"/>
      <c r="G423" s="152"/>
      <c r="H423" s="152"/>
      <c r="I423" s="152"/>
      <c r="J423" s="152"/>
      <c r="K423" s="152"/>
      <c r="L423" s="152"/>
      <c r="M423" s="152"/>
      <c r="N423" s="157"/>
      <c r="O423" s="157"/>
      <c r="P423" s="157"/>
      <c r="Q423" s="157"/>
      <c r="R423" s="157"/>
      <c r="S423" s="157"/>
      <c r="T423" s="157"/>
      <c r="U423" s="157"/>
      <c r="V423" s="209"/>
      <c r="W423" s="209"/>
      <c r="X423" s="209"/>
      <c r="Y423" s="209"/>
      <c r="Z423" s="209"/>
      <c r="AA423" s="209"/>
      <c r="AB423" s="209"/>
      <c r="AC423" s="157"/>
      <c r="AD423" s="157"/>
      <c r="AE423" s="157"/>
      <c r="AF423" s="157"/>
    </row>
    <row r="424" spans="1:32" s="1" customFormat="1">
      <c r="A424" s="152"/>
      <c r="B424" s="152"/>
      <c r="C424" s="152"/>
      <c r="D424" s="152"/>
      <c r="E424" s="152"/>
      <c r="F424" s="152"/>
      <c r="G424" s="152"/>
      <c r="H424" s="152"/>
      <c r="I424" s="152"/>
      <c r="J424" s="152"/>
      <c r="K424" s="152"/>
      <c r="L424" s="152"/>
      <c r="M424" s="152"/>
      <c r="N424" s="157"/>
      <c r="O424" s="157"/>
      <c r="P424" s="157"/>
      <c r="Q424" s="157"/>
      <c r="R424" s="157"/>
      <c r="S424" s="157"/>
      <c r="T424" s="157"/>
      <c r="U424" s="157"/>
      <c r="V424" s="209"/>
      <c r="W424" s="209"/>
      <c r="X424" s="209"/>
      <c r="Y424" s="209"/>
      <c r="Z424" s="209"/>
      <c r="AA424" s="209"/>
      <c r="AB424" s="209"/>
      <c r="AC424" s="157"/>
      <c r="AD424" s="157"/>
      <c r="AE424" s="157"/>
      <c r="AF424" s="157"/>
    </row>
    <row r="425" spans="1:32" s="1" customFormat="1">
      <c r="A425" s="152"/>
      <c r="B425" s="152"/>
      <c r="C425" s="152"/>
      <c r="D425" s="152"/>
      <c r="E425" s="152"/>
      <c r="F425" s="152"/>
      <c r="G425" s="152"/>
      <c r="H425" s="152"/>
      <c r="I425" s="152"/>
      <c r="J425" s="152"/>
      <c r="K425" s="152"/>
      <c r="L425" s="152"/>
      <c r="M425" s="152"/>
      <c r="N425" s="157"/>
      <c r="O425" s="157"/>
      <c r="P425" s="157"/>
      <c r="Q425" s="157"/>
      <c r="R425" s="157"/>
      <c r="S425" s="157"/>
      <c r="T425" s="157"/>
      <c r="U425" s="157"/>
      <c r="V425" s="209"/>
      <c r="W425" s="209"/>
      <c r="X425" s="209"/>
      <c r="Y425" s="209"/>
      <c r="Z425" s="209"/>
      <c r="AA425" s="209"/>
      <c r="AB425" s="209"/>
      <c r="AC425" s="157"/>
      <c r="AD425" s="157"/>
      <c r="AE425" s="157"/>
      <c r="AF425" s="157"/>
    </row>
    <row r="426" spans="1:32" s="1" customFormat="1">
      <c r="A426" s="152"/>
      <c r="B426" s="152"/>
      <c r="C426" s="152"/>
      <c r="D426" s="152"/>
      <c r="E426" s="152"/>
      <c r="F426" s="152"/>
      <c r="G426" s="152"/>
      <c r="H426" s="152"/>
      <c r="I426" s="152"/>
      <c r="J426" s="152"/>
      <c r="K426" s="152"/>
      <c r="L426" s="152"/>
      <c r="M426" s="152"/>
      <c r="N426" s="157"/>
      <c r="O426" s="157"/>
      <c r="P426" s="157"/>
      <c r="Q426" s="157"/>
      <c r="R426" s="157"/>
      <c r="S426" s="157"/>
      <c r="T426" s="157"/>
      <c r="U426" s="157"/>
      <c r="V426" s="209"/>
      <c r="W426" s="209"/>
      <c r="X426" s="209"/>
      <c r="Y426" s="209"/>
      <c r="Z426" s="209"/>
      <c r="AA426" s="209"/>
      <c r="AB426" s="209"/>
      <c r="AC426" s="157"/>
      <c r="AD426" s="157"/>
      <c r="AE426" s="157"/>
      <c r="AF426" s="157"/>
    </row>
    <row r="427" spans="1:32" s="1" customFormat="1">
      <c r="A427" s="152"/>
      <c r="B427" s="152"/>
      <c r="C427" s="152"/>
      <c r="D427" s="152"/>
      <c r="E427" s="152"/>
      <c r="F427" s="152"/>
      <c r="G427" s="152"/>
      <c r="H427" s="152"/>
      <c r="I427" s="152"/>
      <c r="J427" s="152"/>
      <c r="K427" s="152"/>
      <c r="L427" s="152"/>
      <c r="M427" s="152"/>
      <c r="N427" s="157"/>
      <c r="O427" s="157"/>
      <c r="P427" s="157"/>
      <c r="Q427" s="157"/>
      <c r="R427" s="157"/>
      <c r="S427" s="157"/>
      <c r="T427" s="157"/>
      <c r="U427" s="157"/>
      <c r="V427" s="209"/>
      <c r="W427" s="209"/>
      <c r="X427" s="209"/>
      <c r="Y427" s="209"/>
      <c r="Z427" s="209"/>
      <c r="AA427" s="209"/>
      <c r="AB427" s="209"/>
      <c r="AC427" s="157"/>
      <c r="AD427" s="157"/>
      <c r="AE427" s="157"/>
      <c r="AF427" s="157"/>
    </row>
    <row r="428" spans="1:32" s="1" customFormat="1">
      <c r="A428" s="152"/>
      <c r="B428" s="152"/>
      <c r="C428" s="152"/>
      <c r="D428" s="152"/>
      <c r="E428" s="152"/>
      <c r="F428" s="152"/>
      <c r="G428" s="152"/>
      <c r="H428" s="152"/>
      <c r="I428" s="152"/>
      <c r="J428" s="152"/>
      <c r="K428" s="152"/>
      <c r="L428" s="152"/>
      <c r="M428" s="152"/>
      <c r="N428" s="157"/>
      <c r="O428" s="157"/>
      <c r="P428" s="157"/>
      <c r="Q428" s="157"/>
      <c r="R428" s="157"/>
      <c r="S428" s="157"/>
      <c r="T428" s="157"/>
      <c r="U428" s="157"/>
      <c r="V428" s="209"/>
      <c r="W428" s="209"/>
      <c r="X428" s="209"/>
      <c r="Y428" s="209"/>
      <c r="Z428" s="209"/>
      <c r="AA428" s="209"/>
      <c r="AB428" s="209"/>
      <c r="AC428" s="157"/>
      <c r="AD428" s="157"/>
      <c r="AE428" s="157"/>
      <c r="AF428" s="157"/>
    </row>
    <row r="429" spans="1:32" s="1" customFormat="1">
      <c r="A429" s="152"/>
      <c r="B429" s="152"/>
      <c r="C429" s="152"/>
      <c r="D429" s="152"/>
      <c r="E429" s="152"/>
      <c r="F429" s="152"/>
      <c r="G429" s="152"/>
      <c r="H429" s="152"/>
      <c r="I429" s="152"/>
      <c r="J429" s="152"/>
      <c r="K429" s="152"/>
      <c r="L429" s="152"/>
      <c r="M429" s="152"/>
      <c r="N429" s="157"/>
      <c r="O429" s="157"/>
      <c r="P429" s="157"/>
      <c r="Q429" s="157"/>
      <c r="R429" s="157"/>
      <c r="S429" s="157"/>
      <c r="T429" s="157"/>
      <c r="U429" s="157"/>
      <c r="V429" s="209"/>
      <c r="W429" s="209"/>
      <c r="X429" s="209"/>
      <c r="Y429" s="209"/>
      <c r="Z429" s="209"/>
      <c r="AA429" s="209"/>
      <c r="AB429" s="209"/>
      <c r="AC429" s="157"/>
      <c r="AD429" s="157"/>
      <c r="AE429" s="157"/>
      <c r="AF429" s="157"/>
    </row>
    <row r="430" spans="1:32" s="1" customFormat="1">
      <c r="A430" s="152"/>
      <c r="B430" s="152"/>
      <c r="C430" s="152"/>
      <c r="D430" s="152"/>
      <c r="E430" s="152"/>
      <c r="F430" s="152"/>
      <c r="G430" s="152"/>
      <c r="H430" s="152"/>
      <c r="I430" s="152"/>
      <c r="J430" s="152"/>
      <c r="K430" s="152"/>
      <c r="L430" s="152"/>
      <c r="M430" s="152"/>
      <c r="N430" s="157"/>
      <c r="O430" s="157"/>
      <c r="P430" s="157"/>
      <c r="Q430" s="157"/>
      <c r="R430" s="157"/>
      <c r="S430" s="157"/>
      <c r="T430" s="157"/>
      <c r="U430" s="157"/>
      <c r="V430" s="209"/>
      <c r="W430" s="209"/>
      <c r="X430" s="209"/>
      <c r="Y430" s="209"/>
      <c r="Z430" s="209"/>
      <c r="AA430" s="209"/>
      <c r="AB430" s="209"/>
      <c r="AC430" s="157"/>
      <c r="AD430" s="157"/>
      <c r="AE430" s="157"/>
      <c r="AF430" s="157"/>
    </row>
    <row r="431" spans="1:32" s="1" customFormat="1">
      <c r="A431" s="152"/>
      <c r="B431" s="152"/>
      <c r="C431" s="152"/>
      <c r="D431" s="152"/>
      <c r="E431" s="152"/>
      <c r="F431" s="152"/>
      <c r="G431" s="152"/>
      <c r="H431" s="152"/>
      <c r="I431" s="152"/>
      <c r="J431" s="152"/>
      <c r="K431" s="152"/>
      <c r="L431" s="152"/>
      <c r="M431" s="152"/>
      <c r="N431" s="157"/>
      <c r="O431" s="157"/>
      <c r="P431" s="157"/>
      <c r="Q431" s="157"/>
      <c r="R431" s="157"/>
      <c r="S431" s="157"/>
      <c r="T431" s="157"/>
      <c r="U431" s="157"/>
      <c r="V431" s="209"/>
      <c r="W431" s="209"/>
      <c r="X431" s="209"/>
      <c r="Y431" s="209"/>
      <c r="Z431" s="209"/>
      <c r="AA431" s="209"/>
      <c r="AB431" s="209"/>
      <c r="AC431" s="157"/>
      <c r="AD431" s="157"/>
      <c r="AE431" s="157"/>
      <c r="AF431" s="157"/>
    </row>
    <row r="432" spans="1:32" s="1" customFormat="1">
      <c r="A432" s="152"/>
      <c r="B432" s="152"/>
      <c r="C432" s="152"/>
      <c r="D432" s="152"/>
      <c r="E432" s="152"/>
      <c r="F432" s="152"/>
      <c r="G432" s="152"/>
      <c r="H432" s="152"/>
      <c r="I432" s="152"/>
      <c r="J432" s="152"/>
      <c r="K432" s="152"/>
      <c r="L432" s="152"/>
      <c r="M432" s="152"/>
      <c r="N432" s="157"/>
      <c r="O432" s="157"/>
      <c r="P432" s="157"/>
      <c r="Q432" s="157"/>
      <c r="R432" s="157"/>
      <c r="S432" s="157"/>
      <c r="T432" s="157"/>
      <c r="U432" s="157"/>
      <c r="V432" s="209"/>
      <c r="W432" s="209"/>
      <c r="X432" s="209"/>
      <c r="Y432" s="209"/>
      <c r="Z432" s="209"/>
      <c r="AA432" s="209"/>
      <c r="AB432" s="209"/>
      <c r="AC432" s="157"/>
      <c r="AD432" s="157"/>
      <c r="AE432" s="157"/>
      <c r="AF432" s="157"/>
    </row>
    <row r="433" spans="1:32" s="1" customFormat="1">
      <c r="A433" s="152"/>
      <c r="B433" s="152"/>
      <c r="C433" s="152"/>
      <c r="D433" s="152"/>
      <c r="E433" s="152"/>
      <c r="F433" s="152"/>
      <c r="G433" s="152"/>
      <c r="H433" s="152"/>
      <c r="I433" s="152"/>
      <c r="J433" s="152"/>
      <c r="K433" s="152"/>
      <c r="L433" s="152"/>
      <c r="M433" s="152"/>
      <c r="N433" s="157"/>
      <c r="O433" s="157"/>
      <c r="P433" s="157"/>
      <c r="Q433" s="157"/>
      <c r="R433" s="157"/>
      <c r="S433" s="157"/>
      <c r="T433" s="157"/>
      <c r="U433" s="157"/>
      <c r="V433" s="209"/>
      <c r="W433" s="209"/>
      <c r="X433" s="209"/>
      <c r="Y433" s="209"/>
      <c r="Z433" s="209"/>
      <c r="AA433" s="209"/>
      <c r="AB433" s="209"/>
      <c r="AC433" s="157"/>
      <c r="AD433" s="157"/>
      <c r="AE433" s="157"/>
      <c r="AF433" s="157"/>
    </row>
    <row r="434" spans="1:32" s="1" customFormat="1">
      <c r="A434" s="152"/>
      <c r="B434" s="152"/>
      <c r="C434" s="152"/>
      <c r="D434" s="152"/>
      <c r="E434" s="152"/>
      <c r="F434" s="152"/>
      <c r="G434" s="152"/>
      <c r="H434" s="152"/>
      <c r="I434" s="152"/>
      <c r="J434" s="152"/>
      <c r="K434" s="152"/>
      <c r="L434" s="152"/>
      <c r="M434" s="152"/>
      <c r="N434" s="157"/>
      <c r="O434" s="157"/>
      <c r="P434" s="157"/>
      <c r="Q434" s="157"/>
      <c r="R434" s="157"/>
      <c r="S434" s="157"/>
      <c r="T434" s="157"/>
      <c r="U434" s="157"/>
      <c r="V434" s="209"/>
      <c r="W434" s="209"/>
      <c r="X434" s="209"/>
      <c r="Y434" s="209"/>
      <c r="Z434" s="209"/>
      <c r="AA434" s="209"/>
      <c r="AB434" s="209"/>
      <c r="AC434" s="157"/>
      <c r="AD434" s="157"/>
      <c r="AE434" s="157"/>
      <c r="AF434" s="157"/>
    </row>
    <row r="435" spans="1:32" s="1" customFormat="1">
      <c r="A435" s="152"/>
      <c r="B435" s="152"/>
      <c r="C435" s="152"/>
      <c r="D435" s="152"/>
      <c r="E435" s="152"/>
      <c r="F435" s="152"/>
      <c r="G435" s="152"/>
      <c r="H435" s="152"/>
      <c r="I435" s="152"/>
      <c r="J435" s="152"/>
      <c r="K435" s="152"/>
      <c r="L435" s="152"/>
      <c r="M435" s="152"/>
      <c r="N435" s="157"/>
      <c r="O435" s="157"/>
      <c r="P435" s="157"/>
      <c r="Q435" s="157"/>
      <c r="R435" s="157"/>
      <c r="S435" s="157"/>
      <c r="T435" s="157"/>
      <c r="U435" s="157"/>
      <c r="V435" s="209"/>
      <c r="W435" s="209"/>
      <c r="X435" s="209"/>
      <c r="Y435" s="209"/>
      <c r="Z435" s="209"/>
      <c r="AA435" s="209"/>
      <c r="AB435" s="209"/>
      <c r="AC435" s="157"/>
      <c r="AD435" s="157"/>
      <c r="AE435" s="157"/>
      <c r="AF435" s="157"/>
    </row>
    <row r="436" spans="1:32" s="1" customFormat="1">
      <c r="A436" s="152"/>
      <c r="B436" s="152"/>
      <c r="C436" s="152"/>
      <c r="D436" s="152"/>
      <c r="E436" s="152"/>
      <c r="F436" s="152"/>
      <c r="G436" s="152"/>
      <c r="H436" s="152"/>
      <c r="I436" s="152"/>
      <c r="J436" s="152"/>
      <c r="K436" s="152"/>
      <c r="L436" s="152"/>
      <c r="M436" s="152"/>
      <c r="N436" s="157"/>
      <c r="O436" s="157"/>
      <c r="P436" s="157"/>
      <c r="Q436" s="157"/>
      <c r="R436" s="157"/>
      <c r="S436" s="157"/>
      <c r="T436" s="157"/>
      <c r="U436" s="157"/>
      <c r="V436" s="209"/>
      <c r="W436" s="209"/>
      <c r="X436" s="209"/>
      <c r="Y436" s="209"/>
      <c r="Z436" s="209"/>
      <c r="AA436" s="209"/>
      <c r="AB436" s="209"/>
      <c r="AC436" s="157"/>
      <c r="AD436" s="157"/>
      <c r="AE436" s="157"/>
      <c r="AF436" s="157"/>
    </row>
    <row r="437" spans="1:32" s="1" customFormat="1">
      <c r="A437" s="152"/>
      <c r="B437" s="152"/>
      <c r="C437" s="152"/>
      <c r="D437" s="152"/>
      <c r="E437" s="152"/>
      <c r="F437" s="152"/>
      <c r="G437" s="152"/>
      <c r="H437" s="152"/>
      <c r="I437" s="152"/>
      <c r="J437" s="152"/>
      <c r="K437" s="152"/>
      <c r="L437" s="152"/>
      <c r="M437" s="152"/>
      <c r="N437" s="157"/>
      <c r="O437" s="157"/>
      <c r="P437" s="157"/>
      <c r="Q437" s="157"/>
      <c r="R437" s="157"/>
      <c r="S437" s="157"/>
      <c r="T437" s="157"/>
      <c r="U437" s="157"/>
      <c r="V437" s="209"/>
      <c r="W437" s="209"/>
      <c r="X437" s="209"/>
      <c r="Y437" s="209"/>
      <c r="Z437" s="209"/>
      <c r="AA437" s="209"/>
      <c r="AB437" s="209"/>
      <c r="AC437" s="157"/>
      <c r="AD437" s="157"/>
      <c r="AE437" s="157"/>
      <c r="AF437" s="157"/>
    </row>
    <row r="438" spans="1:32" s="1" customFormat="1">
      <c r="A438" s="152"/>
      <c r="B438" s="152"/>
      <c r="C438" s="152"/>
      <c r="D438" s="152"/>
      <c r="E438" s="152"/>
      <c r="F438" s="152"/>
      <c r="G438" s="152"/>
      <c r="H438" s="152"/>
      <c r="I438" s="152"/>
      <c r="J438" s="152"/>
      <c r="K438" s="152"/>
      <c r="L438" s="152"/>
      <c r="M438" s="152"/>
      <c r="N438" s="157"/>
      <c r="O438" s="157"/>
      <c r="P438" s="157"/>
      <c r="Q438" s="157"/>
      <c r="R438" s="157"/>
      <c r="S438" s="157"/>
      <c r="T438" s="157"/>
      <c r="U438" s="157"/>
      <c r="V438" s="209"/>
      <c r="W438" s="209"/>
      <c r="X438" s="209"/>
      <c r="Y438" s="209"/>
      <c r="Z438" s="209"/>
      <c r="AA438" s="209"/>
      <c r="AB438" s="209"/>
      <c r="AC438" s="157"/>
      <c r="AD438" s="157"/>
      <c r="AE438" s="157"/>
      <c r="AF438" s="157"/>
    </row>
    <row r="439" spans="1:32" s="1" customFormat="1">
      <c r="A439" s="152"/>
      <c r="B439" s="152"/>
      <c r="C439" s="152"/>
      <c r="D439" s="152"/>
      <c r="E439" s="152"/>
      <c r="F439" s="152"/>
      <c r="G439" s="152"/>
      <c r="H439" s="152"/>
      <c r="I439" s="152"/>
      <c r="J439" s="152"/>
      <c r="K439" s="152"/>
      <c r="L439" s="152"/>
      <c r="M439" s="152"/>
      <c r="N439" s="157"/>
      <c r="O439" s="157"/>
      <c r="P439" s="157"/>
      <c r="Q439" s="157"/>
      <c r="R439" s="157"/>
      <c r="S439" s="157"/>
      <c r="T439" s="157"/>
      <c r="U439" s="157"/>
      <c r="V439" s="209"/>
      <c r="W439" s="209"/>
      <c r="X439" s="209"/>
      <c r="Y439" s="209"/>
      <c r="Z439" s="209"/>
      <c r="AA439" s="209"/>
      <c r="AB439" s="209"/>
      <c r="AC439" s="157"/>
      <c r="AD439" s="157"/>
      <c r="AE439" s="157"/>
      <c r="AF439" s="157"/>
    </row>
    <row r="440" spans="1:32" s="1" customFormat="1">
      <c r="A440" s="152"/>
      <c r="B440" s="152"/>
      <c r="C440" s="152"/>
      <c r="D440" s="152"/>
      <c r="E440" s="152"/>
      <c r="F440" s="152"/>
      <c r="G440" s="152"/>
      <c r="H440" s="152"/>
      <c r="I440" s="152"/>
      <c r="J440" s="152"/>
      <c r="K440" s="152"/>
      <c r="L440" s="152"/>
      <c r="M440" s="152"/>
      <c r="N440" s="157"/>
      <c r="O440" s="157"/>
      <c r="P440" s="157"/>
      <c r="Q440" s="157"/>
      <c r="R440" s="157"/>
      <c r="S440" s="157"/>
      <c r="T440" s="157"/>
      <c r="U440" s="157"/>
      <c r="V440" s="209"/>
      <c r="W440" s="209"/>
      <c r="X440" s="209"/>
      <c r="Y440" s="209"/>
      <c r="Z440" s="209"/>
      <c r="AA440" s="209"/>
      <c r="AB440" s="209"/>
      <c r="AC440" s="157"/>
      <c r="AD440" s="157"/>
      <c r="AE440" s="157"/>
      <c r="AF440" s="157"/>
    </row>
    <row r="441" spans="1:32" s="1" customFormat="1">
      <c r="A441" s="152"/>
      <c r="B441" s="152"/>
      <c r="C441" s="152"/>
      <c r="D441" s="152"/>
      <c r="E441" s="152"/>
      <c r="F441" s="152"/>
      <c r="G441" s="152"/>
      <c r="H441" s="152"/>
      <c r="I441" s="152"/>
      <c r="J441" s="152"/>
      <c r="K441" s="152"/>
      <c r="L441" s="152"/>
      <c r="M441" s="152"/>
      <c r="N441" s="157"/>
      <c r="O441" s="157"/>
      <c r="P441" s="157"/>
      <c r="Q441" s="157"/>
      <c r="R441" s="157"/>
      <c r="S441" s="157"/>
      <c r="T441" s="157"/>
      <c r="U441" s="157"/>
      <c r="V441" s="209"/>
      <c r="W441" s="209"/>
      <c r="X441" s="209"/>
      <c r="Y441" s="209"/>
      <c r="Z441" s="209"/>
      <c r="AA441" s="209"/>
      <c r="AB441" s="209"/>
      <c r="AC441" s="157"/>
      <c r="AD441" s="157"/>
      <c r="AE441" s="157"/>
      <c r="AF441" s="157"/>
    </row>
    <row r="442" spans="1:32" s="1" customFormat="1">
      <c r="A442" s="152"/>
      <c r="B442" s="152"/>
      <c r="C442" s="152"/>
      <c r="D442" s="152"/>
      <c r="E442" s="152"/>
      <c r="F442" s="152"/>
      <c r="G442" s="152"/>
      <c r="H442" s="152"/>
      <c r="I442" s="152"/>
      <c r="J442" s="152"/>
      <c r="K442" s="152"/>
      <c r="L442" s="152"/>
      <c r="M442" s="152"/>
      <c r="N442" s="157"/>
      <c r="O442" s="157"/>
      <c r="P442" s="157"/>
      <c r="Q442" s="157"/>
      <c r="R442" s="157"/>
      <c r="S442" s="157"/>
      <c r="T442" s="157"/>
      <c r="U442" s="157"/>
      <c r="V442" s="209"/>
      <c r="W442" s="209"/>
      <c r="X442" s="209"/>
      <c r="Y442" s="209"/>
      <c r="Z442" s="209"/>
      <c r="AA442" s="209"/>
      <c r="AB442" s="209"/>
      <c r="AC442" s="157"/>
      <c r="AD442" s="157"/>
      <c r="AE442" s="157"/>
      <c r="AF442" s="157"/>
    </row>
    <row r="443" spans="1:32" s="1" customFormat="1">
      <c r="A443" s="152"/>
      <c r="B443" s="152"/>
      <c r="C443" s="152"/>
      <c r="D443" s="152"/>
      <c r="E443" s="152"/>
      <c r="F443" s="152"/>
      <c r="G443" s="152"/>
      <c r="H443" s="152"/>
      <c r="I443" s="152"/>
      <c r="J443" s="152"/>
      <c r="K443" s="152"/>
      <c r="L443" s="152"/>
      <c r="M443" s="152"/>
      <c r="N443" s="157"/>
      <c r="O443" s="157"/>
      <c r="P443" s="157"/>
      <c r="Q443" s="157"/>
      <c r="R443" s="157"/>
      <c r="S443" s="157"/>
      <c r="T443" s="157"/>
      <c r="U443" s="157"/>
      <c r="V443" s="209"/>
      <c r="W443" s="209"/>
      <c r="X443" s="209"/>
      <c r="Y443" s="209"/>
      <c r="Z443" s="209"/>
      <c r="AA443" s="209"/>
      <c r="AB443" s="209"/>
      <c r="AC443" s="157"/>
      <c r="AD443" s="157"/>
      <c r="AE443" s="157"/>
      <c r="AF443" s="157"/>
    </row>
    <row r="444" spans="1:32" s="1" customFormat="1">
      <c r="A444" s="152"/>
      <c r="B444" s="152"/>
      <c r="C444" s="152"/>
      <c r="D444" s="152"/>
      <c r="E444" s="152"/>
      <c r="F444" s="152"/>
      <c r="G444" s="152"/>
      <c r="H444" s="152"/>
      <c r="I444" s="152"/>
      <c r="J444" s="152"/>
      <c r="K444" s="152"/>
      <c r="L444" s="152"/>
      <c r="M444" s="152"/>
      <c r="N444" s="157"/>
      <c r="O444" s="157"/>
      <c r="P444" s="157"/>
      <c r="Q444" s="157"/>
      <c r="R444" s="157"/>
      <c r="S444" s="157"/>
      <c r="T444" s="157"/>
      <c r="U444" s="157"/>
      <c r="V444" s="209"/>
      <c r="W444" s="209"/>
      <c r="X444" s="209"/>
      <c r="Y444" s="209"/>
      <c r="Z444" s="209"/>
      <c r="AA444" s="209"/>
      <c r="AB444" s="209"/>
      <c r="AC444" s="157"/>
      <c r="AD444" s="157"/>
      <c r="AE444" s="157"/>
      <c r="AF444" s="157"/>
    </row>
    <row r="445" spans="1:32" s="1" customFormat="1">
      <c r="A445" s="152"/>
      <c r="B445" s="152"/>
      <c r="C445" s="152"/>
      <c r="D445" s="152"/>
      <c r="E445" s="152"/>
      <c r="F445" s="152"/>
      <c r="G445" s="152"/>
      <c r="H445" s="152"/>
      <c r="I445" s="152"/>
      <c r="J445" s="152"/>
      <c r="K445" s="152"/>
      <c r="L445" s="152"/>
      <c r="M445" s="152"/>
      <c r="N445" s="157"/>
      <c r="O445" s="157"/>
      <c r="P445" s="157"/>
      <c r="Q445" s="157"/>
      <c r="R445" s="157"/>
      <c r="S445" s="157"/>
      <c r="T445" s="157"/>
      <c r="U445" s="157"/>
      <c r="V445" s="209"/>
      <c r="W445" s="209"/>
      <c r="X445" s="209"/>
      <c r="Y445" s="209"/>
      <c r="Z445" s="209"/>
      <c r="AA445" s="209"/>
      <c r="AB445" s="209"/>
      <c r="AC445" s="157"/>
      <c r="AD445" s="157"/>
      <c r="AE445" s="157"/>
      <c r="AF445" s="157"/>
    </row>
    <row r="446" spans="1:32" s="1" customFormat="1">
      <c r="A446" s="152"/>
      <c r="B446" s="152"/>
      <c r="C446" s="152"/>
      <c r="D446" s="152"/>
      <c r="E446" s="152"/>
      <c r="F446" s="152"/>
      <c r="G446" s="152"/>
      <c r="H446" s="152"/>
      <c r="I446" s="152"/>
      <c r="J446" s="152"/>
      <c r="K446" s="152"/>
      <c r="L446" s="152"/>
      <c r="M446" s="152"/>
      <c r="N446" s="157"/>
      <c r="O446" s="157"/>
      <c r="P446" s="157"/>
      <c r="Q446" s="157"/>
      <c r="R446" s="157"/>
      <c r="S446" s="157"/>
      <c r="T446" s="157"/>
      <c r="U446" s="157"/>
      <c r="V446" s="209"/>
      <c r="W446" s="209"/>
      <c r="X446" s="209"/>
      <c r="Y446" s="209"/>
      <c r="Z446" s="209"/>
      <c r="AA446" s="209"/>
      <c r="AB446" s="209"/>
      <c r="AC446" s="157"/>
      <c r="AD446" s="157"/>
      <c r="AE446" s="157"/>
      <c r="AF446" s="157"/>
    </row>
    <row r="447" spans="1:32" s="1" customFormat="1">
      <c r="A447" s="152"/>
      <c r="B447" s="152"/>
      <c r="C447" s="152"/>
      <c r="D447" s="152"/>
      <c r="E447" s="152"/>
      <c r="F447" s="152"/>
      <c r="G447" s="152"/>
      <c r="H447" s="152"/>
      <c r="I447" s="152"/>
      <c r="J447" s="152"/>
      <c r="K447" s="152"/>
      <c r="L447" s="152"/>
      <c r="M447" s="152"/>
      <c r="N447" s="157"/>
      <c r="O447" s="157"/>
      <c r="P447" s="157"/>
      <c r="Q447" s="157"/>
      <c r="R447" s="157"/>
      <c r="S447" s="157"/>
      <c r="T447" s="157"/>
      <c r="U447" s="157"/>
      <c r="V447" s="209"/>
      <c r="W447" s="209"/>
      <c r="X447" s="209"/>
      <c r="Y447" s="209"/>
      <c r="Z447" s="209"/>
      <c r="AA447" s="209"/>
      <c r="AB447" s="209"/>
      <c r="AC447" s="157"/>
      <c r="AD447" s="157"/>
      <c r="AE447" s="157"/>
      <c r="AF447" s="157"/>
    </row>
    <row r="448" spans="1:32" s="1" customFormat="1">
      <c r="A448" s="152"/>
      <c r="B448" s="152"/>
      <c r="C448" s="152"/>
      <c r="D448" s="152"/>
      <c r="E448" s="152"/>
      <c r="F448" s="152"/>
      <c r="G448" s="152"/>
      <c r="H448" s="152"/>
      <c r="I448" s="152"/>
      <c r="J448" s="152"/>
      <c r="K448" s="152"/>
      <c r="L448" s="152"/>
      <c r="M448" s="152"/>
      <c r="N448" s="157"/>
      <c r="O448" s="157"/>
      <c r="P448" s="157"/>
      <c r="Q448" s="157"/>
      <c r="R448" s="157"/>
      <c r="S448" s="157"/>
      <c r="T448" s="157"/>
      <c r="U448" s="157"/>
      <c r="V448" s="209"/>
      <c r="W448" s="209"/>
      <c r="X448" s="209"/>
      <c r="Y448" s="209"/>
      <c r="Z448" s="209"/>
      <c r="AA448" s="209"/>
      <c r="AB448" s="209"/>
      <c r="AC448" s="157"/>
      <c r="AD448" s="157"/>
      <c r="AE448" s="157"/>
      <c r="AF448" s="157"/>
    </row>
    <row r="449" spans="1:32" s="1" customFormat="1">
      <c r="A449" s="152"/>
      <c r="B449" s="152"/>
      <c r="C449" s="152"/>
      <c r="D449" s="152"/>
      <c r="E449" s="152"/>
      <c r="F449" s="152"/>
      <c r="G449" s="152"/>
      <c r="H449" s="152"/>
      <c r="I449" s="152"/>
      <c r="J449" s="152"/>
      <c r="K449" s="152"/>
      <c r="L449" s="152"/>
      <c r="M449" s="152"/>
      <c r="N449" s="157"/>
      <c r="O449" s="157"/>
      <c r="P449" s="157"/>
      <c r="Q449" s="157"/>
      <c r="R449" s="157"/>
      <c r="S449" s="157"/>
      <c r="T449" s="157"/>
      <c r="U449" s="157"/>
      <c r="V449" s="209"/>
      <c r="W449" s="209"/>
      <c r="X449" s="209"/>
      <c r="Y449" s="209"/>
      <c r="Z449" s="209"/>
      <c r="AA449" s="209"/>
      <c r="AB449" s="209"/>
      <c r="AC449" s="157"/>
      <c r="AD449" s="157"/>
      <c r="AE449" s="157"/>
      <c r="AF449" s="157"/>
    </row>
    <row r="450" spans="1:32" s="1" customFormat="1">
      <c r="A450" s="152"/>
      <c r="B450" s="152"/>
      <c r="C450" s="152"/>
      <c r="D450" s="152"/>
      <c r="E450" s="152"/>
      <c r="F450" s="152"/>
      <c r="G450" s="152"/>
      <c r="H450" s="152"/>
      <c r="I450" s="152"/>
      <c r="J450" s="152"/>
      <c r="K450" s="152"/>
      <c r="L450" s="152"/>
      <c r="M450" s="152"/>
      <c r="N450" s="157"/>
      <c r="O450" s="157"/>
      <c r="P450" s="157"/>
      <c r="Q450" s="157"/>
      <c r="R450" s="157"/>
      <c r="S450" s="157"/>
      <c r="T450" s="157"/>
      <c r="U450" s="157"/>
      <c r="V450" s="209"/>
      <c r="W450" s="209"/>
      <c r="X450" s="209"/>
      <c r="Y450" s="209"/>
      <c r="Z450" s="209"/>
      <c r="AA450" s="209"/>
      <c r="AB450" s="209"/>
      <c r="AC450" s="157"/>
      <c r="AD450" s="157"/>
      <c r="AE450" s="157"/>
      <c r="AF450" s="157"/>
    </row>
    <row r="451" spans="1:32" s="1" customFormat="1">
      <c r="A451" s="152"/>
      <c r="B451" s="152"/>
      <c r="C451" s="152"/>
      <c r="D451" s="152"/>
      <c r="E451" s="152"/>
      <c r="F451" s="152"/>
      <c r="G451" s="152"/>
      <c r="H451" s="152"/>
      <c r="I451" s="152"/>
      <c r="J451" s="152"/>
      <c r="K451" s="152"/>
      <c r="L451" s="152"/>
      <c r="M451" s="152"/>
      <c r="N451" s="157"/>
      <c r="O451" s="157"/>
      <c r="P451" s="157"/>
      <c r="Q451" s="157"/>
      <c r="R451" s="157"/>
      <c r="S451" s="157"/>
      <c r="T451" s="157"/>
      <c r="U451" s="157"/>
      <c r="V451" s="209"/>
      <c r="W451" s="209"/>
      <c r="X451" s="209"/>
      <c r="Y451" s="209"/>
      <c r="Z451" s="209"/>
      <c r="AA451" s="209"/>
      <c r="AB451" s="209"/>
      <c r="AC451" s="157"/>
      <c r="AD451" s="157"/>
      <c r="AE451" s="157"/>
      <c r="AF451" s="157"/>
    </row>
    <row r="452" spans="1:32" s="1" customFormat="1">
      <c r="A452" s="152"/>
      <c r="B452" s="152"/>
      <c r="C452" s="152"/>
      <c r="D452" s="152"/>
      <c r="E452" s="152"/>
      <c r="F452" s="152"/>
      <c r="G452" s="152"/>
      <c r="H452" s="152"/>
      <c r="I452" s="152"/>
      <c r="J452" s="152"/>
      <c r="K452" s="152"/>
      <c r="L452" s="152"/>
      <c r="M452" s="152"/>
      <c r="N452" s="157"/>
      <c r="O452" s="157"/>
      <c r="P452" s="157"/>
      <c r="Q452" s="157"/>
      <c r="R452" s="157"/>
      <c r="S452" s="157"/>
      <c r="T452" s="157"/>
      <c r="U452" s="157"/>
      <c r="V452" s="209"/>
      <c r="W452" s="209"/>
      <c r="X452" s="209"/>
      <c r="Y452" s="209"/>
      <c r="Z452" s="209"/>
      <c r="AA452" s="209"/>
      <c r="AB452" s="209"/>
      <c r="AC452" s="157"/>
      <c r="AD452" s="157"/>
      <c r="AE452" s="157"/>
      <c r="AF452" s="157"/>
    </row>
    <row r="453" spans="1:32" s="1" customFormat="1">
      <c r="A453" s="152"/>
      <c r="B453" s="152"/>
      <c r="C453" s="152"/>
      <c r="D453" s="152"/>
      <c r="E453" s="152"/>
      <c r="F453" s="152"/>
      <c r="G453" s="152"/>
      <c r="H453" s="152"/>
      <c r="I453" s="152"/>
      <c r="J453" s="152"/>
      <c r="K453" s="152"/>
      <c r="L453" s="152"/>
      <c r="M453" s="152"/>
      <c r="N453" s="157"/>
      <c r="O453" s="157"/>
      <c r="P453" s="157"/>
      <c r="Q453" s="157"/>
      <c r="R453" s="157"/>
      <c r="S453" s="157"/>
      <c r="T453" s="157"/>
      <c r="U453" s="157"/>
      <c r="V453" s="209"/>
      <c r="W453" s="209"/>
      <c r="X453" s="209"/>
      <c r="Y453" s="209"/>
      <c r="Z453" s="209"/>
      <c r="AA453" s="209"/>
      <c r="AB453" s="209"/>
      <c r="AC453" s="157"/>
      <c r="AD453" s="157"/>
      <c r="AE453" s="157"/>
      <c r="AF453" s="157"/>
    </row>
    <row r="454" spans="1:32" s="1" customFormat="1">
      <c r="A454" s="152"/>
      <c r="B454" s="152"/>
      <c r="C454" s="152"/>
      <c r="D454" s="152"/>
      <c r="E454" s="152"/>
      <c r="F454" s="152"/>
      <c r="G454" s="152"/>
      <c r="H454" s="152"/>
      <c r="I454" s="152"/>
      <c r="J454" s="152"/>
      <c r="K454" s="152"/>
      <c r="L454" s="152"/>
      <c r="M454" s="152"/>
      <c r="N454" s="157"/>
      <c r="O454" s="157"/>
      <c r="P454" s="157"/>
      <c r="Q454" s="157"/>
      <c r="R454" s="157"/>
      <c r="S454" s="157"/>
      <c r="T454" s="157"/>
      <c r="U454" s="157"/>
      <c r="V454" s="209"/>
      <c r="W454" s="209"/>
      <c r="X454" s="209"/>
      <c r="Y454" s="209"/>
      <c r="Z454" s="209"/>
      <c r="AA454" s="209"/>
      <c r="AB454" s="209"/>
      <c r="AC454" s="157"/>
      <c r="AD454" s="157"/>
      <c r="AE454" s="157"/>
      <c r="AF454" s="157"/>
    </row>
    <row r="455" spans="1:32" s="1" customFormat="1">
      <c r="A455" s="152"/>
      <c r="B455" s="152"/>
      <c r="C455" s="152"/>
      <c r="D455" s="152"/>
      <c r="E455" s="152"/>
      <c r="F455" s="152"/>
      <c r="G455" s="152"/>
      <c r="H455" s="152"/>
      <c r="I455" s="152"/>
      <c r="J455" s="152"/>
      <c r="K455" s="152"/>
      <c r="L455" s="152"/>
      <c r="M455" s="152"/>
      <c r="N455" s="157"/>
      <c r="O455" s="157"/>
      <c r="P455" s="157"/>
      <c r="Q455" s="157"/>
      <c r="R455" s="157"/>
      <c r="S455" s="157"/>
      <c r="T455" s="157"/>
      <c r="U455" s="157"/>
      <c r="V455" s="209"/>
      <c r="W455" s="209"/>
      <c r="X455" s="209"/>
      <c r="Y455" s="209"/>
      <c r="Z455" s="209"/>
      <c r="AA455" s="209"/>
      <c r="AB455" s="209"/>
      <c r="AC455" s="157"/>
      <c r="AD455" s="157"/>
      <c r="AE455" s="157"/>
      <c r="AF455" s="157"/>
    </row>
    <row r="456" spans="1:32" s="1" customFormat="1">
      <c r="A456" s="152"/>
      <c r="B456" s="152"/>
      <c r="C456" s="152"/>
      <c r="D456" s="152"/>
      <c r="E456" s="152"/>
      <c r="F456" s="152"/>
      <c r="G456" s="152"/>
      <c r="H456" s="152"/>
      <c r="I456" s="152"/>
      <c r="J456" s="152"/>
      <c r="K456" s="152"/>
      <c r="L456" s="152"/>
      <c r="M456" s="152"/>
      <c r="N456" s="157"/>
      <c r="O456" s="157"/>
      <c r="P456" s="157"/>
      <c r="Q456" s="157"/>
      <c r="R456" s="157"/>
      <c r="S456" s="157"/>
      <c r="T456" s="157"/>
      <c r="U456" s="157"/>
      <c r="V456" s="209"/>
      <c r="W456" s="209"/>
      <c r="X456" s="209"/>
      <c r="Y456" s="209"/>
      <c r="Z456" s="209"/>
      <c r="AA456" s="209"/>
      <c r="AB456" s="209"/>
      <c r="AC456" s="157"/>
      <c r="AD456" s="157"/>
      <c r="AE456" s="157"/>
      <c r="AF456" s="157"/>
    </row>
    <row r="457" spans="1:32" s="1" customFormat="1">
      <c r="A457" s="152"/>
      <c r="B457" s="152"/>
      <c r="C457" s="152"/>
      <c r="D457" s="152"/>
      <c r="E457" s="152"/>
      <c r="F457" s="152"/>
      <c r="G457" s="152"/>
      <c r="H457" s="152"/>
      <c r="I457" s="152"/>
      <c r="J457" s="152"/>
      <c r="K457" s="152"/>
      <c r="L457" s="152"/>
      <c r="M457" s="152"/>
      <c r="N457" s="157"/>
      <c r="O457" s="157"/>
      <c r="P457" s="157"/>
      <c r="Q457" s="157"/>
      <c r="R457" s="157"/>
      <c r="S457" s="157"/>
      <c r="T457" s="157"/>
      <c r="U457" s="157"/>
      <c r="V457" s="209"/>
      <c r="W457" s="209"/>
      <c r="X457" s="209"/>
      <c r="Y457" s="209"/>
      <c r="Z457" s="209"/>
      <c r="AA457" s="209"/>
      <c r="AB457" s="209"/>
      <c r="AC457" s="157"/>
      <c r="AD457" s="157"/>
      <c r="AE457" s="157"/>
      <c r="AF457" s="157"/>
    </row>
    <row r="458" spans="1:32" s="1" customFormat="1">
      <c r="A458" s="152"/>
      <c r="B458" s="152"/>
      <c r="C458" s="152"/>
      <c r="D458" s="152"/>
      <c r="E458" s="152"/>
      <c r="F458" s="152"/>
      <c r="G458" s="152"/>
      <c r="H458" s="152"/>
      <c r="I458" s="152"/>
      <c r="J458" s="152"/>
      <c r="K458" s="152"/>
      <c r="L458" s="152"/>
      <c r="M458" s="152"/>
      <c r="N458" s="157"/>
      <c r="O458" s="157"/>
      <c r="P458" s="157"/>
      <c r="Q458" s="157"/>
      <c r="R458" s="157"/>
      <c r="S458" s="157"/>
      <c r="T458" s="157"/>
      <c r="U458" s="157"/>
      <c r="V458" s="209"/>
      <c r="W458" s="209"/>
      <c r="X458" s="209"/>
      <c r="Y458" s="209"/>
      <c r="Z458" s="209"/>
      <c r="AA458" s="209"/>
      <c r="AB458" s="209"/>
      <c r="AC458" s="157"/>
      <c r="AD458" s="157"/>
      <c r="AE458" s="157"/>
      <c r="AF458" s="157"/>
    </row>
    <row r="459" spans="1:32" s="1" customFormat="1">
      <c r="A459" s="152"/>
      <c r="B459" s="152"/>
      <c r="C459" s="152"/>
      <c r="D459" s="152"/>
      <c r="E459" s="152"/>
      <c r="F459" s="152"/>
      <c r="G459" s="152"/>
      <c r="H459" s="152"/>
      <c r="I459" s="152"/>
      <c r="J459" s="152"/>
      <c r="K459" s="152"/>
      <c r="L459" s="152"/>
      <c r="M459" s="152"/>
      <c r="N459" s="157"/>
      <c r="O459" s="157"/>
      <c r="P459" s="157"/>
      <c r="Q459" s="157"/>
      <c r="R459" s="157"/>
      <c r="S459" s="157"/>
      <c r="T459" s="157"/>
      <c r="U459" s="157"/>
      <c r="V459" s="209"/>
      <c r="W459" s="209"/>
      <c r="X459" s="209"/>
      <c r="Y459" s="209"/>
      <c r="Z459" s="209"/>
      <c r="AA459" s="209"/>
      <c r="AB459" s="209"/>
      <c r="AC459" s="157"/>
      <c r="AD459" s="157"/>
      <c r="AE459" s="157"/>
      <c r="AF459" s="157"/>
    </row>
    <row r="460" spans="1:32" s="1" customFormat="1">
      <c r="A460" s="152"/>
      <c r="B460" s="152"/>
      <c r="C460" s="152"/>
      <c r="D460" s="152"/>
      <c r="E460" s="152"/>
      <c r="F460" s="152"/>
      <c r="G460" s="152"/>
      <c r="H460" s="152"/>
      <c r="I460" s="152"/>
      <c r="J460" s="152"/>
      <c r="K460" s="152"/>
      <c r="L460" s="152"/>
      <c r="M460" s="152"/>
      <c r="N460" s="157"/>
      <c r="O460" s="157"/>
      <c r="P460" s="157"/>
      <c r="Q460" s="157"/>
      <c r="R460" s="157"/>
      <c r="S460" s="157"/>
      <c r="T460" s="157"/>
      <c r="U460" s="157"/>
      <c r="V460" s="209"/>
      <c r="W460" s="209"/>
      <c r="X460" s="209"/>
      <c r="Y460" s="209"/>
      <c r="Z460" s="209"/>
      <c r="AA460" s="209"/>
      <c r="AB460" s="209"/>
      <c r="AC460" s="157"/>
      <c r="AD460" s="157"/>
      <c r="AE460" s="157"/>
      <c r="AF460" s="157"/>
    </row>
    <row r="461" spans="1:32" s="1" customFormat="1">
      <c r="A461" s="152"/>
      <c r="B461" s="152"/>
      <c r="C461" s="152"/>
      <c r="D461" s="152"/>
      <c r="E461" s="152"/>
      <c r="F461" s="152"/>
      <c r="G461" s="152"/>
      <c r="H461" s="152"/>
      <c r="I461" s="152"/>
      <c r="J461" s="152"/>
      <c r="K461" s="152"/>
      <c r="L461" s="152"/>
      <c r="M461" s="152"/>
      <c r="N461" s="157"/>
      <c r="O461" s="157"/>
      <c r="P461" s="157"/>
      <c r="Q461" s="157"/>
      <c r="R461" s="157"/>
      <c r="S461" s="157"/>
      <c r="T461" s="157"/>
      <c r="U461" s="157"/>
      <c r="V461" s="209"/>
      <c r="W461" s="209"/>
      <c r="X461" s="209"/>
      <c r="Y461" s="209"/>
      <c r="Z461" s="209"/>
      <c r="AA461" s="209"/>
      <c r="AB461" s="209"/>
      <c r="AC461" s="157"/>
      <c r="AD461" s="157"/>
      <c r="AE461" s="157"/>
      <c r="AF461" s="157"/>
    </row>
    <row r="462" spans="1:32" s="1" customFormat="1">
      <c r="A462" s="152"/>
      <c r="B462" s="152"/>
      <c r="C462" s="152"/>
      <c r="D462" s="152"/>
      <c r="E462" s="152"/>
      <c r="F462" s="152"/>
      <c r="G462" s="152"/>
      <c r="H462" s="152"/>
      <c r="I462" s="152"/>
      <c r="J462" s="152"/>
      <c r="K462" s="152"/>
      <c r="L462" s="152"/>
      <c r="M462" s="152"/>
      <c r="N462" s="157"/>
      <c r="O462" s="157"/>
      <c r="P462" s="157"/>
      <c r="Q462" s="157"/>
      <c r="R462" s="157"/>
      <c r="S462" s="157"/>
      <c r="T462" s="157"/>
      <c r="U462" s="157"/>
      <c r="V462" s="209"/>
      <c r="W462" s="209"/>
      <c r="X462" s="209"/>
      <c r="Y462" s="209"/>
      <c r="Z462" s="209"/>
      <c r="AA462" s="209"/>
      <c r="AB462" s="209"/>
      <c r="AC462" s="157"/>
      <c r="AD462" s="157"/>
      <c r="AE462" s="157"/>
      <c r="AF462" s="157"/>
    </row>
    <row r="463" spans="1:32" s="1" customFormat="1">
      <c r="A463" s="152"/>
      <c r="B463" s="152"/>
      <c r="C463" s="152"/>
      <c r="D463" s="152"/>
      <c r="E463" s="152"/>
      <c r="F463" s="152"/>
      <c r="G463" s="152"/>
      <c r="H463" s="152"/>
      <c r="I463" s="152"/>
      <c r="J463" s="152"/>
      <c r="K463" s="152"/>
      <c r="L463" s="152"/>
      <c r="M463" s="152"/>
      <c r="N463" s="157"/>
      <c r="O463" s="157"/>
      <c r="P463" s="157"/>
      <c r="Q463" s="157"/>
      <c r="R463" s="157"/>
      <c r="S463" s="157"/>
      <c r="T463" s="157"/>
      <c r="U463" s="157"/>
      <c r="V463" s="209"/>
      <c r="W463" s="209"/>
      <c r="X463" s="209"/>
      <c r="Y463" s="209"/>
      <c r="Z463" s="209"/>
      <c r="AA463" s="209"/>
      <c r="AB463" s="209"/>
      <c r="AC463" s="157"/>
      <c r="AD463" s="157"/>
      <c r="AE463" s="157"/>
      <c r="AF463" s="157"/>
    </row>
    <row r="464" spans="1:32" s="1" customFormat="1">
      <c r="A464" s="152"/>
      <c r="B464" s="152"/>
      <c r="C464" s="152"/>
      <c r="D464" s="152"/>
      <c r="E464" s="152"/>
      <c r="F464" s="152"/>
      <c r="G464" s="152"/>
      <c r="H464" s="152"/>
      <c r="I464" s="152"/>
      <c r="J464" s="152"/>
      <c r="K464" s="152"/>
      <c r="L464" s="152"/>
      <c r="M464" s="152"/>
      <c r="N464" s="157"/>
      <c r="O464" s="157"/>
      <c r="P464" s="157"/>
      <c r="Q464" s="157"/>
      <c r="R464" s="157"/>
      <c r="S464" s="157"/>
      <c r="T464" s="157"/>
      <c r="U464" s="157"/>
      <c r="V464" s="209"/>
      <c r="W464" s="209"/>
      <c r="X464" s="209"/>
      <c r="Y464" s="209"/>
      <c r="Z464" s="209"/>
      <c r="AA464" s="209"/>
      <c r="AB464" s="209"/>
      <c r="AC464" s="157"/>
      <c r="AD464" s="157"/>
      <c r="AE464" s="157"/>
      <c r="AF464" s="157"/>
    </row>
    <row r="465" spans="1:32" s="1" customFormat="1">
      <c r="A465" s="152"/>
      <c r="B465" s="152"/>
      <c r="C465" s="152"/>
      <c r="D465" s="152"/>
      <c r="E465" s="152"/>
      <c r="F465" s="152"/>
      <c r="G465" s="152"/>
      <c r="H465" s="152"/>
      <c r="I465" s="152"/>
      <c r="J465" s="152"/>
      <c r="K465" s="152"/>
      <c r="L465" s="152"/>
      <c r="M465" s="152"/>
      <c r="N465" s="157"/>
      <c r="O465" s="157"/>
      <c r="P465" s="157"/>
      <c r="Q465" s="157"/>
      <c r="R465" s="157"/>
      <c r="S465" s="157"/>
      <c r="T465" s="157"/>
      <c r="U465" s="157"/>
      <c r="V465" s="209"/>
      <c r="W465" s="209"/>
      <c r="X465" s="209"/>
      <c r="Y465" s="209"/>
      <c r="Z465" s="209"/>
      <c r="AA465" s="209"/>
      <c r="AB465" s="209"/>
      <c r="AC465" s="157"/>
      <c r="AD465" s="157"/>
      <c r="AE465" s="157"/>
      <c r="AF465" s="157"/>
    </row>
    <row r="466" spans="1:32" s="1" customFormat="1">
      <c r="A466" s="152"/>
      <c r="B466" s="152"/>
      <c r="C466" s="152"/>
      <c r="D466" s="152"/>
      <c r="E466" s="152"/>
      <c r="F466" s="152"/>
      <c r="G466" s="152"/>
      <c r="H466" s="152"/>
      <c r="I466" s="152"/>
      <c r="J466" s="152"/>
      <c r="K466" s="152"/>
      <c r="L466" s="152"/>
      <c r="M466" s="152"/>
      <c r="N466" s="157"/>
      <c r="O466" s="157"/>
      <c r="P466" s="157"/>
      <c r="Q466" s="157"/>
      <c r="R466" s="157"/>
      <c r="S466" s="157"/>
      <c r="T466" s="157"/>
      <c r="U466" s="157"/>
      <c r="V466" s="209"/>
      <c r="W466" s="209"/>
      <c r="X466" s="209"/>
      <c r="Y466" s="209"/>
      <c r="Z466" s="209"/>
      <c r="AA466" s="209"/>
      <c r="AB466" s="209"/>
      <c r="AC466" s="157"/>
      <c r="AD466" s="157"/>
      <c r="AE466" s="157"/>
      <c r="AF466" s="157"/>
    </row>
    <row r="467" spans="1:32" s="1" customFormat="1">
      <c r="A467" s="152"/>
      <c r="B467" s="152"/>
      <c r="C467" s="152"/>
      <c r="D467" s="152"/>
      <c r="E467" s="152"/>
      <c r="F467" s="152"/>
      <c r="G467" s="152"/>
      <c r="H467" s="152"/>
      <c r="I467" s="152"/>
      <c r="J467" s="152"/>
      <c r="K467" s="152"/>
      <c r="L467" s="152"/>
      <c r="M467" s="152"/>
      <c r="N467" s="157"/>
      <c r="O467" s="157"/>
      <c r="P467" s="157"/>
      <c r="Q467" s="157"/>
      <c r="R467" s="157"/>
      <c r="S467" s="157"/>
      <c r="T467" s="157"/>
      <c r="U467" s="157"/>
      <c r="V467" s="209"/>
      <c r="W467" s="209"/>
      <c r="X467" s="209"/>
      <c r="Y467" s="209"/>
      <c r="Z467" s="209"/>
      <c r="AA467" s="209"/>
      <c r="AB467" s="209"/>
      <c r="AC467" s="157"/>
      <c r="AD467" s="157"/>
      <c r="AE467" s="157"/>
      <c r="AF467" s="157"/>
    </row>
    <row r="468" spans="1:32" s="1" customFormat="1">
      <c r="A468" s="152"/>
      <c r="B468" s="152"/>
      <c r="C468" s="152"/>
      <c r="D468" s="152"/>
      <c r="E468" s="152"/>
      <c r="F468" s="152"/>
      <c r="G468" s="152"/>
      <c r="H468" s="152"/>
      <c r="I468" s="152"/>
      <c r="J468" s="152"/>
      <c r="K468" s="152"/>
      <c r="L468" s="152"/>
      <c r="M468" s="152"/>
      <c r="N468" s="157"/>
      <c r="O468" s="157"/>
      <c r="P468" s="157"/>
      <c r="Q468" s="157"/>
      <c r="R468" s="157"/>
      <c r="S468" s="157"/>
      <c r="T468" s="157"/>
      <c r="U468" s="157"/>
      <c r="V468" s="209"/>
      <c r="W468" s="209"/>
      <c r="X468" s="209"/>
      <c r="Y468" s="209"/>
      <c r="Z468" s="209"/>
      <c r="AA468" s="209"/>
      <c r="AB468" s="209"/>
      <c r="AC468" s="157"/>
      <c r="AD468" s="157"/>
      <c r="AE468" s="157"/>
      <c r="AF468" s="157"/>
    </row>
    <row r="469" spans="1:32" s="1" customFormat="1">
      <c r="A469" s="152"/>
      <c r="B469" s="152"/>
      <c r="C469" s="152"/>
      <c r="D469" s="152"/>
      <c r="E469" s="152"/>
      <c r="F469" s="152"/>
      <c r="G469" s="152"/>
      <c r="H469" s="152"/>
      <c r="I469" s="152"/>
      <c r="J469" s="152"/>
      <c r="K469" s="152"/>
      <c r="L469" s="152"/>
      <c r="M469" s="152"/>
      <c r="N469" s="157"/>
      <c r="O469" s="157"/>
      <c r="P469" s="157"/>
      <c r="Q469" s="157"/>
      <c r="R469" s="157"/>
      <c r="S469" s="157"/>
      <c r="T469" s="157"/>
      <c r="U469" s="157"/>
      <c r="V469" s="209"/>
      <c r="W469" s="209"/>
      <c r="X469" s="209"/>
      <c r="Y469" s="209"/>
      <c r="Z469" s="209"/>
      <c r="AA469" s="209"/>
      <c r="AB469" s="209"/>
      <c r="AC469" s="157"/>
      <c r="AD469" s="157"/>
      <c r="AE469" s="157"/>
      <c r="AF469" s="157"/>
    </row>
    <row r="470" spans="1:32" s="1" customFormat="1">
      <c r="A470" s="152"/>
      <c r="B470" s="152"/>
      <c r="C470" s="152"/>
      <c r="D470" s="152"/>
      <c r="E470" s="152"/>
      <c r="F470" s="152"/>
      <c r="G470" s="152"/>
      <c r="H470" s="152"/>
      <c r="I470" s="152"/>
      <c r="J470" s="152"/>
      <c r="K470" s="152"/>
      <c r="L470" s="152"/>
      <c r="M470" s="152"/>
      <c r="N470" s="157"/>
      <c r="O470" s="157"/>
      <c r="P470" s="157"/>
      <c r="Q470" s="157"/>
      <c r="R470" s="157"/>
      <c r="S470" s="157"/>
      <c r="T470" s="157"/>
      <c r="U470" s="157"/>
      <c r="V470" s="209"/>
      <c r="W470" s="209"/>
      <c r="X470" s="209"/>
      <c r="Y470" s="209"/>
      <c r="Z470" s="209"/>
      <c r="AA470" s="209"/>
      <c r="AB470" s="209"/>
      <c r="AC470" s="157"/>
      <c r="AD470" s="157"/>
      <c r="AE470" s="157"/>
      <c r="AF470" s="157"/>
    </row>
    <row r="471" spans="1:32" s="1" customFormat="1">
      <c r="A471" s="152"/>
      <c r="B471" s="152"/>
      <c r="C471" s="152"/>
      <c r="D471" s="152"/>
      <c r="E471" s="152"/>
      <c r="F471" s="152"/>
      <c r="G471" s="152"/>
      <c r="H471" s="152"/>
      <c r="I471" s="152"/>
      <c r="J471" s="152"/>
      <c r="K471" s="152"/>
      <c r="L471" s="152"/>
      <c r="M471" s="152"/>
      <c r="N471" s="157"/>
      <c r="O471" s="157"/>
      <c r="P471" s="157"/>
      <c r="Q471" s="157"/>
      <c r="R471" s="157"/>
      <c r="S471" s="157"/>
      <c r="T471" s="157"/>
      <c r="U471" s="157"/>
      <c r="V471" s="209"/>
      <c r="W471" s="209"/>
      <c r="X471" s="209"/>
      <c r="Y471" s="209"/>
      <c r="Z471" s="209"/>
      <c r="AA471" s="209"/>
      <c r="AB471" s="209"/>
      <c r="AC471" s="157"/>
      <c r="AD471" s="157"/>
      <c r="AE471" s="157"/>
      <c r="AF471" s="157"/>
    </row>
    <row r="472" spans="1:32" s="1" customFormat="1">
      <c r="A472" s="152"/>
      <c r="B472" s="152"/>
      <c r="C472" s="152"/>
      <c r="D472" s="152"/>
      <c r="E472" s="152"/>
      <c r="F472" s="152"/>
      <c r="G472" s="152"/>
      <c r="H472" s="152"/>
      <c r="I472" s="152"/>
      <c r="J472" s="152"/>
      <c r="K472" s="152"/>
      <c r="L472" s="152"/>
      <c r="M472" s="152"/>
      <c r="N472" s="157"/>
      <c r="O472" s="157"/>
      <c r="P472" s="157"/>
      <c r="Q472" s="157"/>
      <c r="R472" s="157"/>
      <c r="S472" s="157"/>
      <c r="T472" s="157"/>
      <c r="U472" s="157"/>
      <c r="V472" s="209"/>
      <c r="W472" s="209"/>
      <c r="X472" s="209"/>
      <c r="Y472" s="209"/>
      <c r="Z472" s="209"/>
      <c r="AA472" s="209"/>
      <c r="AB472" s="209"/>
      <c r="AC472" s="157"/>
      <c r="AD472" s="157"/>
      <c r="AE472" s="157"/>
      <c r="AF472" s="157"/>
    </row>
    <row r="473" spans="1:32" s="1" customFormat="1">
      <c r="A473" s="152"/>
      <c r="B473" s="152"/>
      <c r="C473" s="152"/>
      <c r="D473" s="152"/>
      <c r="E473" s="152"/>
      <c r="F473" s="152"/>
      <c r="G473" s="152"/>
      <c r="H473" s="152"/>
      <c r="I473" s="152"/>
      <c r="J473" s="152"/>
      <c r="K473" s="152"/>
      <c r="L473" s="152"/>
      <c r="M473" s="152"/>
      <c r="N473" s="157"/>
      <c r="O473" s="157"/>
      <c r="P473" s="157"/>
      <c r="Q473" s="157"/>
      <c r="R473" s="157"/>
      <c r="S473" s="157"/>
      <c r="T473" s="157"/>
      <c r="U473" s="157"/>
      <c r="V473" s="209"/>
      <c r="W473" s="209"/>
      <c r="X473" s="209"/>
      <c r="Y473" s="209"/>
      <c r="Z473" s="209"/>
      <c r="AA473" s="209"/>
      <c r="AB473" s="209"/>
      <c r="AC473" s="157"/>
      <c r="AD473" s="157"/>
      <c r="AE473" s="157"/>
      <c r="AF473" s="157"/>
    </row>
    <row r="474" spans="1:32" s="1" customFormat="1">
      <c r="A474" s="152"/>
      <c r="B474" s="152"/>
      <c r="C474" s="152"/>
      <c r="D474" s="152"/>
      <c r="E474" s="152"/>
      <c r="F474" s="152"/>
      <c r="G474" s="152"/>
      <c r="H474" s="152"/>
      <c r="I474" s="152"/>
      <c r="J474" s="152"/>
      <c r="K474" s="152"/>
      <c r="L474" s="152"/>
      <c r="M474" s="152"/>
      <c r="N474" s="157"/>
      <c r="O474" s="157"/>
      <c r="P474" s="157"/>
      <c r="Q474" s="157"/>
      <c r="R474" s="157"/>
      <c r="S474" s="157"/>
      <c r="T474" s="157"/>
      <c r="U474" s="157"/>
      <c r="V474" s="209"/>
      <c r="W474" s="209"/>
      <c r="X474" s="209"/>
      <c r="Y474" s="209"/>
      <c r="Z474" s="209"/>
      <c r="AA474" s="209"/>
      <c r="AB474" s="209"/>
      <c r="AC474" s="157"/>
      <c r="AD474" s="157"/>
      <c r="AE474" s="157"/>
      <c r="AF474" s="157"/>
    </row>
    <row r="475" spans="1:32" s="1" customFormat="1">
      <c r="A475" s="152"/>
      <c r="B475" s="152"/>
      <c r="C475" s="152"/>
      <c r="D475" s="152"/>
      <c r="E475" s="152"/>
      <c r="F475" s="152"/>
      <c r="G475" s="152"/>
      <c r="H475" s="152"/>
      <c r="I475" s="152"/>
      <c r="J475" s="152"/>
      <c r="K475" s="152"/>
      <c r="L475" s="152"/>
      <c r="M475" s="152"/>
      <c r="N475" s="157"/>
      <c r="O475" s="157"/>
      <c r="P475" s="157"/>
      <c r="Q475" s="157"/>
      <c r="R475" s="157"/>
      <c r="S475" s="157"/>
      <c r="T475" s="157"/>
      <c r="U475" s="157"/>
      <c r="V475" s="209"/>
      <c r="W475" s="209"/>
      <c r="X475" s="209"/>
      <c r="Y475" s="209"/>
      <c r="Z475" s="209"/>
      <c r="AA475" s="209"/>
      <c r="AB475" s="209"/>
      <c r="AC475" s="157"/>
      <c r="AD475" s="157"/>
      <c r="AE475" s="157"/>
      <c r="AF475" s="157"/>
    </row>
    <row r="476" spans="1:32" s="1" customFormat="1">
      <c r="A476" s="152"/>
      <c r="B476" s="152"/>
      <c r="C476" s="152"/>
      <c r="D476" s="152"/>
      <c r="E476" s="152"/>
      <c r="F476" s="152"/>
      <c r="G476" s="152"/>
      <c r="H476" s="152"/>
      <c r="I476" s="152"/>
      <c r="J476" s="152"/>
      <c r="K476" s="152"/>
      <c r="L476" s="152"/>
      <c r="M476" s="152"/>
      <c r="N476" s="157"/>
      <c r="O476" s="157"/>
      <c r="P476" s="157"/>
      <c r="Q476" s="157"/>
      <c r="R476" s="157"/>
      <c r="S476" s="157"/>
      <c r="T476" s="157"/>
      <c r="U476" s="157"/>
      <c r="V476" s="209"/>
      <c r="W476" s="209"/>
      <c r="X476" s="209"/>
      <c r="Y476" s="209"/>
      <c r="Z476" s="209"/>
      <c r="AA476" s="209"/>
      <c r="AB476" s="209"/>
      <c r="AC476" s="157"/>
      <c r="AD476" s="157"/>
      <c r="AE476" s="157"/>
      <c r="AF476" s="157"/>
    </row>
    <row r="477" spans="1:32" s="1" customFormat="1">
      <c r="A477" s="152"/>
      <c r="B477" s="152"/>
      <c r="C477" s="152"/>
      <c r="D477" s="152"/>
      <c r="E477" s="152"/>
      <c r="F477" s="152"/>
      <c r="G477" s="152"/>
      <c r="H477" s="152"/>
      <c r="I477" s="152"/>
      <c r="J477" s="152"/>
      <c r="K477" s="152"/>
      <c r="L477" s="152"/>
      <c r="M477" s="152"/>
      <c r="N477" s="157"/>
      <c r="O477" s="157"/>
      <c r="P477" s="157"/>
      <c r="Q477" s="157"/>
      <c r="R477" s="157"/>
      <c r="S477" s="157"/>
      <c r="T477" s="157"/>
      <c r="U477" s="157"/>
      <c r="V477" s="209"/>
      <c r="W477" s="209"/>
      <c r="X477" s="209"/>
      <c r="Y477" s="209"/>
      <c r="Z477" s="209"/>
      <c r="AA477" s="209"/>
      <c r="AB477" s="209"/>
      <c r="AC477" s="157"/>
      <c r="AD477" s="157"/>
      <c r="AE477" s="157"/>
      <c r="AF477" s="157"/>
    </row>
    <row r="478" spans="1:32" s="1" customFormat="1">
      <c r="A478" s="152"/>
      <c r="B478" s="152"/>
      <c r="C478" s="152"/>
      <c r="D478" s="152"/>
      <c r="E478" s="152"/>
      <c r="F478" s="152"/>
      <c r="G478" s="152"/>
      <c r="H478" s="152"/>
      <c r="I478" s="152"/>
      <c r="J478" s="152"/>
      <c r="K478" s="152"/>
      <c r="L478" s="152"/>
      <c r="M478" s="152"/>
      <c r="N478" s="157"/>
      <c r="O478" s="157"/>
      <c r="P478" s="157"/>
      <c r="Q478" s="157"/>
      <c r="R478" s="157"/>
      <c r="S478" s="157"/>
      <c r="T478" s="157"/>
      <c r="U478" s="157"/>
      <c r="V478" s="209"/>
      <c r="W478" s="209"/>
      <c r="X478" s="209"/>
      <c r="Y478" s="209"/>
      <c r="Z478" s="209"/>
      <c r="AA478" s="209"/>
      <c r="AB478" s="209"/>
      <c r="AC478" s="157"/>
      <c r="AD478" s="157"/>
      <c r="AE478" s="157"/>
      <c r="AF478" s="157"/>
    </row>
    <row r="479" spans="1:32" s="1" customFormat="1">
      <c r="A479" s="152"/>
      <c r="B479" s="152"/>
      <c r="C479" s="152"/>
      <c r="D479" s="152"/>
      <c r="E479" s="152"/>
      <c r="F479" s="152"/>
      <c r="G479" s="152"/>
      <c r="H479" s="152"/>
      <c r="I479" s="152"/>
      <c r="J479" s="152"/>
      <c r="K479" s="152"/>
      <c r="L479" s="152"/>
      <c r="M479" s="152"/>
      <c r="N479" s="157"/>
      <c r="O479" s="157"/>
      <c r="P479" s="157"/>
      <c r="Q479" s="157"/>
      <c r="R479" s="157"/>
      <c r="S479" s="157"/>
      <c r="T479" s="157"/>
      <c r="U479" s="157"/>
      <c r="V479" s="209"/>
      <c r="W479" s="209"/>
      <c r="X479" s="209"/>
      <c r="Y479" s="209"/>
      <c r="Z479" s="209"/>
      <c r="AA479" s="209"/>
      <c r="AB479" s="209"/>
      <c r="AC479" s="157"/>
      <c r="AD479" s="157"/>
      <c r="AE479" s="157"/>
      <c r="AF479" s="157"/>
    </row>
    <row r="480" spans="1:32" s="1" customFormat="1">
      <c r="A480" s="152"/>
      <c r="B480" s="152"/>
      <c r="C480" s="152"/>
      <c r="D480" s="152"/>
      <c r="E480" s="152"/>
      <c r="F480" s="152"/>
      <c r="G480" s="152"/>
      <c r="H480" s="152"/>
      <c r="I480" s="152"/>
      <c r="J480" s="152"/>
      <c r="K480" s="152"/>
      <c r="L480" s="152"/>
      <c r="M480" s="152"/>
      <c r="N480" s="157"/>
      <c r="O480" s="157"/>
      <c r="P480" s="157"/>
      <c r="Q480" s="157"/>
      <c r="R480" s="157"/>
      <c r="S480" s="157"/>
      <c r="T480" s="157"/>
      <c r="U480" s="157"/>
      <c r="V480" s="209"/>
      <c r="W480" s="209"/>
      <c r="X480" s="209"/>
      <c r="Y480" s="209"/>
      <c r="Z480" s="209"/>
      <c r="AA480" s="209"/>
      <c r="AB480" s="209"/>
      <c r="AC480" s="157"/>
      <c r="AD480" s="157"/>
      <c r="AE480" s="157"/>
      <c r="AF480" s="157"/>
    </row>
    <row r="481" spans="1:32" s="1" customFormat="1">
      <c r="A481" s="152"/>
      <c r="B481" s="152"/>
      <c r="C481" s="152"/>
      <c r="D481" s="152"/>
      <c r="E481" s="152"/>
      <c r="F481" s="152"/>
      <c r="G481" s="152"/>
      <c r="H481" s="152"/>
      <c r="I481" s="152"/>
      <c r="J481" s="152"/>
      <c r="K481" s="152"/>
      <c r="L481" s="152"/>
      <c r="M481" s="152"/>
      <c r="N481" s="157"/>
      <c r="O481" s="157"/>
      <c r="P481" s="157"/>
      <c r="Q481" s="157"/>
      <c r="R481" s="157"/>
      <c r="S481" s="157"/>
      <c r="T481" s="157"/>
      <c r="U481" s="157"/>
      <c r="V481" s="209"/>
      <c r="W481" s="209"/>
      <c r="X481" s="209"/>
      <c r="Y481" s="209"/>
      <c r="Z481" s="209"/>
      <c r="AA481" s="209"/>
      <c r="AB481" s="209"/>
      <c r="AC481" s="157"/>
      <c r="AD481" s="157"/>
      <c r="AE481" s="157"/>
      <c r="AF481" s="157"/>
    </row>
    <row r="482" spans="1:32" s="1" customFormat="1">
      <c r="A482" s="152"/>
      <c r="B482" s="152"/>
      <c r="C482" s="152"/>
      <c r="D482" s="152"/>
      <c r="E482" s="152"/>
      <c r="F482" s="152"/>
      <c r="G482" s="152"/>
      <c r="H482" s="152"/>
      <c r="I482" s="152"/>
      <c r="J482" s="152"/>
      <c r="K482" s="152"/>
      <c r="L482" s="152"/>
      <c r="M482" s="152"/>
      <c r="N482" s="157"/>
      <c r="O482" s="157"/>
      <c r="P482" s="157"/>
      <c r="Q482" s="157"/>
      <c r="R482" s="157"/>
      <c r="S482" s="157"/>
      <c r="T482" s="157"/>
      <c r="U482" s="157"/>
      <c r="V482" s="209"/>
      <c r="W482" s="209"/>
      <c r="X482" s="209"/>
      <c r="Y482" s="209"/>
      <c r="Z482" s="209"/>
      <c r="AA482" s="209"/>
      <c r="AB482" s="209"/>
      <c r="AC482" s="157"/>
      <c r="AD482" s="157"/>
      <c r="AE482" s="157"/>
      <c r="AF482" s="157"/>
    </row>
    <row r="483" spans="1:32" s="1" customFormat="1">
      <c r="A483" s="152"/>
      <c r="B483" s="152"/>
      <c r="C483" s="152"/>
      <c r="D483" s="152"/>
      <c r="E483" s="152"/>
      <c r="F483" s="152"/>
      <c r="G483" s="152"/>
      <c r="H483" s="152"/>
      <c r="I483" s="152"/>
      <c r="J483" s="152"/>
      <c r="K483" s="152"/>
      <c r="L483" s="152"/>
      <c r="M483" s="152"/>
      <c r="N483" s="157"/>
      <c r="O483" s="157"/>
      <c r="P483" s="157"/>
      <c r="Q483" s="157"/>
      <c r="R483" s="157"/>
      <c r="S483" s="157"/>
      <c r="T483" s="157"/>
      <c r="U483" s="157"/>
      <c r="V483" s="209"/>
      <c r="W483" s="209"/>
      <c r="X483" s="209"/>
      <c r="Y483" s="209"/>
      <c r="Z483" s="209"/>
      <c r="AA483" s="209"/>
      <c r="AB483" s="209"/>
      <c r="AC483" s="157"/>
      <c r="AD483" s="157"/>
      <c r="AE483" s="157"/>
      <c r="AF483" s="157"/>
    </row>
    <row r="484" spans="1:32" s="1" customFormat="1">
      <c r="A484" s="152"/>
      <c r="B484" s="152"/>
      <c r="C484" s="152"/>
      <c r="D484" s="152"/>
      <c r="E484" s="152"/>
      <c r="F484" s="152"/>
      <c r="G484" s="152"/>
      <c r="H484" s="152"/>
      <c r="I484" s="152"/>
      <c r="J484" s="152"/>
      <c r="K484" s="152"/>
      <c r="L484" s="152"/>
      <c r="M484" s="152"/>
      <c r="N484" s="157"/>
      <c r="O484" s="157"/>
      <c r="P484" s="157"/>
      <c r="Q484" s="157"/>
      <c r="R484" s="157"/>
      <c r="S484" s="157"/>
      <c r="T484" s="157"/>
      <c r="U484" s="157"/>
      <c r="V484" s="209"/>
      <c r="W484" s="209"/>
      <c r="X484" s="209"/>
      <c r="Y484" s="209"/>
      <c r="Z484" s="209"/>
      <c r="AA484" s="209"/>
      <c r="AB484" s="209"/>
      <c r="AC484" s="157"/>
      <c r="AD484" s="157"/>
      <c r="AE484" s="157"/>
      <c r="AF484" s="157"/>
    </row>
    <row r="485" spans="1:32" s="1" customFormat="1">
      <c r="A485" s="152"/>
      <c r="B485" s="152"/>
      <c r="C485" s="152"/>
      <c r="D485" s="152"/>
      <c r="E485" s="152"/>
      <c r="F485" s="152"/>
      <c r="G485" s="152"/>
      <c r="H485" s="152"/>
      <c r="I485" s="152"/>
      <c r="J485" s="152"/>
      <c r="K485" s="152"/>
      <c r="L485" s="152"/>
      <c r="M485" s="152"/>
      <c r="N485" s="157"/>
      <c r="O485" s="157"/>
      <c r="P485" s="157"/>
      <c r="Q485" s="157"/>
      <c r="R485" s="157"/>
      <c r="S485" s="157"/>
      <c r="T485" s="157"/>
      <c r="U485" s="157"/>
      <c r="V485" s="209"/>
      <c r="W485" s="209"/>
      <c r="X485" s="209"/>
      <c r="Y485" s="209"/>
      <c r="Z485" s="209"/>
      <c r="AA485" s="209"/>
      <c r="AB485" s="209"/>
      <c r="AC485" s="157"/>
      <c r="AD485" s="157"/>
      <c r="AE485" s="157"/>
      <c r="AF485" s="157"/>
    </row>
    <row r="486" spans="1:32" s="1" customFormat="1">
      <c r="A486" s="152"/>
      <c r="B486" s="152"/>
      <c r="C486" s="152"/>
      <c r="D486" s="152"/>
      <c r="E486" s="152"/>
      <c r="F486" s="152"/>
      <c r="G486" s="152"/>
      <c r="H486" s="152"/>
      <c r="I486" s="152"/>
      <c r="J486" s="152"/>
      <c r="K486" s="152"/>
      <c r="L486" s="152"/>
      <c r="M486" s="152"/>
      <c r="N486" s="157"/>
      <c r="O486" s="157"/>
      <c r="P486" s="157"/>
      <c r="Q486" s="157"/>
      <c r="R486" s="157"/>
      <c r="S486" s="157"/>
      <c r="T486" s="157"/>
      <c r="U486" s="157"/>
      <c r="V486" s="209"/>
      <c r="W486" s="209"/>
      <c r="X486" s="209"/>
      <c r="Y486" s="209"/>
      <c r="Z486" s="209"/>
      <c r="AA486" s="209"/>
      <c r="AB486" s="209"/>
      <c r="AC486" s="157"/>
      <c r="AD486" s="157"/>
      <c r="AE486" s="157"/>
      <c r="AF486" s="157"/>
    </row>
    <row r="487" spans="1:32" s="1" customFormat="1">
      <c r="A487" s="152"/>
      <c r="B487" s="152"/>
      <c r="C487" s="152"/>
      <c r="D487" s="152"/>
      <c r="E487" s="152"/>
      <c r="F487" s="152"/>
      <c r="G487" s="152"/>
      <c r="H487" s="152"/>
      <c r="I487" s="152"/>
      <c r="J487" s="152"/>
      <c r="K487" s="152"/>
      <c r="L487" s="152"/>
      <c r="M487" s="152"/>
      <c r="N487" s="157"/>
      <c r="O487" s="157"/>
      <c r="P487" s="157"/>
      <c r="Q487" s="157"/>
      <c r="R487" s="157"/>
      <c r="S487" s="157"/>
      <c r="T487" s="157"/>
      <c r="U487" s="157"/>
      <c r="V487" s="209"/>
      <c r="W487" s="209"/>
      <c r="X487" s="209"/>
      <c r="Y487" s="209"/>
      <c r="Z487" s="209"/>
      <c r="AA487" s="209"/>
      <c r="AB487" s="209"/>
      <c r="AC487" s="157"/>
      <c r="AD487" s="157"/>
      <c r="AE487" s="157"/>
      <c r="AF487" s="157"/>
    </row>
    <row r="488" spans="1:32" s="1" customFormat="1">
      <c r="A488" s="152"/>
      <c r="B488" s="152"/>
      <c r="C488" s="152"/>
      <c r="D488" s="152"/>
      <c r="E488" s="152"/>
      <c r="F488" s="152"/>
      <c r="G488" s="152"/>
      <c r="H488" s="152"/>
      <c r="I488" s="152"/>
      <c r="J488" s="152"/>
      <c r="K488" s="152"/>
      <c r="L488" s="152"/>
      <c r="M488" s="152"/>
      <c r="N488" s="157"/>
      <c r="O488" s="157"/>
      <c r="P488" s="157"/>
      <c r="Q488" s="157"/>
      <c r="R488" s="157"/>
      <c r="S488" s="157"/>
      <c r="T488" s="157"/>
      <c r="U488" s="157"/>
      <c r="V488" s="209"/>
      <c r="W488" s="209"/>
      <c r="X488" s="209"/>
      <c r="Y488" s="209"/>
      <c r="Z488" s="209"/>
      <c r="AA488" s="209"/>
      <c r="AB488" s="209"/>
      <c r="AC488" s="157"/>
      <c r="AD488" s="157"/>
      <c r="AE488" s="157"/>
      <c r="AF488" s="157"/>
    </row>
    <row r="489" spans="1:32" s="1" customFormat="1">
      <c r="A489" s="152"/>
      <c r="B489" s="152"/>
      <c r="C489" s="152"/>
      <c r="D489" s="152"/>
      <c r="E489" s="152"/>
      <c r="F489" s="152"/>
      <c r="G489" s="152"/>
      <c r="H489" s="152"/>
      <c r="I489" s="152"/>
      <c r="J489" s="152"/>
      <c r="K489" s="152"/>
      <c r="L489" s="152"/>
      <c r="M489" s="152"/>
      <c r="N489" s="157"/>
      <c r="O489" s="157"/>
      <c r="P489" s="157"/>
      <c r="Q489" s="157"/>
      <c r="R489" s="157"/>
      <c r="S489" s="157"/>
      <c r="T489" s="157"/>
      <c r="U489" s="157"/>
      <c r="V489" s="209"/>
      <c r="W489" s="209"/>
      <c r="X489" s="209"/>
      <c r="Y489" s="209"/>
      <c r="Z489" s="209"/>
      <c r="AA489" s="209"/>
      <c r="AB489" s="209"/>
      <c r="AC489" s="157"/>
      <c r="AD489" s="157"/>
      <c r="AE489" s="157"/>
      <c r="AF489" s="157"/>
    </row>
    <row r="490" spans="1:32" s="1" customFormat="1">
      <c r="A490" s="152"/>
      <c r="B490" s="152"/>
      <c r="C490" s="152"/>
      <c r="D490" s="152"/>
      <c r="E490" s="152"/>
      <c r="F490" s="152"/>
      <c r="G490" s="152"/>
      <c r="H490" s="152"/>
      <c r="I490" s="152"/>
      <c r="J490" s="152"/>
      <c r="K490" s="152"/>
      <c r="L490" s="152"/>
      <c r="M490" s="152"/>
      <c r="N490" s="157"/>
      <c r="O490" s="157"/>
      <c r="P490" s="157"/>
      <c r="Q490" s="157"/>
      <c r="R490" s="157"/>
      <c r="S490" s="157"/>
      <c r="T490" s="157"/>
      <c r="U490" s="157"/>
      <c r="V490" s="209"/>
      <c r="W490" s="209"/>
      <c r="X490" s="209"/>
      <c r="Y490" s="209"/>
      <c r="Z490" s="209"/>
      <c r="AA490" s="209"/>
      <c r="AB490" s="209"/>
      <c r="AC490" s="157"/>
      <c r="AD490" s="157"/>
      <c r="AE490" s="157"/>
      <c r="AF490" s="157"/>
    </row>
    <row r="491" spans="1:32" s="1" customFormat="1">
      <c r="A491" s="152"/>
      <c r="B491" s="152"/>
      <c r="C491" s="152"/>
      <c r="D491" s="152"/>
      <c r="E491" s="152"/>
      <c r="F491" s="152"/>
      <c r="G491" s="152"/>
      <c r="H491" s="152"/>
      <c r="I491" s="152"/>
      <c r="J491" s="152"/>
      <c r="K491" s="152"/>
      <c r="L491" s="152"/>
      <c r="M491" s="152"/>
      <c r="N491" s="157"/>
      <c r="O491" s="157"/>
      <c r="P491" s="157"/>
      <c r="Q491" s="157"/>
      <c r="R491" s="157"/>
      <c r="S491" s="157"/>
      <c r="T491" s="157"/>
      <c r="U491" s="157"/>
      <c r="V491" s="209"/>
      <c r="W491" s="209"/>
      <c r="X491" s="209"/>
      <c r="Y491" s="209"/>
      <c r="Z491" s="209"/>
      <c r="AA491" s="209"/>
      <c r="AB491" s="209"/>
      <c r="AC491" s="157"/>
      <c r="AD491" s="157"/>
      <c r="AE491" s="157"/>
      <c r="AF491" s="157"/>
    </row>
    <row r="492" spans="1:32" s="1" customFormat="1">
      <c r="A492" s="152"/>
      <c r="B492" s="152"/>
      <c r="C492" s="152"/>
      <c r="D492" s="152"/>
      <c r="E492" s="152"/>
      <c r="F492" s="152"/>
      <c r="G492" s="152"/>
      <c r="H492" s="152"/>
      <c r="I492" s="152"/>
      <c r="J492" s="152"/>
      <c r="K492" s="152"/>
      <c r="L492" s="152"/>
      <c r="M492" s="152"/>
      <c r="N492" s="157"/>
      <c r="O492" s="157"/>
      <c r="P492" s="157"/>
      <c r="Q492" s="157"/>
      <c r="R492" s="157"/>
      <c r="S492" s="157"/>
      <c r="T492" s="157"/>
      <c r="U492" s="157"/>
      <c r="V492" s="209"/>
      <c r="W492" s="209"/>
      <c r="X492" s="209"/>
      <c r="Y492" s="209"/>
      <c r="Z492" s="209"/>
      <c r="AA492" s="209"/>
      <c r="AB492" s="209"/>
      <c r="AC492" s="157"/>
      <c r="AD492" s="157"/>
      <c r="AE492" s="157"/>
      <c r="AF492" s="157"/>
    </row>
    <row r="493" spans="1:32" s="1" customFormat="1">
      <c r="A493" s="152"/>
      <c r="B493" s="152"/>
      <c r="C493" s="152"/>
      <c r="D493" s="152"/>
      <c r="E493" s="152"/>
      <c r="F493" s="152"/>
      <c r="G493" s="152"/>
      <c r="H493" s="152"/>
      <c r="I493" s="152"/>
      <c r="J493" s="152"/>
      <c r="K493" s="152"/>
      <c r="L493" s="152"/>
      <c r="M493" s="152"/>
      <c r="N493" s="157"/>
      <c r="O493" s="157"/>
      <c r="P493" s="157"/>
      <c r="Q493" s="157"/>
      <c r="R493" s="157"/>
      <c r="S493" s="157"/>
      <c r="T493" s="157"/>
      <c r="U493" s="157"/>
      <c r="V493" s="209"/>
      <c r="W493" s="209"/>
      <c r="X493" s="209"/>
      <c r="Y493" s="209"/>
      <c r="Z493" s="209"/>
      <c r="AA493" s="209"/>
      <c r="AB493" s="209"/>
      <c r="AC493" s="157"/>
      <c r="AD493" s="157"/>
      <c r="AE493" s="157"/>
      <c r="AF493" s="157"/>
    </row>
    <row r="494" spans="1:32" s="1" customFormat="1">
      <c r="A494" s="152"/>
      <c r="B494" s="152"/>
      <c r="C494" s="152"/>
      <c r="D494" s="152"/>
      <c r="E494" s="152"/>
      <c r="F494" s="152"/>
      <c r="G494" s="152"/>
      <c r="H494" s="152"/>
      <c r="I494" s="152"/>
      <c r="J494" s="152"/>
      <c r="K494" s="152"/>
      <c r="L494" s="152"/>
      <c r="M494" s="152"/>
      <c r="N494" s="157"/>
      <c r="O494" s="157"/>
      <c r="P494" s="157"/>
      <c r="Q494" s="157"/>
      <c r="R494" s="157"/>
      <c r="S494" s="157"/>
      <c r="T494" s="157"/>
      <c r="U494" s="157"/>
      <c r="V494" s="209"/>
      <c r="W494" s="209"/>
      <c r="X494" s="209"/>
      <c r="Y494" s="209"/>
      <c r="Z494" s="209"/>
      <c r="AA494" s="209"/>
      <c r="AB494" s="209"/>
      <c r="AC494" s="157"/>
      <c r="AD494" s="157"/>
      <c r="AE494" s="157"/>
      <c r="AF494" s="157"/>
    </row>
    <row r="495" spans="1:32" s="1" customFormat="1">
      <c r="A495" s="152"/>
      <c r="B495" s="152"/>
      <c r="C495" s="152"/>
      <c r="D495" s="152"/>
      <c r="E495" s="152"/>
      <c r="F495" s="152"/>
      <c r="G495" s="152"/>
      <c r="H495" s="152"/>
      <c r="I495" s="152"/>
      <c r="J495" s="152"/>
      <c r="K495" s="152"/>
      <c r="L495" s="152"/>
      <c r="M495" s="152"/>
      <c r="N495" s="157"/>
      <c r="O495" s="157"/>
      <c r="P495" s="157"/>
      <c r="Q495" s="157"/>
      <c r="R495" s="157"/>
      <c r="S495" s="157"/>
      <c r="T495" s="157"/>
      <c r="U495" s="157"/>
      <c r="V495" s="209"/>
      <c r="W495" s="209"/>
      <c r="X495" s="209"/>
      <c r="Y495" s="209"/>
      <c r="Z495" s="209"/>
      <c r="AA495" s="209"/>
      <c r="AB495" s="209"/>
      <c r="AC495" s="157"/>
      <c r="AD495" s="157"/>
      <c r="AE495" s="157"/>
      <c r="AF495" s="157"/>
    </row>
    <row r="496" spans="1:32" s="1" customFormat="1">
      <c r="A496" s="152"/>
      <c r="B496" s="152"/>
      <c r="C496" s="152"/>
      <c r="D496" s="152"/>
      <c r="E496" s="152"/>
      <c r="F496" s="152"/>
      <c r="G496" s="152"/>
      <c r="H496" s="152"/>
      <c r="I496" s="152"/>
      <c r="J496" s="152"/>
      <c r="K496" s="152"/>
      <c r="L496" s="152"/>
      <c r="M496" s="152"/>
      <c r="N496" s="157"/>
      <c r="O496" s="157"/>
      <c r="P496" s="157"/>
      <c r="Q496" s="157"/>
      <c r="R496" s="157"/>
      <c r="S496" s="157"/>
      <c r="T496" s="157"/>
      <c r="U496" s="157"/>
      <c r="V496" s="209"/>
      <c r="W496" s="209"/>
      <c r="X496" s="209"/>
      <c r="Y496" s="209"/>
      <c r="Z496" s="209"/>
      <c r="AA496" s="209"/>
      <c r="AB496" s="209"/>
      <c r="AC496" s="157"/>
      <c r="AD496" s="157"/>
      <c r="AE496" s="157"/>
      <c r="AF496" s="157"/>
    </row>
    <row r="497" spans="1:32" s="1" customFormat="1">
      <c r="A497" s="152"/>
      <c r="B497" s="152"/>
      <c r="C497" s="152"/>
      <c r="D497" s="152"/>
      <c r="E497" s="152"/>
      <c r="F497" s="152"/>
      <c r="G497" s="152"/>
      <c r="H497" s="152"/>
      <c r="I497" s="152"/>
      <c r="J497" s="152"/>
      <c r="K497" s="152"/>
      <c r="L497" s="152"/>
      <c r="M497" s="152"/>
      <c r="N497" s="157"/>
      <c r="O497" s="157"/>
      <c r="P497" s="157"/>
      <c r="Q497" s="157"/>
      <c r="R497" s="157"/>
      <c r="S497" s="157"/>
      <c r="T497" s="157"/>
      <c r="U497" s="157"/>
      <c r="V497" s="209"/>
      <c r="W497" s="209"/>
      <c r="X497" s="209"/>
      <c r="Y497" s="209"/>
      <c r="Z497" s="209"/>
      <c r="AA497" s="209"/>
      <c r="AB497" s="209"/>
      <c r="AC497" s="157"/>
      <c r="AD497" s="157"/>
      <c r="AE497" s="157"/>
      <c r="AF497" s="157"/>
    </row>
    <row r="498" spans="1:32" s="1" customFormat="1">
      <c r="A498" s="152"/>
      <c r="B498" s="152"/>
      <c r="C498" s="152"/>
      <c r="D498" s="152"/>
      <c r="E498" s="152"/>
      <c r="F498" s="152"/>
      <c r="G498" s="152"/>
      <c r="H498" s="152"/>
      <c r="I498" s="152"/>
      <c r="J498" s="152"/>
      <c r="K498" s="152"/>
      <c r="L498" s="152"/>
      <c r="M498" s="152"/>
      <c r="N498" s="157"/>
      <c r="O498" s="157"/>
      <c r="P498" s="157"/>
      <c r="Q498" s="157"/>
      <c r="R498" s="157"/>
      <c r="S498" s="157"/>
      <c r="T498" s="157"/>
      <c r="U498" s="157"/>
      <c r="V498" s="209"/>
      <c r="W498" s="209"/>
      <c r="X498" s="209"/>
      <c r="Y498" s="209"/>
      <c r="Z498" s="209"/>
      <c r="AA498" s="209"/>
      <c r="AB498" s="209"/>
      <c r="AC498" s="157"/>
      <c r="AD498" s="157"/>
      <c r="AE498" s="157"/>
      <c r="AF498" s="157"/>
    </row>
    <row r="499" spans="1:32" s="1" customFormat="1">
      <c r="A499" s="152"/>
      <c r="B499" s="152"/>
      <c r="C499" s="152"/>
      <c r="D499" s="152"/>
      <c r="E499" s="152"/>
      <c r="F499" s="152"/>
      <c r="G499" s="152"/>
      <c r="H499" s="152"/>
      <c r="I499" s="152"/>
      <c r="J499" s="152"/>
      <c r="K499" s="152"/>
      <c r="L499" s="152"/>
      <c r="M499" s="152"/>
      <c r="N499" s="157"/>
      <c r="O499" s="157"/>
      <c r="P499" s="157"/>
      <c r="Q499" s="157"/>
      <c r="R499" s="157"/>
      <c r="S499" s="157"/>
      <c r="T499" s="157"/>
      <c r="U499" s="157"/>
      <c r="V499" s="209"/>
      <c r="W499" s="209"/>
      <c r="X499" s="209"/>
      <c r="Y499" s="209"/>
      <c r="Z499" s="209"/>
      <c r="AA499" s="209"/>
      <c r="AB499" s="209"/>
      <c r="AC499" s="157"/>
      <c r="AD499" s="157"/>
      <c r="AE499" s="157"/>
      <c r="AF499" s="157"/>
    </row>
    <row r="500" spans="1:32" s="1" customFormat="1">
      <c r="A500" s="152"/>
      <c r="B500" s="152"/>
      <c r="C500" s="152"/>
      <c r="D500" s="152"/>
      <c r="E500" s="152"/>
      <c r="F500" s="152"/>
      <c r="G500" s="152"/>
      <c r="H500" s="152"/>
      <c r="I500" s="152"/>
      <c r="J500" s="152"/>
      <c r="K500" s="152"/>
      <c r="L500" s="152"/>
      <c r="M500" s="152"/>
      <c r="N500" s="157"/>
      <c r="O500" s="157"/>
      <c r="P500" s="157"/>
      <c r="Q500" s="157"/>
      <c r="R500" s="157"/>
      <c r="S500" s="157"/>
      <c r="T500" s="157"/>
      <c r="U500" s="157"/>
      <c r="V500" s="209"/>
      <c r="W500" s="209"/>
      <c r="X500" s="209"/>
      <c r="Y500" s="209"/>
      <c r="Z500" s="209"/>
      <c r="AA500" s="209"/>
      <c r="AB500" s="209"/>
      <c r="AC500" s="157"/>
      <c r="AD500" s="157"/>
      <c r="AE500" s="157"/>
      <c r="AF500" s="157"/>
    </row>
    <row r="501" spans="1:32" s="1" customFormat="1">
      <c r="A501" s="152"/>
      <c r="B501" s="152"/>
      <c r="C501" s="152"/>
      <c r="D501" s="152"/>
      <c r="E501" s="152"/>
      <c r="F501" s="152"/>
      <c r="G501" s="152"/>
      <c r="H501" s="152"/>
      <c r="I501" s="152"/>
      <c r="J501" s="152"/>
      <c r="K501" s="152"/>
      <c r="L501" s="152"/>
      <c r="M501" s="152"/>
      <c r="N501" s="157"/>
      <c r="O501" s="157"/>
      <c r="P501" s="157"/>
      <c r="Q501" s="157"/>
      <c r="R501" s="157"/>
      <c r="S501" s="157"/>
      <c r="T501" s="157"/>
      <c r="U501" s="157"/>
      <c r="V501" s="209"/>
      <c r="W501" s="209"/>
      <c r="X501" s="209"/>
      <c r="Y501" s="209"/>
      <c r="Z501" s="209"/>
      <c r="AA501" s="209"/>
      <c r="AB501" s="209"/>
      <c r="AC501" s="157"/>
      <c r="AD501" s="157"/>
      <c r="AE501" s="157"/>
      <c r="AF501" s="157"/>
    </row>
    <row r="502" spans="1:32" s="1" customFormat="1">
      <c r="A502" s="152"/>
      <c r="B502" s="152"/>
      <c r="C502" s="152"/>
      <c r="D502" s="152"/>
      <c r="E502" s="152"/>
      <c r="F502" s="152"/>
      <c r="G502" s="152"/>
      <c r="H502" s="152"/>
      <c r="I502" s="152"/>
      <c r="J502" s="152"/>
      <c r="K502" s="152"/>
      <c r="L502" s="152"/>
      <c r="M502" s="152"/>
      <c r="N502" s="157"/>
      <c r="O502" s="157"/>
      <c r="P502" s="157"/>
      <c r="Q502" s="157"/>
      <c r="R502" s="157"/>
      <c r="S502" s="157"/>
      <c r="T502" s="157"/>
      <c r="U502" s="157"/>
      <c r="V502" s="209"/>
      <c r="W502" s="209"/>
      <c r="X502" s="209"/>
      <c r="Y502" s="209"/>
      <c r="Z502" s="209"/>
      <c r="AA502" s="209"/>
      <c r="AB502" s="209"/>
      <c r="AC502" s="157"/>
      <c r="AD502" s="157"/>
      <c r="AE502" s="157"/>
      <c r="AF502" s="157"/>
    </row>
    <row r="503" spans="1:32" s="1" customFormat="1">
      <c r="A503" s="152"/>
      <c r="B503" s="152"/>
      <c r="C503" s="152"/>
      <c r="D503" s="152"/>
      <c r="E503" s="152"/>
      <c r="F503" s="152"/>
      <c r="G503" s="152"/>
      <c r="H503" s="152"/>
      <c r="I503" s="152"/>
      <c r="J503" s="152"/>
      <c r="K503" s="152"/>
      <c r="L503" s="152"/>
      <c r="M503" s="152"/>
      <c r="N503" s="157"/>
      <c r="O503" s="157"/>
      <c r="P503" s="157"/>
      <c r="Q503" s="157"/>
      <c r="R503" s="157"/>
      <c r="S503" s="157"/>
      <c r="T503" s="157"/>
      <c r="U503" s="157"/>
      <c r="V503" s="209"/>
      <c r="W503" s="209"/>
      <c r="X503" s="209"/>
      <c r="Y503" s="209"/>
      <c r="Z503" s="209"/>
      <c r="AA503" s="209"/>
      <c r="AB503" s="209"/>
      <c r="AC503" s="157"/>
      <c r="AD503" s="157"/>
      <c r="AE503" s="157"/>
      <c r="AF503" s="157"/>
    </row>
    <row r="504" spans="1:32" s="1" customFormat="1">
      <c r="A504" s="152"/>
      <c r="B504" s="152"/>
      <c r="C504" s="152"/>
      <c r="D504" s="152"/>
      <c r="E504" s="152"/>
      <c r="F504" s="152"/>
      <c r="G504" s="152"/>
      <c r="H504" s="152"/>
      <c r="I504" s="152"/>
      <c r="J504" s="152"/>
      <c r="K504" s="152"/>
      <c r="L504" s="152"/>
      <c r="M504" s="152"/>
      <c r="N504" s="157"/>
      <c r="O504" s="157"/>
      <c r="P504" s="157"/>
      <c r="Q504" s="157"/>
      <c r="R504" s="157"/>
      <c r="S504" s="157"/>
      <c r="T504" s="157"/>
      <c r="U504" s="157"/>
      <c r="V504" s="209"/>
      <c r="W504" s="209"/>
      <c r="X504" s="209"/>
      <c r="Y504" s="209"/>
      <c r="Z504" s="209"/>
      <c r="AA504" s="209"/>
      <c r="AB504" s="209"/>
      <c r="AC504" s="157"/>
      <c r="AD504" s="157"/>
      <c r="AE504" s="157"/>
      <c r="AF504" s="157"/>
    </row>
    <row r="505" spans="1:32" s="1" customFormat="1">
      <c r="A505" s="152"/>
      <c r="B505" s="152"/>
      <c r="C505" s="152"/>
      <c r="D505" s="152"/>
      <c r="E505" s="152"/>
      <c r="F505" s="152"/>
      <c r="G505" s="152"/>
      <c r="H505" s="152"/>
      <c r="I505" s="152"/>
      <c r="J505" s="152"/>
      <c r="K505" s="152"/>
      <c r="L505" s="152"/>
      <c r="M505" s="152"/>
      <c r="N505" s="157"/>
      <c r="O505" s="157"/>
      <c r="P505" s="157"/>
      <c r="Q505" s="157"/>
      <c r="R505" s="157"/>
      <c r="S505" s="157"/>
      <c r="T505" s="157"/>
      <c r="U505" s="157"/>
      <c r="V505" s="209"/>
      <c r="W505" s="209"/>
      <c r="X505" s="209"/>
      <c r="Y505" s="209"/>
      <c r="Z505" s="209"/>
      <c r="AA505" s="209"/>
      <c r="AB505" s="209"/>
      <c r="AC505" s="157"/>
      <c r="AD505" s="157"/>
      <c r="AE505" s="157"/>
      <c r="AF505" s="157"/>
    </row>
    <row r="506" spans="1:32" s="1" customFormat="1">
      <c r="A506" s="152"/>
      <c r="B506" s="152"/>
      <c r="C506" s="152"/>
      <c r="D506" s="152"/>
      <c r="E506" s="152"/>
      <c r="F506" s="152"/>
      <c r="G506" s="152"/>
      <c r="H506" s="152"/>
      <c r="I506" s="152"/>
      <c r="J506" s="152"/>
      <c r="K506" s="152"/>
      <c r="L506" s="152"/>
      <c r="M506" s="152"/>
      <c r="N506" s="157"/>
      <c r="O506" s="157"/>
      <c r="P506" s="157"/>
      <c r="Q506" s="157"/>
      <c r="R506" s="157"/>
      <c r="S506" s="157"/>
      <c r="T506" s="157"/>
      <c r="U506" s="157"/>
      <c r="V506" s="209"/>
      <c r="W506" s="209"/>
      <c r="X506" s="209"/>
      <c r="Y506" s="209"/>
      <c r="Z506" s="209"/>
      <c r="AA506" s="209"/>
      <c r="AB506" s="209"/>
      <c r="AC506" s="157"/>
      <c r="AD506" s="157"/>
      <c r="AE506" s="157"/>
      <c r="AF506" s="157"/>
    </row>
    <row r="507" spans="1:32" s="1" customFormat="1">
      <c r="A507" s="152"/>
      <c r="B507" s="152"/>
      <c r="C507" s="152"/>
      <c r="D507" s="152"/>
      <c r="E507" s="152"/>
      <c r="F507" s="152"/>
      <c r="G507" s="152"/>
      <c r="H507" s="152"/>
      <c r="I507" s="152"/>
      <c r="J507" s="152"/>
      <c r="K507" s="152"/>
      <c r="L507" s="152"/>
      <c r="M507" s="152"/>
      <c r="N507" s="157"/>
      <c r="O507" s="157"/>
      <c r="P507" s="157"/>
      <c r="Q507" s="157"/>
      <c r="R507" s="157"/>
      <c r="S507" s="157"/>
      <c r="T507" s="157"/>
      <c r="U507" s="157"/>
      <c r="V507" s="209"/>
      <c r="W507" s="209"/>
      <c r="X507" s="209"/>
      <c r="Y507" s="209"/>
      <c r="Z507" s="209"/>
      <c r="AA507" s="209"/>
      <c r="AB507" s="209"/>
      <c r="AC507" s="157"/>
      <c r="AD507" s="157"/>
      <c r="AE507" s="157"/>
      <c r="AF507" s="157"/>
    </row>
    <row r="508" spans="1:32" s="1" customFormat="1">
      <c r="A508" s="152"/>
      <c r="B508" s="152"/>
      <c r="C508" s="152"/>
      <c r="D508" s="152"/>
      <c r="E508" s="152"/>
      <c r="F508" s="152"/>
      <c r="G508" s="152"/>
      <c r="H508" s="152"/>
      <c r="I508" s="152"/>
      <c r="J508" s="152"/>
      <c r="K508" s="152"/>
      <c r="L508" s="152"/>
      <c r="M508" s="152"/>
      <c r="N508" s="157"/>
      <c r="O508" s="157"/>
      <c r="P508" s="157"/>
      <c r="Q508" s="157"/>
      <c r="R508" s="157"/>
      <c r="S508" s="157"/>
      <c r="T508" s="157"/>
      <c r="U508" s="157"/>
      <c r="V508" s="209"/>
      <c r="W508" s="209"/>
      <c r="X508" s="209"/>
      <c r="Y508" s="209"/>
      <c r="Z508" s="209"/>
      <c r="AA508" s="209"/>
      <c r="AB508" s="209"/>
      <c r="AC508" s="157"/>
      <c r="AD508" s="157"/>
      <c r="AE508" s="157"/>
      <c r="AF508" s="157"/>
    </row>
    <row r="509" spans="1:32" s="1" customFormat="1">
      <c r="A509" s="152"/>
      <c r="B509" s="152"/>
      <c r="C509" s="152"/>
      <c r="D509" s="152"/>
      <c r="E509" s="152"/>
      <c r="F509" s="152"/>
      <c r="G509" s="152"/>
      <c r="H509" s="152"/>
      <c r="I509" s="152"/>
      <c r="J509" s="152"/>
      <c r="K509" s="152"/>
      <c r="L509" s="152"/>
      <c r="M509" s="152"/>
      <c r="N509" s="157"/>
      <c r="O509" s="157"/>
      <c r="P509" s="157"/>
      <c r="Q509" s="157"/>
      <c r="R509" s="157"/>
      <c r="S509" s="157"/>
      <c r="T509" s="157"/>
      <c r="U509" s="157"/>
      <c r="V509" s="209"/>
      <c r="W509" s="209"/>
      <c r="X509" s="209"/>
      <c r="Y509" s="209"/>
      <c r="Z509" s="209"/>
      <c r="AA509" s="209"/>
      <c r="AB509" s="209"/>
      <c r="AC509" s="157"/>
      <c r="AD509" s="157"/>
      <c r="AE509" s="157"/>
      <c r="AF509" s="157"/>
    </row>
    <row r="510" spans="1:32" s="1" customFormat="1">
      <c r="A510" s="152"/>
      <c r="B510" s="152"/>
      <c r="C510" s="152"/>
      <c r="D510" s="152"/>
      <c r="E510" s="152"/>
      <c r="F510" s="152"/>
      <c r="G510" s="152"/>
      <c r="H510" s="152"/>
      <c r="I510" s="152"/>
      <c r="J510" s="152"/>
      <c r="K510" s="152"/>
      <c r="L510" s="152"/>
      <c r="M510" s="152"/>
      <c r="N510" s="157"/>
      <c r="O510" s="157"/>
      <c r="P510" s="157"/>
      <c r="Q510" s="157"/>
      <c r="R510" s="157"/>
      <c r="S510" s="157"/>
      <c r="T510" s="157"/>
      <c r="U510" s="157"/>
      <c r="V510" s="209"/>
      <c r="W510" s="209"/>
      <c r="X510" s="209"/>
      <c r="Y510" s="209"/>
      <c r="Z510" s="209"/>
      <c r="AA510" s="209"/>
      <c r="AB510" s="209"/>
      <c r="AC510" s="157"/>
      <c r="AD510" s="157"/>
      <c r="AE510" s="157"/>
      <c r="AF510" s="157"/>
    </row>
    <row r="511" spans="1:32" s="1" customFormat="1">
      <c r="A511" s="152"/>
      <c r="B511" s="152"/>
      <c r="C511" s="152"/>
      <c r="D511" s="152"/>
      <c r="E511" s="152"/>
      <c r="F511" s="152"/>
      <c r="G511" s="152"/>
      <c r="H511" s="152"/>
      <c r="I511" s="152"/>
      <c r="J511" s="152"/>
      <c r="K511" s="152"/>
      <c r="L511" s="152"/>
      <c r="M511" s="152"/>
      <c r="N511" s="157"/>
      <c r="O511" s="157"/>
      <c r="P511" s="157"/>
      <c r="Q511" s="157"/>
      <c r="R511" s="157"/>
      <c r="S511" s="157"/>
      <c r="T511" s="157"/>
      <c r="U511" s="157"/>
      <c r="V511" s="209"/>
      <c r="W511" s="209"/>
      <c r="X511" s="209"/>
      <c r="Y511" s="209"/>
      <c r="Z511" s="209"/>
      <c r="AA511" s="209"/>
      <c r="AB511" s="209"/>
      <c r="AC511" s="157"/>
      <c r="AD511" s="157"/>
      <c r="AE511" s="157"/>
      <c r="AF511" s="157"/>
    </row>
    <row r="512" spans="1:32" s="1" customFormat="1">
      <c r="A512" s="152"/>
      <c r="B512" s="152"/>
      <c r="C512" s="152"/>
      <c r="D512" s="152"/>
      <c r="E512" s="152"/>
      <c r="F512" s="152"/>
      <c r="G512" s="152"/>
      <c r="H512" s="152"/>
      <c r="I512" s="152"/>
      <c r="J512" s="152"/>
      <c r="K512" s="152"/>
      <c r="L512" s="152"/>
      <c r="M512" s="152"/>
      <c r="N512" s="157"/>
      <c r="O512" s="157"/>
      <c r="P512" s="157"/>
      <c r="Q512" s="157"/>
      <c r="R512" s="157"/>
      <c r="S512" s="157"/>
      <c r="T512" s="157"/>
      <c r="U512" s="157"/>
      <c r="V512" s="209"/>
      <c r="W512" s="209"/>
      <c r="X512" s="209"/>
      <c r="Y512" s="209"/>
      <c r="Z512" s="209"/>
      <c r="AA512" s="209"/>
      <c r="AB512" s="209"/>
      <c r="AC512" s="157"/>
      <c r="AD512" s="157"/>
      <c r="AE512" s="157"/>
      <c r="AF512" s="157"/>
    </row>
    <row r="513" spans="1:32" s="1" customFormat="1">
      <c r="A513" s="152"/>
      <c r="B513" s="152"/>
      <c r="C513" s="152"/>
      <c r="D513" s="152"/>
      <c r="E513" s="152"/>
      <c r="F513" s="152"/>
      <c r="G513" s="152"/>
      <c r="H513" s="152"/>
      <c r="I513" s="152"/>
      <c r="J513" s="152"/>
      <c r="K513" s="152"/>
      <c r="L513" s="152"/>
      <c r="M513" s="152"/>
      <c r="N513" s="157"/>
      <c r="O513" s="157"/>
      <c r="P513" s="157"/>
      <c r="Q513" s="157"/>
      <c r="R513" s="157"/>
      <c r="S513" s="157"/>
      <c r="T513" s="157"/>
      <c r="U513" s="157"/>
      <c r="V513" s="209"/>
      <c r="W513" s="209"/>
      <c r="X513" s="209"/>
      <c r="Y513" s="209"/>
      <c r="Z513" s="209"/>
      <c r="AA513" s="209"/>
      <c r="AB513" s="209"/>
      <c r="AC513" s="157"/>
      <c r="AD513" s="157"/>
      <c r="AE513" s="157"/>
      <c r="AF513" s="157"/>
    </row>
    <row r="514" spans="1:32" s="1" customFormat="1">
      <c r="A514" s="152"/>
      <c r="B514" s="152"/>
      <c r="C514" s="152"/>
      <c r="D514" s="152"/>
      <c r="E514" s="152"/>
      <c r="F514" s="152"/>
      <c r="G514" s="152"/>
      <c r="H514" s="152"/>
      <c r="I514" s="152"/>
      <c r="J514" s="152"/>
      <c r="K514" s="152"/>
      <c r="L514" s="152"/>
      <c r="M514" s="152"/>
      <c r="N514" s="157"/>
      <c r="O514" s="157"/>
      <c r="P514" s="157"/>
      <c r="Q514" s="157"/>
      <c r="R514" s="157"/>
      <c r="S514" s="157"/>
      <c r="T514" s="157"/>
      <c r="U514" s="157"/>
      <c r="V514" s="209"/>
      <c r="W514" s="209"/>
      <c r="X514" s="209"/>
      <c r="Y514" s="209"/>
      <c r="Z514" s="209"/>
      <c r="AA514" s="209"/>
      <c r="AB514" s="209"/>
      <c r="AC514" s="157"/>
      <c r="AD514" s="157"/>
      <c r="AE514" s="157"/>
      <c r="AF514" s="157"/>
    </row>
    <row r="515" spans="1:32" s="1" customFormat="1">
      <c r="A515" s="152"/>
      <c r="B515" s="152"/>
      <c r="C515" s="152"/>
      <c r="D515" s="152"/>
      <c r="E515" s="152"/>
      <c r="F515" s="152"/>
      <c r="G515" s="152"/>
      <c r="H515" s="152"/>
      <c r="I515" s="152"/>
      <c r="J515" s="152"/>
      <c r="K515" s="152"/>
      <c r="L515" s="152"/>
      <c r="M515" s="152"/>
      <c r="N515" s="157"/>
      <c r="O515" s="157"/>
      <c r="P515" s="157"/>
      <c r="Q515" s="157"/>
      <c r="R515" s="157"/>
      <c r="S515" s="157"/>
      <c r="T515" s="157"/>
      <c r="U515" s="157"/>
      <c r="V515" s="209"/>
      <c r="W515" s="209"/>
      <c r="X515" s="209"/>
      <c r="Y515" s="209"/>
      <c r="Z515" s="209"/>
      <c r="AA515" s="209"/>
      <c r="AB515" s="209"/>
      <c r="AC515" s="157"/>
      <c r="AD515" s="157"/>
      <c r="AE515" s="157"/>
      <c r="AF515" s="157"/>
    </row>
    <row r="516" spans="1:32" s="1" customFormat="1">
      <c r="A516" s="152"/>
      <c r="B516" s="152"/>
      <c r="C516" s="152"/>
      <c r="D516" s="152"/>
      <c r="E516" s="152"/>
      <c r="F516" s="152"/>
      <c r="G516" s="152"/>
      <c r="H516" s="152"/>
      <c r="I516" s="152"/>
      <c r="J516" s="152"/>
      <c r="K516" s="152"/>
      <c r="L516" s="152"/>
      <c r="M516" s="152"/>
      <c r="N516" s="157"/>
      <c r="O516" s="157"/>
      <c r="P516" s="157"/>
      <c r="Q516" s="157"/>
      <c r="R516" s="157"/>
      <c r="S516" s="157"/>
      <c r="T516" s="157"/>
      <c r="U516" s="157"/>
      <c r="V516" s="209"/>
      <c r="W516" s="209"/>
      <c r="X516" s="209"/>
      <c r="Y516" s="209"/>
      <c r="Z516" s="209"/>
      <c r="AA516" s="209"/>
      <c r="AB516" s="209"/>
      <c r="AC516" s="157"/>
      <c r="AD516" s="157"/>
      <c r="AE516" s="157"/>
      <c r="AF516" s="157"/>
    </row>
  </sheetData>
  <mergeCells count="7">
    <mergeCell ref="AJ2:AL2"/>
    <mergeCell ref="AE1:AL1"/>
    <mergeCell ref="Q2:AB2"/>
    <mergeCell ref="Q1:AB1"/>
    <mergeCell ref="D1:P1"/>
    <mergeCell ref="D2:P2"/>
    <mergeCell ref="AG2:AI2"/>
  </mergeCells>
  <pageMargins left="0.7" right="0.7" top="0.75" bottom="0.75" header="0.3" footer="0.3"/>
  <pageSetup scale="52" fitToWidth="0" fitToHeight="0" orientation="landscape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CE125"/>
  <sheetViews>
    <sheetView zoomScale="85" zoomScaleNormal="85" zoomScalePageLayoutView="85" workbookViewId="0">
      <pane xSplit="8" ySplit="9" topLeftCell="AM93" activePane="bottomRight" state="frozen"/>
      <selection activeCell="L100" sqref="L100"/>
      <selection pane="topRight" activeCell="L100" sqref="L100"/>
      <selection pane="bottomLeft" activeCell="L100" sqref="L100"/>
      <selection pane="bottomRight" activeCell="AU110" sqref="AU110"/>
    </sheetView>
  </sheetViews>
  <sheetFormatPr baseColWidth="10" defaultColWidth="8.83203125" defaultRowHeight="14" x14ac:dyDescent="0"/>
  <cols>
    <col min="1" max="1" width="18.6640625" style="19" bestFit="1" customWidth="1"/>
    <col min="2" max="2" width="9" style="19" bestFit="1" customWidth="1"/>
    <col min="3" max="3" width="19.1640625" style="19" bestFit="1" customWidth="1"/>
    <col min="4" max="4" width="10" style="19" customWidth="1"/>
    <col min="5" max="8" width="8.83203125" style="19" customWidth="1"/>
    <col min="9" max="9" width="8.83203125" style="19"/>
    <col min="10" max="11" width="10" style="19" bestFit="1" customWidth="1"/>
    <col min="12" max="12" width="12.5" style="19" bestFit="1" customWidth="1"/>
    <col min="13" max="13" width="11.5" style="19" bestFit="1" customWidth="1"/>
    <col min="14" max="14" width="10.5" style="19" customWidth="1"/>
    <col min="15" max="17" width="11.5" style="19" bestFit="1" customWidth="1"/>
    <col min="18" max="18" width="10.5" style="19" bestFit="1" customWidth="1"/>
    <col min="19" max="19" width="11.5" style="19" bestFit="1" customWidth="1"/>
    <col min="20" max="20" width="9.5" style="19" bestFit="1" customWidth="1"/>
    <col min="21" max="24" width="11.5" style="19" bestFit="1" customWidth="1"/>
    <col min="25" max="25" width="9.5" style="19" bestFit="1" customWidth="1"/>
    <col min="26" max="33" width="8.83203125" style="19"/>
    <col min="34" max="34" width="9.1640625" style="19" bestFit="1" customWidth="1"/>
    <col min="35" max="35" width="10.1640625" style="19" bestFit="1" customWidth="1"/>
    <col min="36" max="37" width="10.1640625" style="19" customWidth="1"/>
    <col min="38" max="38" width="8.83203125" style="19"/>
    <col min="39" max="39" width="10.1640625" style="19" bestFit="1" customWidth="1"/>
    <col min="40" max="40" width="8.83203125" style="19"/>
    <col min="41" max="41" width="11.83203125" style="19" customWidth="1"/>
    <col min="42" max="45" width="8.83203125" style="19"/>
    <col min="46" max="46" width="13.33203125" style="19" customWidth="1"/>
    <col min="47" max="47" width="13" style="19" customWidth="1"/>
    <col min="48" max="48" width="14.83203125" style="19" customWidth="1"/>
    <col min="49" max="49" width="14.5" style="19" customWidth="1"/>
    <col min="50" max="50" width="12.5" style="19" customWidth="1"/>
    <col min="51" max="53" width="16.5" style="19" customWidth="1"/>
    <col min="54" max="57" width="8.83203125" style="19"/>
    <col min="58" max="58" width="10" style="19" bestFit="1" customWidth="1"/>
    <col min="59" max="16384" width="8.83203125" style="19"/>
  </cols>
  <sheetData>
    <row r="1" spans="1:83">
      <c r="D1" s="337" t="s">
        <v>216</v>
      </c>
      <c r="E1" s="338"/>
      <c r="F1" s="338"/>
      <c r="G1" s="338"/>
      <c r="H1" s="338"/>
      <c r="I1" s="338"/>
      <c r="J1" s="338"/>
      <c r="K1" s="338"/>
      <c r="L1" s="338"/>
      <c r="M1" s="338"/>
      <c r="N1" s="338"/>
      <c r="O1" s="338"/>
      <c r="P1" s="338"/>
      <c r="Q1" s="338"/>
      <c r="R1" s="338"/>
      <c r="S1" s="338"/>
      <c r="T1" s="338"/>
      <c r="U1" s="338"/>
      <c r="V1" s="338"/>
      <c r="W1" s="338"/>
      <c r="X1" s="338"/>
      <c r="Y1" s="338"/>
      <c r="Z1" s="338"/>
      <c r="AA1" s="338"/>
      <c r="AB1" s="338"/>
      <c r="AC1" s="338"/>
      <c r="AD1" s="338"/>
      <c r="AE1" s="338"/>
      <c r="AF1" s="338"/>
      <c r="AG1" s="339"/>
      <c r="AH1" s="342" t="s">
        <v>217</v>
      </c>
      <c r="AI1" s="342"/>
      <c r="AJ1" s="342"/>
      <c r="AK1" s="342"/>
      <c r="AL1" s="342"/>
      <c r="AM1" s="342"/>
      <c r="AN1" s="342"/>
      <c r="AO1" s="342"/>
      <c r="AP1" s="342"/>
      <c r="AQ1" s="342"/>
      <c r="AR1" s="342"/>
      <c r="AS1" s="342"/>
      <c r="AT1" s="342" t="s">
        <v>222</v>
      </c>
      <c r="AU1" s="342"/>
      <c r="AV1" s="342"/>
      <c r="AW1" s="342"/>
      <c r="AX1" s="337" t="s">
        <v>228</v>
      </c>
      <c r="AY1" s="338"/>
      <c r="AZ1" s="338"/>
      <c r="BA1" s="339"/>
      <c r="BB1" s="342" t="s">
        <v>232</v>
      </c>
      <c r="BC1" s="342"/>
      <c r="BD1" s="342"/>
      <c r="BE1" s="342"/>
      <c r="BF1" s="342" t="s">
        <v>238</v>
      </c>
      <c r="BG1" s="342"/>
      <c r="BH1" s="342"/>
      <c r="BI1" s="342"/>
      <c r="BJ1" s="342"/>
      <c r="BK1" s="337" t="s">
        <v>243</v>
      </c>
      <c r="BL1" s="338"/>
      <c r="BM1" s="338"/>
      <c r="BN1" s="338"/>
      <c r="BO1" s="338"/>
      <c r="BP1" s="338"/>
      <c r="BQ1" s="338"/>
      <c r="BR1" s="339"/>
      <c r="BS1" s="360" t="s">
        <v>361</v>
      </c>
      <c r="BT1" s="361"/>
      <c r="BU1" s="361"/>
      <c r="BV1" s="361"/>
      <c r="BW1" s="361"/>
      <c r="BX1" s="361"/>
      <c r="BY1" s="361"/>
      <c r="BZ1" s="361"/>
      <c r="CA1" s="361"/>
      <c r="CB1" s="361"/>
      <c r="CC1" s="361"/>
      <c r="CD1" s="361"/>
      <c r="CE1" s="361"/>
    </row>
    <row r="2" spans="1:83" ht="29.25" customHeight="1">
      <c r="D2" s="355" t="s">
        <v>510</v>
      </c>
      <c r="E2" s="356"/>
      <c r="F2" s="356"/>
      <c r="G2" s="356"/>
      <c r="H2" s="356"/>
      <c r="I2" s="356"/>
      <c r="J2" s="356"/>
      <c r="K2" s="356"/>
      <c r="L2" s="356"/>
      <c r="M2" s="356"/>
      <c r="N2" s="356"/>
      <c r="O2" s="356"/>
      <c r="P2" s="356"/>
      <c r="Q2" s="356"/>
      <c r="R2" s="356"/>
      <c r="S2" s="356"/>
      <c r="T2" s="356"/>
      <c r="U2" s="356"/>
      <c r="V2" s="356"/>
      <c r="W2" s="356"/>
      <c r="X2" s="356"/>
      <c r="Y2" s="356"/>
      <c r="Z2" s="356"/>
      <c r="AA2" s="356"/>
      <c r="AB2" s="356"/>
      <c r="AC2" s="356"/>
      <c r="AD2" s="356"/>
      <c r="AE2" s="356"/>
      <c r="AF2" s="356"/>
      <c r="AG2" s="357"/>
      <c r="AH2" s="353" t="s">
        <v>511</v>
      </c>
      <c r="AI2" s="354"/>
      <c r="AJ2" s="354"/>
      <c r="AK2" s="354"/>
      <c r="AL2" s="354"/>
      <c r="AM2" s="354"/>
      <c r="AN2" s="354"/>
      <c r="AO2" s="354"/>
      <c r="AP2" s="354"/>
      <c r="AQ2" s="354"/>
      <c r="AR2" s="354"/>
      <c r="AS2" s="359"/>
      <c r="AT2" s="358" t="s">
        <v>509</v>
      </c>
      <c r="AU2" s="358"/>
      <c r="AV2" s="358"/>
      <c r="AW2" s="358"/>
      <c r="AX2" s="355" t="s">
        <v>324</v>
      </c>
      <c r="AY2" s="357"/>
      <c r="AZ2" s="87" t="s">
        <v>342</v>
      </c>
      <c r="BA2" s="87" t="s">
        <v>323</v>
      </c>
      <c r="BB2" s="355" t="s">
        <v>510</v>
      </c>
      <c r="BC2" s="356"/>
      <c r="BD2" s="356"/>
      <c r="BE2" s="357"/>
      <c r="BF2" s="355" t="s">
        <v>512</v>
      </c>
      <c r="BG2" s="356"/>
      <c r="BH2" s="356"/>
      <c r="BI2" s="356"/>
      <c r="BJ2" s="357"/>
      <c r="BK2" s="355" t="s">
        <v>510</v>
      </c>
      <c r="BL2" s="356"/>
      <c r="BM2" s="356"/>
      <c r="BN2" s="356"/>
      <c r="BO2" s="356"/>
      <c r="BP2" s="356"/>
      <c r="BQ2" s="356"/>
      <c r="BR2" s="357"/>
      <c r="BS2" s="363" t="s">
        <v>374</v>
      </c>
      <c r="BT2" s="363"/>
      <c r="BU2" s="363"/>
      <c r="BV2" s="363"/>
      <c r="BW2" s="363"/>
      <c r="BX2" s="363"/>
      <c r="BY2" s="363" t="s">
        <v>374</v>
      </c>
      <c r="BZ2" s="363"/>
      <c r="CA2" s="363"/>
      <c r="CB2" s="363"/>
      <c r="CC2" s="355" t="s">
        <v>374</v>
      </c>
      <c r="CD2" s="356"/>
      <c r="CE2" s="357"/>
    </row>
    <row r="3" spans="1:83" ht="30.75" customHeight="1">
      <c r="D3" s="342" t="s">
        <v>155</v>
      </c>
      <c r="E3" s="342"/>
      <c r="F3" s="342"/>
      <c r="G3" s="342"/>
      <c r="H3" s="342"/>
      <c r="I3" s="342"/>
      <c r="J3" s="342"/>
      <c r="K3" s="342"/>
      <c r="L3" s="342"/>
      <c r="M3" s="342"/>
      <c r="N3" s="342"/>
      <c r="O3" s="342"/>
      <c r="P3" s="342"/>
      <c r="Q3" s="342"/>
      <c r="R3" s="342"/>
      <c r="S3" s="342"/>
      <c r="T3" s="342"/>
      <c r="U3" s="342"/>
      <c r="V3" s="342"/>
      <c r="W3" s="342"/>
      <c r="X3" s="342"/>
      <c r="Y3" s="342"/>
      <c r="Z3" s="337" t="s">
        <v>160</v>
      </c>
      <c r="AA3" s="338"/>
      <c r="AB3" s="338"/>
      <c r="AC3" s="338"/>
      <c r="AD3" s="338"/>
      <c r="AE3" s="338"/>
      <c r="AF3" s="338"/>
      <c r="AG3" s="339"/>
      <c r="AH3" s="337" t="s">
        <v>155</v>
      </c>
      <c r="AI3" s="338"/>
      <c r="AJ3" s="338"/>
      <c r="AK3" s="338"/>
      <c r="AL3" s="338"/>
      <c r="AM3" s="338"/>
      <c r="AN3" s="338"/>
      <c r="AO3" s="339"/>
      <c r="AP3" s="342" t="s">
        <v>160</v>
      </c>
      <c r="AQ3" s="342"/>
      <c r="AR3" s="342"/>
      <c r="AS3" s="342"/>
      <c r="AT3" s="351" t="s">
        <v>223</v>
      </c>
      <c r="AU3" s="352"/>
      <c r="AV3" s="352"/>
      <c r="AW3" s="352"/>
      <c r="AX3" s="353" t="s">
        <v>229</v>
      </c>
      <c r="AY3" s="354"/>
      <c r="AZ3" s="88" t="s">
        <v>322</v>
      </c>
      <c r="BA3" s="88" t="s">
        <v>322</v>
      </c>
      <c r="BB3" s="358" t="s">
        <v>233</v>
      </c>
      <c r="BC3" s="358"/>
      <c r="BD3" s="358"/>
      <c r="BE3" s="358"/>
      <c r="BF3" s="342" t="s">
        <v>155</v>
      </c>
      <c r="BG3" s="342"/>
      <c r="BH3" s="342"/>
      <c r="BI3" s="342" t="s">
        <v>256</v>
      </c>
      <c r="BJ3" s="342"/>
      <c r="BK3" s="353" t="s">
        <v>244</v>
      </c>
      <c r="BL3" s="354"/>
      <c r="BM3" s="354"/>
      <c r="BN3" s="354"/>
      <c r="BO3" s="354"/>
      <c r="BP3" s="354"/>
      <c r="BQ3" s="354"/>
      <c r="BR3" s="359"/>
      <c r="BS3" s="362" t="s">
        <v>362</v>
      </c>
      <c r="BT3" s="362"/>
      <c r="BU3" s="362" t="s">
        <v>363</v>
      </c>
      <c r="BV3" s="362"/>
      <c r="BW3" s="362" t="s">
        <v>364</v>
      </c>
      <c r="BX3" s="362"/>
      <c r="BY3" s="342" t="s">
        <v>368</v>
      </c>
      <c r="BZ3" s="342"/>
      <c r="CA3" s="342"/>
      <c r="CB3" s="342"/>
      <c r="CC3" s="337" t="s">
        <v>373</v>
      </c>
      <c r="CD3" s="338"/>
      <c r="CE3" s="339"/>
    </row>
    <row r="4" spans="1:83" ht="112">
      <c r="A4" s="57" t="s">
        <v>1</v>
      </c>
      <c r="B4" s="58" t="s">
        <v>2</v>
      </c>
      <c r="C4" s="57" t="s">
        <v>3</v>
      </c>
      <c r="D4" s="89" t="s">
        <v>186</v>
      </c>
      <c r="E4" s="90" t="s">
        <v>187</v>
      </c>
      <c r="F4" s="90" t="s">
        <v>188</v>
      </c>
      <c r="G4" s="90" t="s">
        <v>189</v>
      </c>
      <c r="H4" s="90" t="s">
        <v>190</v>
      </c>
      <c r="I4" s="90" t="s">
        <v>191</v>
      </c>
      <c r="J4" s="90" t="s">
        <v>192</v>
      </c>
      <c r="K4" s="90" t="s">
        <v>193</v>
      </c>
      <c r="L4" s="90" t="s">
        <v>194</v>
      </c>
      <c r="M4" s="90" t="s">
        <v>195</v>
      </c>
      <c r="N4" s="90" t="s">
        <v>196</v>
      </c>
      <c r="O4" s="90" t="s">
        <v>197</v>
      </c>
      <c r="P4" s="90" t="s">
        <v>198</v>
      </c>
      <c r="Q4" s="90" t="s">
        <v>199</v>
      </c>
      <c r="R4" s="90" t="s">
        <v>200</v>
      </c>
      <c r="S4" s="90" t="s">
        <v>201</v>
      </c>
      <c r="T4" s="90" t="s">
        <v>202</v>
      </c>
      <c r="U4" s="90" t="s">
        <v>203</v>
      </c>
      <c r="V4" s="90" t="s">
        <v>204</v>
      </c>
      <c r="W4" s="90" t="s">
        <v>205</v>
      </c>
      <c r="X4" s="90" t="s">
        <v>206</v>
      </c>
      <c r="Y4" s="90" t="s">
        <v>207</v>
      </c>
      <c r="Z4" s="91" t="s">
        <v>208</v>
      </c>
      <c r="AA4" s="91" t="s">
        <v>210</v>
      </c>
      <c r="AB4" s="91" t="s">
        <v>212</v>
      </c>
      <c r="AC4" s="91" t="s">
        <v>214</v>
      </c>
      <c r="AD4" s="91" t="s">
        <v>209</v>
      </c>
      <c r="AE4" s="91" t="s">
        <v>211</v>
      </c>
      <c r="AF4" s="91" t="s">
        <v>213</v>
      </c>
      <c r="AG4" s="91" t="s">
        <v>215</v>
      </c>
      <c r="AH4" s="91" t="s">
        <v>504</v>
      </c>
      <c r="AI4" s="91" t="s">
        <v>503</v>
      </c>
      <c r="AJ4" s="91" t="s">
        <v>507</v>
      </c>
      <c r="AK4" s="91" t="s">
        <v>508</v>
      </c>
      <c r="AL4" s="92" t="s">
        <v>501</v>
      </c>
      <c r="AM4" s="92" t="s">
        <v>502</v>
      </c>
      <c r="AN4" s="92" t="s">
        <v>505</v>
      </c>
      <c r="AO4" s="92" t="s">
        <v>506</v>
      </c>
      <c r="AP4" s="92" t="s">
        <v>218</v>
      </c>
      <c r="AQ4" s="92" t="s">
        <v>219</v>
      </c>
      <c r="AR4" s="92" t="s">
        <v>220</v>
      </c>
      <c r="AS4" s="92" t="s">
        <v>221</v>
      </c>
      <c r="AT4" s="92" t="s">
        <v>224</v>
      </c>
      <c r="AU4" s="92" t="s">
        <v>225</v>
      </c>
      <c r="AV4" s="92" t="s">
        <v>226</v>
      </c>
      <c r="AW4" s="92" t="s">
        <v>227</v>
      </c>
      <c r="AX4" s="59" t="s">
        <v>230</v>
      </c>
      <c r="AY4" s="93" t="s">
        <v>231</v>
      </c>
      <c r="AZ4" s="93" t="s">
        <v>341</v>
      </c>
      <c r="BA4" s="94" t="s">
        <v>321</v>
      </c>
      <c r="BB4" s="95" t="s">
        <v>234</v>
      </c>
      <c r="BC4" s="92" t="s">
        <v>235</v>
      </c>
      <c r="BD4" s="92" t="s">
        <v>236</v>
      </c>
      <c r="BE4" s="92" t="s">
        <v>237</v>
      </c>
      <c r="BF4" s="92" t="s">
        <v>158</v>
      </c>
      <c r="BG4" s="92" t="s">
        <v>239</v>
      </c>
      <c r="BH4" s="92" t="s">
        <v>240</v>
      </c>
      <c r="BI4" s="92" t="s">
        <v>241</v>
      </c>
      <c r="BJ4" s="96" t="s">
        <v>242</v>
      </c>
      <c r="BK4" s="92" t="s">
        <v>245</v>
      </c>
      <c r="BL4" s="92" t="s">
        <v>246</v>
      </c>
      <c r="BM4" s="92" t="s">
        <v>247</v>
      </c>
      <c r="BN4" s="92" t="s">
        <v>248</v>
      </c>
      <c r="BO4" s="92" t="s">
        <v>249</v>
      </c>
      <c r="BP4" s="92" t="s">
        <v>250</v>
      </c>
      <c r="BQ4" s="92" t="s">
        <v>251</v>
      </c>
      <c r="BR4" s="92" t="s">
        <v>252</v>
      </c>
      <c r="BS4" s="97" t="s">
        <v>365</v>
      </c>
      <c r="BT4" s="97" t="s">
        <v>366</v>
      </c>
      <c r="BU4" s="97" t="s">
        <v>365</v>
      </c>
      <c r="BV4" s="97" t="s">
        <v>366</v>
      </c>
      <c r="BW4" s="97" t="s">
        <v>367</v>
      </c>
      <c r="BX4" s="97" t="s">
        <v>366</v>
      </c>
      <c r="BY4" s="98" t="s">
        <v>369</v>
      </c>
      <c r="BZ4" s="98" t="s">
        <v>370</v>
      </c>
      <c r="CA4" s="98" t="s">
        <v>371</v>
      </c>
      <c r="CB4" s="99" t="s">
        <v>372</v>
      </c>
      <c r="CC4" s="99" t="s">
        <v>376</v>
      </c>
      <c r="CD4" s="99" t="s">
        <v>371</v>
      </c>
      <c r="CE4" s="99" t="s">
        <v>377</v>
      </c>
    </row>
    <row r="5" spans="1:83">
      <c r="A5" s="38" t="s">
        <v>4</v>
      </c>
      <c r="B5" s="38" t="s">
        <v>5</v>
      </c>
      <c r="C5" s="55"/>
      <c r="D5" s="19">
        <v>2935565</v>
      </c>
      <c r="E5" s="19">
        <v>424918</v>
      </c>
      <c r="F5" s="19">
        <v>360021</v>
      </c>
      <c r="G5" s="19">
        <v>197025</v>
      </c>
      <c r="H5" s="19">
        <v>227206</v>
      </c>
      <c r="I5" s="19">
        <v>64897</v>
      </c>
      <c r="J5" s="19">
        <v>2510647</v>
      </c>
      <c r="K5" s="19">
        <v>2064902</v>
      </c>
      <c r="L5" s="19">
        <v>1886668</v>
      </c>
      <c r="M5" s="19">
        <v>258679</v>
      </c>
      <c r="N5" s="19">
        <v>445745</v>
      </c>
      <c r="O5" s="19">
        <v>722398</v>
      </c>
      <c r="P5" s="19">
        <v>300808</v>
      </c>
      <c r="Q5" s="19">
        <v>300307</v>
      </c>
      <c r="R5" s="19">
        <v>183291</v>
      </c>
      <c r="S5" s="19">
        <v>297700</v>
      </c>
      <c r="T5" s="19">
        <v>501</v>
      </c>
      <c r="U5" s="19">
        <v>421590</v>
      </c>
      <c r="V5" s="19">
        <v>418926</v>
      </c>
      <c r="W5" s="19">
        <v>285411</v>
      </c>
      <c r="X5" s="19">
        <v>407674</v>
      </c>
      <c r="Y5" s="19">
        <v>2664</v>
      </c>
      <c r="Z5" s="54">
        <f>I5/E5*100</f>
        <v>15.272829110557801</v>
      </c>
      <c r="AA5" s="54">
        <f t="shared" ref="AA5:AA36" si="0">N5/J5*100</f>
        <v>17.754188462177279</v>
      </c>
      <c r="AB5" s="54">
        <f t="shared" ref="AB5:AB36" si="1">T5/P5*100</f>
        <v>0.16655142150474722</v>
      </c>
      <c r="AC5" s="54">
        <f t="shared" ref="AC5:AC36" si="2">Y5/U5*100</f>
        <v>0.63189354586209345</v>
      </c>
      <c r="AD5" s="54">
        <f>G5/E5*100</f>
        <v>46.367769781463721</v>
      </c>
      <c r="AE5" s="54">
        <f>L5/J5*100</f>
        <v>75.146685296658589</v>
      </c>
      <c r="AF5" s="54">
        <f>R5/P5*100</f>
        <v>60.932887423206829</v>
      </c>
      <c r="AG5" s="100">
        <f>W5/U5*100</f>
        <v>67.698712018786026</v>
      </c>
      <c r="AH5" s="9">
        <v>772482</v>
      </c>
      <c r="AI5" s="19">
        <v>3977304</v>
      </c>
      <c r="AJ5" s="9">
        <v>764700</v>
      </c>
      <c r="AK5" s="19">
        <v>3971253</v>
      </c>
      <c r="AL5" s="101">
        <v>227758</v>
      </c>
      <c r="AM5" s="101">
        <v>741437</v>
      </c>
      <c r="AN5" s="9">
        <v>263300</v>
      </c>
      <c r="AO5" s="102">
        <v>982100</v>
      </c>
      <c r="AP5" s="54">
        <f>AL5/AH5*100</f>
        <v>29.483923249991584</v>
      </c>
      <c r="AQ5" s="54">
        <f>AM5/AI5*100</f>
        <v>18.64169799442034</v>
      </c>
      <c r="AR5" s="54">
        <f>AN5/AJ5*100</f>
        <v>34.431803321564011</v>
      </c>
      <c r="AS5" s="100">
        <f>AO5/AK5*100</f>
        <v>24.730229980310998</v>
      </c>
      <c r="AT5" s="29">
        <v>17</v>
      </c>
      <c r="AU5" s="29">
        <v>15</v>
      </c>
      <c r="AV5" s="103">
        <v>32</v>
      </c>
      <c r="AW5" s="56">
        <v>32</v>
      </c>
      <c r="AX5" s="29" t="s">
        <v>255</v>
      </c>
      <c r="AY5" s="104" t="s">
        <v>255</v>
      </c>
      <c r="AZ5" s="104" t="s">
        <v>255</v>
      </c>
      <c r="BA5" s="5" t="s">
        <v>255</v>
      </c>
      <c r="BB5" s="19">
        <v>0.9</v>
      </c>
      <c r="BC5" s="19">
        <v>0.4</v>
      </c>
      <c r="BD5" s="19">
        <v>80.900000000000006</v>
      </c>
      <c r="BE5" s="19">
        <v>86.1</v>
      </c>
      <c r="BF5" s="105">
        <v>4863300</v>
      </c>
      <c r="BG5" s="105">
        <v>143362</v>
      </c>
      <c r="BH5" s="105">
        <v>25886</v>
      </c>
      <c r="BI5" s="54">
        <f t="shared" ref="BI5:BI9" si="3">(BG5/BF5)*10000</f>
        <v>294.78337754199822</v>
      </c>
      <c r="BJ5" s="20">
        <f>(BH5/BF5)*10000</f>
        <v>53.227232537577365</v>
      </c>
      <c r="BK5" s="19">
        <v>26.8</v>
      </c>
      <c r="BL5" s="19">
        <v>11.5</v>
      </c>
      <c r="BM5" s="19">
        <v>34.700000000000003</v>
      </c>
      <c r="BN5" s="19">
        <v>29.8</v>
      </c>
      <c r="BO5" s="19">
        <v>26.2</v>
      </c>
      <c r="BP5" s="19">
        <v>31</v>
      </c>
      <c r="BQ5" s="19">
        <v>12.3</v>
      </c>
      <c r="BR5" s="19">
        <v>27.6</v>
      </c>
      <c r="BS5" s="106" t="s">
        <v>255</v>
      </c>
      <c r="BT5" s="106" t="s">
        <v>255</v>
      </c>
      <c r="BU5" s="106" t="s">
        <v>255</v>
      </c>
      <c r="BV5" s="106" t="s">
        <v>255</v>
      </c>
      <c r="BW5" s="106" t="s">
        <v>255</v>
      </c>
      <c r="BX5" s="106" t="s">
        <v>255</v>
      </c>
      <c r="BY5" s="106" t="s">
        <v>255</v>
      </c>
      <c r="BZ5" s="106" t="s">
        <v>255</v>
      </c>
      <c r="CA5" s="106" t="s">
        <v>255</v>
      </c>
      <c r="CB5" s="106" t="s">
        <v>255</v>
      </c>
      <c r="CC5" s="106" t="s">
        <v>255</v>
      </c>
      <c r="CD5" s="106" t="s">
        <v>255</v>
      </c>
      <c r="CE5" s="106" t="s">
        <v>255</v>
      </c>
    </row>
    <row r="6" spans="1:83">
      <c r="A6" s="38" t="s">
        <v>6</v>
      </c>
      <c r="B6" s="38" t="s">
        <v>7</v>
      </c>
      <c r="C6" s="55"/>
      <c r="D6" s="19">
        <v>457620</v>
      </c>
      <c r="E6" s="19">
        <v>46979</v>
      </c>
      <c r="F6" s="19">
        <v>37208</v>
      </c>
      <c r="G6" s="19">
        <v>21803</v>
      </c>
      <c r="H6" s="19">
        <v>21505</v>
      </c>
      <c r="I6" s="19">
        <v>9771</v>
      </c>
      <c r="J6" s="19">
        <v>410641</v>
      </c>
      <c r="K6" s="19">
        <v>322320</v>
      </c>
      <c r="L6" s="19">
        <v>293542</v>
      </c>
      <c r="M6" s="19">
        <v>44624</v>
      </c>
      <c r="N6" s="19">
        <v>88321</v>
      </c>
      <c r="O6" s="19">
        <v>68184</v>
      </c>
      <c r="P6" s="19">
        <v>27050</v>
      </c>
      <c r="Q6" s="19">
        <v>26782</v>
      </c>
      <c r="R6" s="19">
        <v>14524</v>
      </c>
      <c r="S6" s="19">
        <v>26293</v>
      </c>
      <c r="T6" s="19">
        <v>268</v>
      </c>
      <c r="U6" s="19">
        <v>41134</v>
      </c>
      <c r="V6" s="19">
        <v>40485</v>
      </c>
      <c r="W6" s="19">
        <v>28419</v>
      </c>
      <c r="X6" s="19">
        <v>38146</v>
      </c>
      <c r="Y6" s="19">
        <v>649</v>
      </c>
      <c r="Z6" s="54">
        <f t="shared" ref="Z6:Z56" si="4">I6/E6*100</f>
        <v>20.798654718065517</v>
      </c>
      <c r="AA6" s="54">
        <f t="shared" si="0"/>
        <v>21.508081268066267</v>
      </c>
      <c r="AB6" s="54">
        <f t="shared" si="1"/>
        <v>0.99075785582255071</v>
      </c>
      <c r="AC6" s="54">
        <f t="shared" si="2"/>
        <v>1.5777702144211603</v>
      </c>
      <c r="AD6" s="54">
        <f t="shared" ref="AD6:AD56" si="5">G6/E6*100</f>
        <v>46.410098128951233</v>
      </c>
      <c r="AE6" s="54">
        <f t="shared" ref="AE6:AE56" si="6">L6/J6*100</f>
        <v>71.48385085756172</v>
      </c>
      <c r="AF6" s="54">
        <f t="shared" ref="AF6:AF56" si="7">R6/P6*100</f>
        <v>53.69316081330868</v>
      </c>
      <c r="AG6" s="39">
        <f t="shared" ref="AG6:AG56" si="8">W6/U6*100</f>
        <v>69.088831623474505</v>
      </c>
      <c r="AH6" s="9">
        <v>77940</v>
      </c>
      <c r="AI6" s="19">
        <v>631418</v>
      </c>
      <c r="AJ6" s="9">
        <v>76302</v>
      </c>
      <c r="AK6" s="19">
        <v>628103</v>
      </c>
      <c r="AL6" s="101">
        <v>12726</v>
      </c>
      <c r="AM6" s="101">
        <v>71339</v>
      </c>
      <c r="AN6" s="9">
        <v>17800</v>
      </c>
      <c r="AO6" s="102">
        <v>124100</v>
      </c>
      <c r="AP6" s="54">
        <f t="shared" ref="AP6:AP37" si="9">AL6/AH6*100</f>
        <v>16.327944572748269</v>
      </c>
      <c r="AQ6" s="54">
        <f t="shared" ref="AQ6:AQ37" si="10">AM6/AI6*100</f>
        <v>11.298220829941496</v>
      </c>
      <c r="AR6" s="54">
        <f t="shared" ref="AR6:AR55" si="11">AN6/AJ6*100</f>
        <v>23.328353123116038</v>
      </c>
      <c r="AS6" s="100">
        <f t="shared" ref="AS6:AS55" si="12">AO6/AK6*100</f>
        <v>19.757905948546657</v>
      </c>
      <c r="AT6" s="29">
        <v>13</v>
      </c>
      <c r="AU6" s="29">
        <v>25</v>
      </c>
      <c r="AV6" s="103" t="s">
        <v>255</v>
      </c>
      <c r="AW6" s="5" t="s">
        <v>255</v>
      </c>
      <c r="AX6" s="29" t="s">
        <v>255</v>
      </c>
      <c r="AY6" s="4" t="s">
        <v>255</v>
      </c>
      <c r="AZ6" s="4" t="s">
        <v>255</v>
      </c>
      <c r="BA6" s="5" t="s">
        <v>255</v>
      </c>
      <c r="BB6" s="19">
        <v>3.2</v>
      </c>
      <c r="BC6" s="19">
        <v>1.5</v>
      </c>
      <c r="BD6" s="19">
        <v>61.2</v>
      </c>
      <c r="BE6" s="19">
        <v>68.599999999999994</v>
      </c>
      <c r="BF6" s="105">
        <v>741894</v>
      </c>
      <c r="BG6" s="105">
        <v>24876</v>
      </c>
      <c r="BH6" s="105">
        <v>5966</v>
      </c>
      <c r="BI6" s="54">
        <f t="shared" si="3"/>
        <v>335.30396525649218</v>
      </c>
      <c r="BJ6" s="20">
        <f t="shared" ref="BJ6:BJ9" si="13">(BH6/BF6)*10000</f>
        <v>80.415800639983615</v>
      </c>
      <c r="BK6" s="19">
        <v>16.899999999999999</v>
      </c>
      <c r="BL6" s="19">
        <v>6</v>
      </c>
      <c r="BM6" s="19">
        <v>31.1</v>
      </c>
      <c r="BN6" s="19">
        <v>27.2</v>
      </c>
      <c r="BO6" s="19">
        <v>35.299999999999997</v>
      </c>
      <c r="BP6" s="19">
        <v>35.5</v>
      </c>
      <c r="BQ6" s="19">
        <v>16.7</v>
      </c>
      <c r="BR6" s="19">
        <v>31.2</v>
      </c>
      <c r="BS6" s="106" t="s">
        <v>255</v>
      </c>
      <c r="BT6" s="106" t="s">
        <v>255</v>
      </c>
      <c r="BU6" s="106" t="s">
        <v>255</v>
      </c>
      <c r="BV6" s="106" t="s">
        <v>255</v>
      </c>
      <c r="BW6" s="106" t="s">
        <v>255</v>
      </c>
      <c r="BX6" s="106" t="s">
        <v>255</v>
      </c>
      <c r="BY6" s="106" t="s">
        <v>255</v>
      </c>
      <c r="BZ6" s="106" t="s">
        <v>255</v>
      </c>
      <c r="CA6" s="106" t="s">
        <v>255</v>
      </c>
      <c r="CB6" s="106" t="s">
        <v>255</v>
      </c>
      <c r="CC6" s="106" t="s">
        <v>255</v>
      </c>
      <c r="CD6" s="106" t="s">
        <v>255</v>
      </c>
      <c r="CE6" s="106" t="s">
        <v>255</v>
      </c>
    </row>
    <row r="7" spans="1:83">
      <c r="A7" s="38" t="s">
        <v>8</v>
      </c>
      <c r="B7" s="38" t="s">
        <v>9</v>
      </c>
      <c r="C7" s="55"/>
      <c r="D7" s="19">
        <v>3944367</v>
      </c>
      <c r="E7" s="19">
        <v>406698</v>
      </c>
      <c r="F7" s="19">
        <v>354877</v>
      </c>
      <c r="G7" s="19">
        <v>172393</v>
      </c>
      <c r="H7" s="19">
        <v>226177</v>
      </c>
      <c r="I7" s="19">
        <v>51821</v>
      </c>
      <c r="J7" s="19">
        <v>3537669</v>
      </c>
      <c r="K7" s="19">
        <v>2859248</v>
      </c>
      <c r="L7" s="19">
        <v>2400362</v>
      </c>
      <c r="M7" s="19">
        <v>548166</v>
      </c>
      <c r="N7" s="19">
        <v>678421</v>
      </c>
      <c r="O7" s="19">
        <v>1058417</v>
      </c>
      <c r="P7" s="19">
        <v>365592</v>
      </c>
      <c r="Q7" s="19">
        <v>362768</v>
      </c>
      <c r="R7" s="19">
        <v>196719</v>
      </c>
      <c r="S7" s="19">
        <v>358754</v>
      </c>
      <c r="T7" s="19">
        <v>2824</v>
      </c>
      <c r="U7" s="19">
        <v>692825</v>
      </c>
      <c r="V7" s="19">
        <v>684997</v>
      </c>
      <c r="W7" s="19">
        <v>409395</v>
      </c>
      <c r="X7" s="19">
        <v>662465</v>
      </c>
      <c r="Y7" s="19">
        <v>7828</v>
      </c>
      <c r="Z7" s="54">
        <f t="shared" si="4"/>
        <v>12.741887100502092</v>
      </c>
      <c r="AA7" s="54">
        <f t="shared" si="0"/>
        <v>19.177062636442244</v>
      </c>
      <c r="AB7" s="54">
        <f t="shared" si="1"/>
        <v>0.77244578655988094</v>
      </c>
      <c r="AC7" s="54">
        <f t="shared" si="2"/>
        <v>1.1298668494930177</v>
      </c>
      <c r="AD7" s="54">
        <f t="shared" si="5"/>
        <v>42.388455315737964</v>
      </c>
      <c r="AE7" s="54">
        <f t="shared" si="6"/>
        <v>67.851514655554269</v>
      </c>
      <c r="AF7" s="54">
        <f t="shared" si="7"/>
        <v>53.808343727433858</v>
      </c>
      <c r="AG7" s="39">
        <f t="shared" si="8"/>
        <v>59.09067946451124</v>
      </c>
      <c r="AH7" s="9">
        <v>800210</v>
      </c>
      <c r="AI7" s="19">
        <v>5733299</v>
      </c>
      <c r="AJ7" s="9">
        <v>767091</v>
      </c>
      <c r="AK7" s="19">
        <v>5686615</v>
      </c>
      <c r="AL7" s="101">
        <v>154328</v>
      </c>
      <c r="AM7" s="101">
        <v>982112</v>
      </c>
      <c r="AN7" s="9">
        <v>185000</v>
      </c>
      <c r="AO7" s="102">
        <v>1486500</v>
      </c>
      <c r="AP7" s="54">
        <f t="shared" si="9"/>
        <v>19.285937441421627</v>
      </c>
      <c r="AQ7" s="54">
        <f t="shared" si="10"/>
        <v>17.129963045708937</v>
      </c>
      <c r="AR7" s="54">
        <f t="shared" si="11"/>
        <v>24.117086499515704</v>
      </c>
      <c r="AS7" s="100">
        <f t="shared" si="12"/>
        <v>26.140331286714503</v>
      </c>
      <c r="AT7" s="29">
        <v>15</v>
      </c>
      <c r="AU7" s="29">
        <v>21</v>
      </c>
      <c r="AV7" s="103">
        <v>33</v>
      </c>
      <c r="AW7" s="55">
        <v>45</v>
      </c>
      <c r="AX7" s="29" t="s">
        <v>255</v>
      </c>
      <c r="AY7" s="4" t="s">
        <v>255</v>
      </c>
      <c r="AZ7" s="4" t="s">
        <v>255</v>
      </c>
      <c r="BA7" s="5" t="s">
        <v>255</v>
      </c>
      <c r="BB7" s="19">
        <v>3.7</v>
      </c>
      <c r="BC7" s="19">
        <v>1.9</v>
      </c>
      <c r="BD7" s="19">
        <v>70.2</v>
      </c>
      <c r="BE7" s="19">
        <v>77.099999999999994</v>
      </c>
      <c r="BF7" s="105">
        <v>6931071</v>
      </c>
      <c r="BG7" s="105">
        <v>206432</v>
      </c>
      <c r="BH7" s="105">
        <v>32583</v>
      </c>
      <c r="BI7" s="54">
        <f t="shared" si="3"/>
        <v>297.83564473657822</v>
      </c>
      <c r="BJ7" s="20">
        <f t="shared" si="13"/>
        <v>47.010050827642651</v>
      </c>
      <c r="BK7" s="19">
        <v>19.7</v>
      </c>
      <c r="BL7" s="19">
        <v>12.3</v>
      </c>
      <c r="BM7" s="19">
        <v>29.2</v>
      </c>
      <c r="BN7" s="19">
        <v>23.2</v>
      </c>
      <c r="BO7" s="19">
        <v>33.6</v>
      </c>
      <c r="BP7" s="19">
        <v>34.1</v>
      </c>
      <c r="BQ7" s="19">
        <v>17.5</v>
      </c>
      <c r="BR7" s="19">
        <v>30.5</v>
      </c>
      <c r="BS7" s="106" t="s">
        <v>255</v>
      </c>
      <c r="BT7" s="106" t="s">
        <v>255</v>
      </c>
      <c r="BU7" s="106" t="s">
        <v>255</v>
      </c>
      <c r="BV7" s="106" t="s">
        <v>255</v>
      </c>
      <c r="BW7" s="106" t="s">
        <v>255</v>
      </c>
      <c r="BX7" s="106" t="s">
        <v>255</v>
      </c>
      <c r="BY7" s="106" t="s">
        <v>255</v>
      </c>
      <c r="BZ7" s="106" t="s">
        <v>255</v>
      </c>
      <c r="CA7" s="106" t="s">
        <v>255</v>
      </c>
      <c r="CB7" s="106" t="s">
        <v>255</v>
      </c>
      <c r="CC7" s="106" t="s">
        <v>255</v>
      </c>
      <c r="CD7" s="106" t="s">
        <v>255</v>
      </c>
      <c r="CE7" s="106" t="s">
        <v>255</v>
      </c>
    </row>
    <row r="8" spans="1:83">
      <c r="A8" s="38" t="s">
        <v>10</v>
      </c>
      <c r="B8" s="38" t="s">
        <v>11</v>
      </c>
      <c r="C8" s="55"/>
      <c r="D8" s="19">
        <v>1761350</v>
      </c>
      <c r="E8" s="19">
        <v>264545</v>
      </c>
      <c r="F8" s="19">
        <v>226979</v>
      </c>
      <c r="G8" s="19">
        <v>103981</v>
      </c>
      <c r="H8" s="19">
        <v>154614</v>
      </c>
      <c r="I8" s="19">
        <v>37566</v>
      </c>
      <c r="J8" s="19">
        <v>1496805</v>
      </c>
      <c r="K8" s="19">
        <v>1211321</v>
      </c>
      <c r="L8" s="19">
        <v>1055732</v>
      </c>
      <c r="M8" s="19">
        <v>199272</v>
      </c>
      <c r="N8" s="19">
        <v>285484</v>
      </c>
      <c r="O8" s="19">
        <v>449159</v>
      </c>
      <c r="P8" s="19">
        <v>188428</v>
      </c>
      <c r="Q8" s="19">
        <v>187869</v>
      </c>
      <c r="R8" s="19">
        <v>103716</v>
      </c>
      <c r="S8" s="19">
        <v>186512</v>
      </c>
      <c r="T8" s="19">
        <v>559</v>
      </c>
      <c r="U8" s="19">
        <v>260731</v>
      </c>
      <c r="V8" s="19">
        <v>259353</v>
      </c>
      <c r="W8" s="19">
        <v>165240</v>
      </c>
      <c r="X8" s="19">
        <v>253684</v>
      </c>
      <c r="Y8" s="19">
        <v>1378</v>
      </c>
      <c r="Z8" s="54">
        <f t="shared" si="4"/>
        <v>14.200230584588633</v>
      </c>
      <c r="AA8" s="54">
        <f t="shared" si="0"/>
        <v>19.072891926470049</v>
      </c>
      <c r="AB8" s="54">
        <f t="shared" si="1"/>
        <v>0.29666503916615367</v>
      </c>
      <c r="AC8" s="54">
        <f t="shared" si="2"/>
        <v>0.52851406238613752</v>
      </c>
      <c r="AD8" s="54">
        <f t="shared" si="5"/>
        <v>39.305600181443609</v>
      </c>
      <c r="AE8" s="54">
        <f t="shared" si="6"/>
        <v>70.532367275630421</v>
      </c>
      <c r="AF8" s="54">
        <f t="shared" si="7"/>
        <v>55.042774959135585</v>
      </c>
      <c r="AG8" s="39">
        <f t="shared" si="8"/>
        <v>63.375663039684582</v>
      </c>
      <c r="AH8" s="9">
        <v>490368</v>
      </c>
      <c r="AI8" s="19">
        <v>2414825</v>
      </c>
      <c r="AJ8" s="9">
        <v>482953</v>
      </c>
      <c r="AK8" s="19">
        <v>2410930</v>
      </c>
      <c r="AL8" s="101">
        <v>135179</v>
      </c>
      <c r="AM8" s="101">
        <v>460063</v>
      </c>
      <c r="AN8" s="9">
        <v>159400</v>
      </c>
      <c r="AO8" s="102">
        <v>714300</v>
      </c>
      <c r="AP8" s="54">
        <f t="shared" si="9"/>
        <v>27.566847755155312</v>
      </c>
      <c r="AQ8" s="54">
        <f t="shared" si="10"/>
        <v>19.051608294596917</v>
      </c>
      <c r="AR8" s="54">
        <f t="shared" si="11"/>
        <v>33.005282087490919</v>
      </c>
      <c r="AS8" s="100">
        <f t="shared" si="12"/>
        <v>29.627571103267204</v>
      </c>
      <c r="AT8" s="29">
        <v>24</v>
      </c>
      <c r="AU8" s="29">
        <v>24</v>
      </c>
      <c r="AV8" s="103">
        <v>40</v>
      </c>
      <c r="AW8" s="55">
        <v>44</v>
      </c>
      <c r="AX8" s="29" t="s">
        <v>255</v>
      </c>
      <c r="AY8" s="4" t="s">
        <v>255</v>
      </c>
      <c r="AZ8" s="4" t="s">
        <v>255</v>
      </c>
      <c r="BA8" s="5" t="s">
        <v>255</v>
      </c>
      <c r="BB8" s="19">
        <v>1</v>
      </c>
      <c r="BC8" s="19">
        <v>0.4</v>
      </c>
      <c r="BD8" s="19">
        <v>76.7</v>
      </c>
      <c r="BE8" s="19">
        <v>83.2</v>
      </c>
      <c r="BF8" s="105">
        <v>2988248</v>
      </c>
      <c r="BG8" s="105">
        <v>97673</v>
      </c>
      <c r="BH8" s="105">
        <v>16461</v>
      </c>
      <c r="BI8" s="54">
        <f t="shared" si="3"/>
        <v>326.8570747809419</v>
      </c>
      <c r="BJ8" s="20">
        <f t="shared" si="13"/>
        <v>55.085789399005705</v>
      </c>
      <c r="BK8" s="19">
        <v>24.8</v>
      </c>
      <c r="BL8" s="19">
        <v>11.6</v>
      </c>
      <c r="BM8" s="19">
        <v>38.799999999999997</v>
      </c>
      <c r="BN8" s="19">
        <v>33.1</v>
      </c>
      <c r="BO8" s="19">
        <v>25.9</v>
      </c>
      <c r="BP8" s="19">
        <v>30.2</v>
      </c>
      <c r="BQ8" s="19">
        <v>10.6</v>
      </c>
      <c r="BR8" s="19">
        <v>25.1</v>
      </c>
      <c r="BS8" s="106" t="s">
        <v>255</v>
      </c>
      <c r="BT8" s="106" t="s">
        <v>255</v>
      </c>
      <c r="BU8" s="106" t="s">
        <v>255</v>
      </c>
      <c r="BV8" s="106" t="s">
        <v>255</v>
      </c>
      <c r="BW8" s="106" t="s">
        <v>255</v>
      </c>
      <c r="BX8" s="106" t="s">
        <v>255</v>
      </c>
      <c r="BY8" s="106" t="s">
        <v>255</v>
      </c>
      <c r="BZ8" s="106" t="s">
        <v>255</v>
      </c>
      <c r="CA8" s="106" t="s">
        <v>255</v>
      </c>
      <c r="CB8" s="106" t="s">
        <v>255</v>
      </c>
      <c r="CC8" s="106" t="s">
        <v>255</v>
      </c>
      <c r="CD8" s="106" t="s">
        <v>255</v>
      </c>
      <c r="CE8" s="106" t="s">
        <v>255</v>
      </c>
    </row>
    <row r="9" spans="1:83">
      <c r="A9" s="38" t="s">
        <v>12</v>
      </c>
      <c r="B9" s="38" t="s">
        <v>13</v>
      </c>
      <c r="C9" s="55"/>
      <c r="D9" s="19">
        <v>24146091</v>
      </c>
      <c r="E9" s="19">
        <v>1977309</v>
      </c>
      <c r="F9" s="19">
        <v>1732688</v>
      </c>
      <c r="G9" s="19">
        <v>825706</v>
      </c>
      <c r="H9" s="19">
        <v>1094631</v>
      </c>
      <c r="I9" s="19">
        <v>244621</v>
      </c>
      <c r="J9" s="19">
        <v>22168782</v>
      </c>
      <c r="K9" s="19">
        <v>18173601</v>
      </c>
      <c r="L9" s="19">
        <v>15144740</v>
      </c>
      <c r="M9" s="19">
        <v>3486781</v>
      </c>
      <c r="N9" s="19">
        <v>3995181</v>
      </c>
      <c r="O9" s="19">
        <v>4880922</v>
      </c>
      <c r="P9" s="19">
        <v>1756827</v>
      </c>
      <c r="Q9" s="19">
        <v>1740456</v>
      </c>
      <c r="R9" s="19">
        <v>814571</v>
      </c>
      <c r="S9" s="19">
        <v>1710860</v>
      </c>
      <c r="T9" s="19">
        <v>16371</v>
      </c>
      <c r="U9" s="19">
        <v>3124095</v>
      </c>
      <c r="V9" s="19">
        <v>3070240</v>
      </c>
      <c r="W9" s="19">
        <v>1751603</v>
      </c>
      <c r="X9" s="19">
        <v>2907277</v>
      </c>
      <c r="Y9" s="19">
        <v>53855</v>
      </c>
      <c r="Z9" s="54">
        <f t="shared" si="4"/>
        <v>12.371409830228862</v>
      </c>
      <c r="AA9" s="54">
        <f t="shared" si="0"/>
        <v>18.021653151715778</v>
      </c>
      <c r="AB9" s="54">
        <f t="shared" si="1"/>
        <v>0.93185043262654776</v>
      </c>
      <c r="AC9" s="54">
        <f t="shared" si="2"/>
        <v>1.7238592296329018</v>
      </c>
      <c r="AD9" s="54">
        <f t="shared" si="5"/>
        <v>41.759077615081914</v>
      </c>
      <c r="AE9" s="54">
        <f t="shared" si="6"/>
        <v>68.31561607669741</v>
      </c>
      <c r="AF9" s="54">
        <f t="shared" si="7"/>
        <v>46.366033764280715</v>
      </c>
      <c r="AG9" s="39">
        <f t="shared" si="8"/>
        <v>56.067533157602448</v>
      </c>
      <c r="AH9" s="9">
        <v>3947390</v>
      </c>
      <c r="AI9" s="19">
        <v>33964922</v>
      </c>
      <c r="AJ9" s="9">
        <v>3851442</v>
      </c>
      <c r="AK9" s="19">
        <v>33699622</v>
      </c>
      <c r="AL9" s="101">
        <v>719040</v>
      </c>
      <c r="AM9" s="101">
        <v>4936885</v>
      </c>
      <c r="AN9" s="9">
        <v>1138200</v>
      </c>
      <c r="AO9" s="102">
        <v>13517400</v>
      </c>
      <c r="AP9" s="54">
        <f t="shared" si="9"/>
        <v>18.215580421493698</v>
      </c>
      <c r="AQ9" s="54">
        <f t="shared" si="10"/>
        <v>14.535246098901686</v>
      </c>
      <c r="AR9" s="54">
        <f t="shared" si="11"/>
        <v>29.552567583777712</v>
      </c>
      <c r="AS9" s="100">
        <f t="shared" si="12"/>
        <v>40.111429143033121</v>
      </c>
      <c r="AT9" s="29">
        <v>15</v>
      </c>
      <c r="AU9" s="29">
        <v>27</v>
      </c>
      <c r="AV9" s="29">
        <v>33</v>
      </c>
      <c r="AW9" s="55">
        <v>51</v>
      </c>
      <c r="AX9" s="29" t="s">
        <v>255</v>
      </c>
      <c r="AY9" s="4" t="s">
        <v>255</v>
      </c>
      <c r="AZ9" s="4" t="s">
        <v>255</v>
      </c>
      <c r="BA9" s="5" t="s">
        <v>255</v>
      </c>
      <c r="BB9" s="19">
        <v>7.2</v>
      </c>
      <c r="BC9" s="19">
        <v>5.0999999999999996</v>
      </c>
      <c r="BD9" s="19">
        <v>65.599999999999994</v>
      </c>
      <c r="BE9" s="19">
        <v>74</v>
      </c>
      <c r="BF9" s="105">
        <v>39250017</v>
      </c>
      <c r="BG9" s="105">
        <v>1002070</v>
      </c>
      <c r="BH9" s="105">
        <v>174796</v>
      </c>
      <c r="BI9" s="54">
        <f t="shared" si="3"/>
        <v>255.30434802104671</v>
      </c>
      <c r="BJ9" s="20">
        <f t="shared" si="13"/>
        <v>44.533993450244878</v>
      </c>
      <c r="BK9" s="19">
        <v>26.8</v>
      </c>
      <c r="BL9" s="19">
        <v>16.2</v>
      </c>
      <c r="BM9" s="19">
        <v>25.1</v>
      </c>
      <c r="BN9" s="19">
        <v>19.7</v>
      </c>
      <c r="BO9" s="19">
        <v>29.8</v>
      </c>
      <c r="BP9" s="19">
        <v>29.5</v>
      </c>
      <c r="BQ9" s="19">
        <v>18.3</v>
      </c>
      <c r="BR9" s="19">
        <v>34.6</v>
      </c>
      <c r="BS9" s="106" t="s">
        <v>255</v>
      </c>
      <c r="BT9" s="106" t="s">
        <v>255</v>
      </c>
      <c r="BU9" s="106" t="s">
        <v>255</v>
      </c>
      <c r="BV9" s="106" t="s">
        <v>255</v>
      </c>
      <c r="BW9" s="106" t="s">
        <v>255</v>
      </c>
      <c r="BX9" s="106" t="s">
        <v>255</v>
      </c>
      <c r="BY9" s="106" t="s">
        <v>255</v>
      </c>
      <c r="BZ9" s="106" t="s">
        <v>255</v>
      </c>
      <c r="CA9" s="106" t="s">
        <v>255</v>
      </c>
      <c r="CB9" s="106" t="s">
        <v>255</v>
      </c>
      <c r="CC9" s="106" t="s">
        <v>255</v>
      </c>
      <c r="CD9" s="106" t="s">
        <v>255</v>
      </c>
      <c r="CE9" s="106" t="s">
        <v>255</v>
      </c>
    </row>
    <row r="10" spans="1:83">
      <c r="A10" s="38" t="s">
        <v>14</v>
      </c>
      <c r="B10" s="38" t="s">
        <v>15</v>
      </c>
      <c r="C10" s="55"/>
      <c r="D10" s="19">
        <v>3360747</v>
      </c>
      <c r="E10" s="19">
        <v>292248</v>
      </c>
      <c r="F10" s="19">
        <v>256460</v>
      </c>
      <c r="G10" s="19">
        <v>144518</v>
      </c>
      <c r="H10" s="19">
        <v>144655</v>
      </c>
      <c r="I10" s="19">
        <v>35788</v>
      </c>
      <c r="J10" s="19">
        <v>3068499</v>
      </c>
      <c r="K10" s="19">
        <v>2614507</v>
      </c>
      <c r="L10" s="19">
        <v>2333674</v>
      </c>
      <c r="M10" s="19">
        <v>353809</v>
      </c>
      <c r="N10" s="19">
        <v>453992</v>
      </c>
      <c r="O10" s="19">
        <v>663010</v>
      </c>
      <c r="P10" s="19">
        <v>217586</v>
      </c>
      <c r="Q10" s="19">
        <v>216251</v>
      </c>
      <c r="R10" s="19">
        <v>130152</v>
      </c>
      <c r="S10" s="19">
        <v>212964</v>
      </c>
      <c r="T10" s="19">
        <v>1335</v>
      </c>
      <c r="U10" s="19">
        <v>445424</v>
      </c>
      <c r="V10" s="19">
        <v>441963</v>
      </c>
      <c r="W10" s="19">
        <v>282779</v>
      </c>
      <c r="X10" s="19">
        <v>422571</v>
      </c>
      <c r="Y10" s="19">
        <v>3461</v>
      </c>
      <c r="Z10" s="54">
        <f t="shared" si="4"/>
        <v>12.245763871780133</v>
      </c>
      <c r="AA10" s="54">
        <f t="shared" si="0"/>
        <v>14.795246796560793</v>
      </c>
      <c r="AB10" s="54">
        <f t="shared" si="1"/>
        <v>0.61355050416846668</v>
      </c>
      <c r="AC10" s="54">
        <f t="shared" si="2"/>
        <v>0.77701246452817996</v>
      </c>
      <c r="AD10" s="54">
        <f t="shared" si="5"/>
        <v>49.450466726889495</v>
      </c>
      <c r="AE10" s="54">
        <f t="shared" si="6"/>
        <v>76.052623774685941</v>
      </c>
      <c r="AF10" s="54">
        <f t="shared" si="7"/>
        <v>59.816348478302828</v>
      </c>
      <c r="AG10" s="39">
        <f t="shared" si="8"/>
        <v>63.485353281367864</v>
      </c>
      <c r="AH10" s="9">
        <v>538856</v>
      </c>
      <c r="AI10" s="19">
        <v>4648358</v>
      </c>
      <c r="AJ10" s="9">
        <v>526054</v>
      </c>
      <c r="AK10" s="19">
        <v>4579110</v>
      </c>
      <c r="AL10" s="101">
        <v>103929</v>
      </c>
      <c r="AM10" s="101">
        <v>682545</v>
      </c>
      <c r="AN10" s="9">
        <v>145500</v>
      </c>
      <c r="AO10" s="102">
        <v>1070300</v>
      </c>
      <c r="AP10" s="54">
        <f t="shared" si="9"/>
        <v>19.286970916163131</v>
      </c>
      <c r="AQ10" s="54">
        <f t="shared" si="10"/>
        <v>14.683572134504269</v>
      </c>
      <c r="AR10" s="54">
        <f t="shared" si="11"/>
        <v>27.658757465963568</v>
      </c>
      <c r="AS10" s="100">
        <f t="shared" si="12"/>
        <v>23.373537652513264</v>
      </c>
      <c r="AT10" s="29">
        <v>22</v>
      </c>
      <c r="AU10" s="29">
        <v>27</v>
      </c>
      <c r="AV10" s="29">
        <v>44</v>
      </c>
      <c r="AW10" s="55">
        <v>52</v>
      </c>
      <c r="AX10" s="29" t="s">
        <v>255</v>
      </c>
      <c r="AY10" s="4" t="s">
        <v>255</v>
      </c>
      <c r="AZ10" s="4" t="s">
        <v>255</v>
      </c>
      <c r="BA10" s="5" t="s">
        <v>255</v>
      </c>
      <c r="BB10" s="19">
        <v>4.7</v>
      </c>
      <c r="BC10" s="19">
        <v>3.1</v>
      </c>
      <c r="BD10" s="19">
        <v>69.8</v>
      </c>
      <c r="BE10" s="19">
        <v>75.599999999999994</v>
      </c>
      <c r="BF10" s="105">
        <v>5540545</v>
      </c>
      <c r="BG10" s="105">
        <v>151850</v>
      </c>
      <c r="BH10" s="105">
        <v>18983</v>
      </c>
      <c r="BI10" s="54">
        <f t="shared" ref="BI10:BI56" si="14">(BG10/BF10)*10000</f>
        <v>274.07051111397885</v>
      </c>
      <c r="BJ10" s="20">
        <f t="shared" ref="BJ10:BJ56" si="15">(BH10/BF10)*10000</f>
        <v>34.261972423290487</v>
      </c>
      <c r="BK10" s="19">
        <v>15.2</v>
      </c>
      <c r="BL10" s="19">
        <v>7.9</v>
      </c>
      <c r="BM10" s="19">
        <v>29.3</v>
      </c>
      <c r="BN10" s="19">
        <v>20.100000000000001</v>
      </c>
      <c r="BO10" s="19">
        <v>32.6</v>
      </c>
      <c r="BP10" s="19">
        <v>30.3</v>
      </c>
      <c r="BQ10" s="19">
        <v>22.9</v>
      </c>
      <c r="BR10" s="19">
        <v>41.7</v>
      </c>
      <c r="BS10" s="106" t="s">
        <v>255</v>
      </c>
      <c r="BT10" s="106" t="s">
        <v>255</v>
      </c>
      <c r="BU10" s="106" t="s">
        <v>255</v>
      </c>
      <c r="BV10" s="106" t="s">
        <v>255</v>
      </c>
      <c r="BW10" s="106" t="s">
        <v>255</v>
      </c>
      <c r="BX10" s="106" t="s">
        <v>255</v>
      </c>
      <c r="BY10" s="106" t="s">
        <v>255</v>
      </c>
      <c r="BZ10" s="106" t="s">
        <v>255</v>
      </c>
      <c r="CA10" s="106" t="s">
        <v>255</v>
      </c>
      <c r="CB10" s="106" t="s">
        <v>255</v>
      </c>
      <c r="CC10" s="106" t="s">
        <v>255</v>
      </c>
      <c r="CD10" s="106" t="s">
        <v>255</v>
      </c>
      <c r="CE10" s="106" t="s">
        <v>255</v>
      </c>
    </row>
    <row r="11" spans="1:83">
      <c r="A11" s="38" t="s">
        <v>16</v>
      </c>
      <c r="B11" s="38" t="s">
        <v>17</v>
      </c>
      <c r="C11" s="55"/>
      <c r="D11" s="19">
        <v>2229098</v>
      </c>
      <c r="E11" s="19">
        <v>185907</v>
      </c>
      <c r="F11" s="19">
        <v>171465</v>
      </c>
      <c r="G11" s="19">
        <v>87342</v>
      </c>
      <c r="H11" s="19">
        <v>102241</v>
      </c>
      <c r="I11" s="19">
        <v>14442</v>
      </c>
      <c r="J11" s="19">
        <v>2043191</v>
      </c>
      <c r="K11" s="19">
        <v>1836446</v>
      </c>
      <c r="L11" s="19">
        <v>1596472</v>
      </c>
      <c r="M11" s="19">
        <v>277583</v>
      </c>
      <c r="N11" s="19">
        <v>206745</v>
      </c>
      <c r="O11" s="19">
        <v>533419</v>
      </c>
      <c r="P11" s="19">
        <v>168804</v>
      </c>
      <c r="Q11" s="19">
        <v>167595</v>
      </c>
      <c r="R11" s="19">
        <v>100384</v>
      </c>
      <c r="S11" s="19">
        <v>165150</v>
      </c>
      <c r="T11" s="19">
        <v>1209</v>
      </c>
      <c r="U11" s="19">
        <v>364615</v>
      </c>
      <c r="V11" s="19">
        <v>361900</v>
      </c>
      <c r="W11" s="19">
        <v>242783</v>
      </c>
      <c r="X11" s="19">
        <v>343523</v>
      </c>
      <c r="Y11" s="19">
        <v>2715</v>
      </c>
      <c r="Z11" s="54">
        <f t="shared" si="4"/>
        <v>7.7684003291968562</v>
      </c>
      <c r="AA11" s="54">
        <f t="shared" si="0"/>
        <v>10.118730945858708</v>
      </c>
      <c r="AB11" s="54">
        <f t="shared" si="1"/>
        <v>0.71621525556266441</v>
      </c>
      <c r="AC11" s="54">
        <f t="shared" si="2"/>
        <v>0.74462103862978757</v>
      </c>
      <c r="AD11" s="54">
        <f t="shared" si="5"/>
        <v>46.981555293775926</v>
      </c>
      <c r="AE11" s="54">
        <f t="shared" si="6"/>
        <v>78.136209488001853</v>
      </c>
      <c r="AF11" s="54">
        <f t="shared" si="7"/>
        <v>59.467785123575268</v>
      </c>
      <c r="AG11" s="39">
        <f t="shared" si="8"/>
        <v>66.586125090849251</v>
      </c>
      <c r="AH11" s="9">
        <v>381203</v>
      </c>
      <c r="AI11" s="19">
        <v>3157396</v>
      </c>
      <c r="AJ11" s="9">
        <v>376276</v>
      </c>
      <c r="AK11" s="19">
        <v>3159575</v>
      </c>
      <c r="AL11" s="101">
        <v>82487</v>
      </c>
      <c r="AM11" s="101">
        <v>548800</v>
      </c>
      <c r="AN11" s="9">
        <v>88100</v>
      </c>
      <c r="AO11" s="102">
        <v>832300</v>
      </c>
      <c r="AP11" s="54">
        <f t="shared" si="9"/>
        <v>21.638602004706154</v>
      </c>
      <c r="AQ11" s="54">
        <f t="shared" si="10"/>
        <v>17.381411770965695</v>
      </c>
      <c r="AR11" s="54">
        <f t="shared" si="11"/>
        <v>23.413664437806293</v>
      </c>
      <c r="AS11" s="100">
        <f t="shared" si="12"/>
        <v>26.34215044744942</v>
      </c>
      <c r="AT11" s="29">
        <v>25</v>
      </c>
      <c r="AU11" s="29">
        <v>20</v>
      </c>
      <c r="AV11" s="29">
        <v>40</v>
      </c>
      <c r="AW11" s="55">
        <v>37</v>
      </c>
      <c r="AX11" s="29" t="s">
        <v>255</v>
      </c>
      <c r="AY11" s="4" t="s">
        <v>255</v>
      </c>
      <c r="AZ11" s="4" t="s">
        <v>255</v>
      </c>
      <c r="BA11" s="5" t="s">
        <v>255</v>
      </c>
      <c r="BB11" s="19">
        <v>6.7</v>
      </c>
      <c r="BC11" s="19">
        <v>4.8</v>
      </c>
      <c r="BD11" s="19">
        <v>69.599999999999994</v>
      </c>
      <c r="BE11" s="19">
        <v>78.900000000000006</v>
      </c>
      <c r="BF11" s="107">
        <v>3576452</v>
      </c>
      <c r="BG11" s="107">
        <v>64664</v>
      </c>
      <c r="BH11" s="107">
        <v>8123</v>
      </c>
      <c r="BI11" s="54">
        <f t="shared" si="14"/>
        <v>180.80488707803153</v>
      </c>
      <c r="BJ11" s="20">
        <f t="shared" si="15"/>
        <v>22.712453571304742</v>
      </c>
      <c r="BK11" s="19">
        <v>21.1</v>
      </c>
      <c r="BL11" s="19">
        <v>7.7</v>
      </c>
      <c r="BM11" s="19">
        <v>35.9</v>
      </c>
      <c r="BN11" s="19">
        <v>25.6</v>
      </c>
      <c r="BO11" s="19">
        <v>23.3</v>
      </c>
      <c r="BP11" s="19">
        <v>25.1</v>
      </c>
      <c r="BQ11" s="19">
        <v>19.600000000000001</v>
      </c>
      <c r="BR11" s="19">
        <v>41.6</v>
      </c>
      <c r="BS11" s="106" t="s">
        <v>255</v>
      </c>
      <c r="BT11" s="106" t="s">
        <v>255</v>
      </c>
      <c r="BU11" s="106" t="s">
        <v>255</v>
      </c>
      <c r="BV11" s="106" t="s">
        <v>255</v>
      </c>
      <c r="BW11" s="106" t="s">
        <v>255</v>
      </c>
      <c r="BX11" s="106" t="s">
        <v>255</v>
      </c>
      <c r="BY11" s="106" t="s">
        <v>255</v>
      </c>
      <c r="BZ11" s="106" t="s">
        <v>255</v>
      </c>
      <c r="CA11" s="106" t="s">
        <v>255</v>
      </c>
      <c r="CB11" s="106" t="s">
        <v>255</v>
      </c>
      <c r="CC11" s="106" t="s">
        <v>255</v>
      </c>
      <c r="CD11" s="106" t="s">
        <v>255</v>
      </c>
      <c r="CE11" s="106" t="s">
        <v>255</v>
      </c>
    </row>
    <row r="12" spans="1:83">
      <c r="A12" s="38" t="s">
        <v>18</v>
      </c>
      <c r="B12" s="38" t="s">
        <v>19</v>
      </c>
      <c r="C12" s="55"/>
      <c r="D12" s="19">
        <v>566615</v>
      </c>
      <c r="E12" s="19">
        <v>57087</v>
      </c>
      <c r="F12" s="19">
        <v>52698</v>
      </c>
      <c r="G12" s="19">
        <v>26073</v>
      </c>
      <c r="H12" s="19">
        <v>34189</v>
      </c>
      <c r="I12" s="19">
        <v>4389</v>
      </c>
      <c r="J12" s="19">
        <v>509528</v>
      </c>
      <c r="K12" s="19">
        <v>454929</v>
      </c>
      <c r="L12" s="19">
        <v>392113</v>
      </c>
      <c r="M12" s="19">
        <v>75948</v>
      </c>
      <c r="N12" s="19">
        <v>54599</v>
      </c>
      <c r="O12" s="19">
        <v>149868</v>
      </c>
      <c r="P12" s="19">
        <v>47156</v>
      </c>
      <c r="Q12" s="19">
        <v>46767</v>
      </c>
      <c r="R12" s="19">
        <v>31484</v>
      </c>
      <c r="S12" s="19">
        <v>46288</v>
      </c>
      <c r="T12" s="19">
        <v>389</v>
      </c>
      <c r="U12" s="19">
        <v>102712</v>
      </c>
      <c r="V12" s="19">
        <v>101598</v>
      </c>
      <c r="W12" s="19">
        <v>74511</v>
      </c>
      <c r="X12" s="19">
        <v>98676</v>
      </c>
      <c r="Y12" s="19">
        <v>1114</v>
      </c>
      <c r="Z12" s="54">
        <f t="shared" si="4"/>
        <v>7.6882652793105262</v>
      </c>
      <c r="AA12" s="54">
        <f t="shared" si="0"/>
        <v>10.715603460457523</v>
      </c>
      <c r="AB12" s="54">
        <f t="shared" si="1"/>
        <v>0.82492153702604121</v>
      </c>
      <c r="AC12" s="54">
        <f t="shared" si="2"/>
        <v>1.0845860269491394</v>
      </c>
      <c r="AD12" s="54">
        <f t="shared" si="5"/>
        <v>45.672394765883652</v>
      </c>
      <c r="AE12" s="54">
        <f t="shared" si="6"/>
        <v>76.956124099166288</v>
      </c>
      <c r="AF12" s="54">
        <f t="shared" si="7"/>
        <v>66.765628976164223</v>
      </c>
      <c r="AG12" s="39">
        <f t="shared" si="8"/>
        <v>72.543617104135834</v>
      </c>
      <c r="AH12" s="9">
        <v>110647</v>
      </c>
      <c r="AI12" s="19">
        <v>801141</v>
      </c>
      <c r="AJ12" s="9">
        <v>109238</v>
      </c>
      <c r="AK12" s="19">
        <v>793030</v>
      </c>
      <c r="AL12" s="101">
        <v>27003</v>
      </c>
      <c r="AM12" s="101">
        <v>153728</v>
      </c>
      <c r="AN12" s="9">
        <v>26300</v>
      </c>
      <c r="AO12" s="102">
        <v>197300</v>
      </c>
      <c r="AP12" s="54">
        <f t="shared" si="9"/>
        <v>24.404638173651342</v>
      </c>
      <c r="AQ12" s="54">
        <f t="shared" si="10"/>
        <v>19.188632213305773</v>
      </c>
      <c r="AR12" s="54">
        <f t="shared" si="11"/>
        <v>24.075871033889307</v>
      </c>
      <c r="AS12" s="100">
        <f t="shared" si="12"/>
        <v>24.879260557608159</v>
      </c>
      <c r="AT12" s="29">
        <v>19</v>
      </c>
      <c r="AU12" s="29">
        <v>21</v>
      </c>
      <c r="AV12" s="29">
        <v>37</v>
      </c>
      <c r="AW12" s="55">
        <v>34</v>
      </c>
      <c r="AX12" s="29" t="s">
        <v>255</v>
      </c>
      <c r="AY12" s="4" t="s">
        <v>255</v>
      </c>
      <c r="AZ12" s="4" t="s">
        <v>255</v>
      </c>
      <c r="BA12" s="5" t="s">
        <v>255</v>
      </c>
      <c r="BB12" s="19">
        <v>6.1</v>
      </c>
      <c r="BC12" s="19">
        <v>2.7</v>
      </c>
      <c r="BD12" s="19">
        <v>74.400000000000006</v>
      </c>
      <c r="BE12" s="19">
        <v>81.7</v>
      </c>
      <c r="BF12" s="107">
        <v>952065</v>
      </c>
      <c r="BG12" s="107">
        <v>26334</v>
      </c>
      <c r="BH12" s="107">
        <v>4844</v>
      </c>
      <c r="BI12" s="54">
        <f t="shared" si="14"/>
        <v>276.5987616391738</v>
      </c>
      <c r="BJ12" s="20">
        <f t="shared" si="15"/>
        <v>50.87887906813085</v>
      </c>
      <c r="BK12" s="19">
        <v>20.5</v>
      </c>
      <c r="BL12" s="19">
        <v>9</v>
      </c>
      <c r="BM12" s="19">
        <v>37.5</v>
      </c>
      <c r="BN12" s="19">
        <v>29.8</v>
      </c>
      <c r="BO12" s="19">
        <v>25</v>
      </c>
      <c r="BP12" s="19">
        <v>27.7</v>
      </c>
      <c r="BQ12" s="19">
        <v>17</v>
      </c>
      <c r="BR12" s="19">
        <v>33.5</v>
      </c>
      <c r="BS12" s="106" t="s">
        <v>255</v>
      </c>
      <c r="BT12" s="106" t="s">
        <v>255</v>
      </c>
      <c r="BU12" s="106" t="s">
        <v>255</v>
      </c>
      <c r="BV12" s="106" t="s">
        <v>255</v>
      </c>
      <c r="BW12" s="106" t="s">
        <v>255</v>
      </c>
      <c r="BX12" s="106" t="s">
        <v>255</v>
      </c>
      <c r="BY12" s="106" t="s">
        <v>255</v>
      </c>
      <c r="BZ12" s="106" t="s">
        <v>255</v>
      </c>
      <c r="CA12" s="106" t="s">
        <v>255</v>
      </c>
      <c r="CB12" s="106" t="s">
        <v>255</v>
      </c>
      <c r="CC12" s="106" t="s">
        <v>255</v>
      </c>
      <c r="CD12" s="106" t="s">
        <v>255</v>
      </c>
      <c r="CE12" s="106" t="s">
        <v>255</v>
      </c>
    </row>
    <row r="13" spans="1:83">
      <c r="A13" s="38" t="s">
        <v>20</v>
      </c>
      <c r="B13" s="38" t="s">
        <v>21</v>
      </c>
      <c r="C13" s="55"/>
      <c r="D13" s="19">
        <v>461142</v>
      </c>
      <c r="E13" s="19">
        <v>43159</v>
      </c>
      <c r="F13" s="19">
        <v>40964</v>
      </c>
      <c r="G13" s="19">
        <v>15209</v>
      </c>
      <c r="H13" s="19">
        <v>29567</v>
      </c>
      <c r="I13" s="19">
        <v>2195</v>
      </c>
      <c r="J13" s="19">
        <v>417983</v>
      </c>
      <c r="K13" s="19">
        <v>389679</v>
      </c>
      <c r="L13" s="19">
        <v>322939</v>
      </c>
      <c r="M13" s="19">
        <v>78110</v>
      </c>
      <c r="N13" s="19">
        <v>28304</v>
      </c>
      <c r="O13" s="19">
        <v>72692</v>
      </c>
      <c r="P13" s="19">
        <v>24876</v>
      </c>
      <c r="Q13" s="19">
        <v>24811</v>
      </c>
      <c r="R13" s="19">
        <v>14142</v>
      </c>
      <c r="S13" s="19">
        <v>23798</v>
      </c>
      <c r="T13" s="19">
        <v>65</v>
      </c>
      <c r="U13" s="19">
        <v>47816</v>
      </c>
      <c r="V13" s="19">
        <v>47375</v>
      </c>
      <c r="W13" s="19">
        <v>35206</v>
      </c>
      <c r="X13" s="19">
        <v>42844</v>
      </c>
      <c r="Y13" s="19">
        <v>441</v>
      </c>
      <c r="Z13" s="54">
        <f t="shared" si="4"/>
        <v>5.0858453624968138</v>
      </c>
      <c r="AA13" s="54">
        <f t="shared" si="0"/>
        <v>6.771567264697369</v>
      </c>
      <c r="AB13" s="54">
        <f t="shared" si="1"/>
        <v>0.26129602830036985</v>
      </c>
      <c r="AC13" s="54">
        <f t="shared" si="2"/>
        <v>0.92228542747197595</v>
      </c>
      <c r="AD13" s="54">
        <f t="shared" si="5"/>
        <v>35.239463379596373</v>
      </c>
      <c r="AE13" s="54">
        <f t="shared" si="6"/>
        <v>77.261276176303824</v>
      </c>
      <c r="AF13" s="54">
        <f t="shared" si="7"/>
        <v>56.849975880366621</v>
      </c>
      <c r="AG13" s="39">
        <f t="shared" si="8"/>
        <v>73.628074284758242</v>
      </c>
      <c r="AH13" s="9">
        <v>71316</v>
      </c>
      <c r="AI13" s="19">
        <v>565294</v>
      </c>
      <c r="AJ13" s="9">
        <v>69310</v>
      </c>
      <c r="AK13" s="19">
        <v>553819</v>
      </c>
      <c r="AL13" s="101">
        <v>15180</v>
      </c>
      <c r="AM13" s="101">
        <v>73504</v>
      </c>
      <c r="AN13" s="9">
        <v>44200</v>
      </c>
      <c r="AO13" s="102">
        <v>220800</v>
      </c>
      <c r="AP13" s="54">
        <f t="shared" si="9"/>
        <v>21.285546020528354</v>
      </c>
      <c r="AQ13" s="54">
        <f t="shared" si="10"/>
        <v>13.002791467802593</v>
      </c>
      <c r="AR13" s="54">
        <f t="shared" si="11"/>
        <v>63.771461549559952</v>
      </c>
      <c r="AS13" s="100">
        <f t="shared" si="12"/>
        <v>39.86862133657386</v>
      </c>
      <c r="AT13" s="29">
        <v>24</v>
      </c>
      <c r="AU13" s="29">
        <v>23</v>
      </c>
      <c r="AV13" s="29" t="s">
        <v>255</v>
      </c>
      <c r="AW13" s="55">
        <v>46</v>
      </c>
      <c r="AX13" s="29" t="s">
        <v>255</v>
      </c>
      <c r="AY13" s="4" t="s">
        <v>255</v>
      </c>
      <c r="AZ13" s="4" t="s">
        <v>255</v>
      </c>
      <c r="BA13" s="5" t="s">
        <v>255</v>
      </c>
      <c r="BB13" s="19">
        <v>40.5</v>
      </c>
      <c r="BC13" s="19">
        <v>36.9</v>
      </c>
      <c r="BD13" s="19">
        <v>34.4</v>
      </c>
      <c r="BE13" s="19">
        <v>33.6</v>
      </c>
      <c r="BF13" s="107">
        <v>681170</v>
      </c>
      <c r="BG13" s="107">
        <v>32716</v>
      </c>
      <c r="BH13" s="107">
        <v>8214</v>
      </c>
      <c r="BI13" s="54">
        <f t="shared" si="14"/>
        <v>480.29126356122555</v>
      </c>
      <c r="BJ13" s="20">
        <f t="shared" si="15"/>
        <v>120.58663769690385</v>
      </c>
      <c r="BK13" s="19">
        <v>23.8</v>
      </c>
      <c r="BL13" s="19">
        <v>7.6</v>
      </c>
      <c r="BM13" s="19">
        <v>31.2</v>
      </c>
      <c r="BN13" s="19">
        <v>15.6</v>
      </c>
      <c r="BO13" s="19">
        <v>23.9</v>
      </c>
      <c r="BP13" s="19">
        <v>15.4</v>
      </c>
      <c r="BQ13" s="19">
        <v>21.1</v>
      </c>
      <c r="BR13" s="19">
        <v>61.5</v>
      </c>
      <c r="BS13" s="106" t="s">
        <v>255</v>
      </c>
      <c r="BT13" s="106" t="s">
        <v>255</v>
      </c>
      <c r="BU13" s="106" t="s">
        <v>255</v>
      </c>
      <c r="BV13" s="106" t="s">
        <v>255</v>
      </c>
      <c r="BW13" s="106" t="s">
        <v>255</v>
      </c>
      <c r="BX13" s="106" t="s">
        <v>255</v>
      </c>
      <c r="BY13" s="106" t="s">
        <v>255</v>
      </c>
      <c r="BZ13" s="106" t="s">
        <v>255</v>
      </c>
      <c r="CA13" s="106" t="s">
        <v>255</v>
      </c>
      <c r="CB13" s="106" t="s">
        <v>255</v>
      </c>
      <c r="CC13" s="106" t="s">
        <v>255</v>
      </c>
      <c r="CD13" s="106" t="s">
        <v>255</v>
      </c>
      <c r="CE13" s="106" t="s">
        <v>255</v>
      </c>
    </row>
    <row r="14" spans="1:83">
      <c r="A14" s="38" t="s">
        <v>22</v>
      </c>
      <c r="B14" s="38" t="s">
        <v>23</v>
      </c>
      <c r="C14" s="55"/>
      <c r="D14" s="19">
        <v>11833949</v>
      </c>
      <c r="E14" s="19">
        <v>1195416</v>
      </c>
      <c r="F14" s="19">
        <v>982230</v>
      </c>
      <c r="G14" s="19">
        <v>489072</v>
      </c>
      <c r="H14" s="19">
        <v>624299</v>
      </c>
      <c r="I14" s="19">
        <v>213186</v>
      </c>
      <c r="J14" s="19">
        <v>10638533</v>
      </c>
      <c r="K14" s="19">
        <v>8056352</v>
      </c>
      <c r="L14" s="19">
        <v>7172622</v>
      </c>
      <c r="M14" s="19">
        <v>1128416</v>
      </c>
      <c r="N14" s="19">
        <v>2582181</v>
      </c>
      <c r="O14" s="19">
        <v>3729881</v>
      </c>
      <c r="P14" s="19">
        <v>1248956</v>
      </c>
      <c r="Q14" s="19">
        <v>1237676</v>
      </c>
      <c r="R14" s="19">
        <v>639824</v>
      </c>
      <c r="S14" s="19">
        <v>1224881</v>
      </c>
      <c r="T14" s="19">
        <v>11280</v>
      </c>
      <c r="U14" s="19">
        <v>2480925</v>
      </c>
      <c r="V14" s="19">
        <v>2439220</v>
      </c>
      <c r="W14" s="19">
        <v>1349516</v>
      </c>
      <c r="X14" s="19">
        <v>2357654</v>
      </c>
      <c r="Y14" s="19">
        <v>41705</v>
      </c>
      <c r="Z14" s="54">
        <f t="shared" si="4"/>
        <v>17.833624445381357</v>
      </c>
      <c r="AA14" s="54">
        <f t="shared" si="0"/>
        <v>24.271964941030873</v>
      </c>
      <c r="AB14" s="54">
        <f t="shared" si="1"/>
        <v>0.90315431448345662</v>
      </c>
      <c r="AC14" s="54">
        <f t="shared" si="2"/>
        <v>1.6810262301359371</v>
      </c>
      <c r="AD14" s="54">
        <f t="shared" si="5"/>
        <v>40.912284928426587</v>
      </c>
      <c r="AE14" s="54">
        <f t="shared" si="6"/>
        <v>67.421156657595546</v>
      </c>
      <c r="AF14" s="54">
        <f t="shared" si="7"/>
        <v>51.228706215431131</v>
      </c>
      <c r="AG14" s="39">
        <f t="shared" si="8"/>
        <v>54.39567903100658</v>
      </c>
      <c r="AH14" s="9">
        <v>2553636</v>
      </c>
      <c r="AI14" s="19">
        <v>16781614</v>
      </c>
      <c r="AJ14" s="9">
        <v>2492469</v>
      </c>
      <c r="AK14" s="19">
        <v>16556978</v>
      </c>
      <c r="AL14" s="101">
        <v>542938</v>
      </c>
      <c r="AM14" s="101">
        <v>3486312</v>
      </c>
      <c r="AN14" s="9">
        <v>722600</v>
      </c>
      <c r="AO14" s="102">
        <v>3953200</v>
      </c>
      <c r="AP14" s="54">
        <f t="shared" si="9"/>
        <v>21.261370062138848</v>
      </c>
      <c r="AQ14" s="54">
        <f t="shared" si="10"/>
        <v>20.774592956315168</v>
      </c>
      <c r="AR14" s="54">
        <f t="shared" si="11"/>
        <v>28.991333493014356</v>
      </c>
      <c r="AS14" s="100">
        <f t="shared" si="12"/>
        <v>23.876337819619014</v>
      </c>
      <c r="AT14" s="29">
        <v>22</v>
      </c>
      <c r="AU14" s="29">
        <v>22</v>
      </c>
      <c r="AV14" s="19">
        <v>40</v>
      </c>
      <c r="AW14" s="55">
        <v>39</v>
      </c>
      <c r="AX14" s="29" t="s">
        <v>255</v>
      </c>
      <c r="AY14" s="4" t="s">
        <v>255</v>
      </c>
      <c r="AZ14" s="4" t="s">
        <v>255</v>
      </c>
      <c r="BA14" s="5" t="s">
        <v>255</v>
      </c>
      <c r="BB14" s="19">
        <v>3.1</v>
      </c>
      <c r="BC14" s="19">
        <v>2.1</v>
      </c>
      <c r="BD14" s="19">
        <v>73.900000000000006</v>
      </c>
      <c r="BE14" s="19">
        <v>79.8</v>
      </c>
      <c r="BF14" s="107">
        <v>20612439</v>
      </c>
      <c r="BG14" s="107">
        <v>553812</v>
      </c>
      <c r="BH14" s="107">
        <v>88700</v>
      </c>
      <c r="BI14" s="54">
        <f t="shared" si="14"/>
        <v>268.67853920635008</v>
      </c>
      <c r="BJ14" s="20">
        <f t="shared" si="15"/>
        <v>43.032268039701655</v>
      </c>
      <c r="BK14" s="19">
        <v>21.4</v>
      </c>
      <c r="BL14" s="19">
        <v>10.7</v>
      </c>
      <c r="BM14" s="19">
        <v>34.1</v>
      </c>
      <c r="BN14" s="19">
        <v>28</v>
      </c>
      <c r="BO14" s="19">
        <v>27.2</v>
      </c>
      <c r="BP14" s="19">
        <v>30.9</v>
      </c>
      <c r="BQ14" s="19">
        <v>17.3</v>
      </c>
      <c r="BR14" s="19">
        <v>30.4</v>
      </c>
      <c r="BS14" s="106" t="s">
        <v>255</v>
      </c>
      <c r="BT14" s="106" t="s">
        <v>255</v>
      </c>
      <c r="BU14" s="106" t="s">
        <v>255</v>
      </c>
      <c r="BV14" s="106" t="s">
        <v>255</v>
      </c>
      <c r="BW14" s="106" t="s">
        <v>255</v>
      </c>
      <c r="BX14" s="106" t="s">
        <v>255</v>
      </c>
      <c r="BY14" s="106" t="s">
        <v>255</v>
      </c>
      <c r="BZ14" s="106" t="s">
        <v>255</v>
      </c>
      <c r="CA14" s="106" t="s">
        <v>255</v>
      </c>
      <c r="CB14" s="106" t="s">
        <v>255</v>
      </c>
      <c r="CC14" s="106" t="s">
        <v>255</v>
      </c>
      <c r="CD14" s="106" t="s">
        <v>255</v>
      </c>
      <c r="CE14" s="106" t="s">
        <v>255</v>
      </c>
    </row>
    <row r="15" spans="1:83">
      <c r="A15" s="38" t="s">
        <v>24</v>
      </c>
      <c r="B15" s="38" t="s">
        <v>25</v>
      </c>
      <c r="C15" s="55"/>
      <c r="D15" s="19">
        <v>6198786</v>
      </c>
      <c r="E15" s="19">
        <v>670053</v>
      </c>
      <c r="F15" s="19">
        <v>537954</v>
      </c>
      <c r="G15" s="19">
        <v>293254</v>
      </c>
      <c r="H15" s="19">
        <v>323977</v>
      </c>
      <c r="I15" s="19">
        <v>132099</v>
      </c>
      <c r="J15" s="19">
        <v>5528733</v>
      </c>
      <c r="K15" s="19">
        <v>4299408</v>
      </c>
      <c r="L15" s="19">
        <v>3970160</v>
      </c>
      <c r="M15" s="19">
        <v>455427</v>
      </c>
      <c r="N15" s="19">
        <v>1229325</v>
      </c>
      <c r="O15" s="19">
        <v>1216966</v>
      </c>
      <c r="P15" s="19">
        <v>455127</v>
      </c>
      <c r="Q15" s="19">
        <v>451353</v>
      </c>
      <c r="R15" s="19">
        <v>248186</v>
      </c>
      <c r="S15" s="19">
        <v>446497</v>
      </c>
      <c r="T15" s="19">
        <v>3774</v>
      </c>
      <c r="U15" s="19">
        <v>761839</v>
      </c>
      <c r="V15" s="19">
        <v>753106</v>
      </c>
      <c r="W15" s="19">
        <v>475592</v>
      </c>
      <c r="X15" s="19">
        <v>725701</v>
      </c>
      <c r="Y15" s="19">
        <v>8733</v>
      </c>
      <c r="Z15" s="54">
        <f t="shared" si="4"/>
        <v>19.714709134949025</v>
      </c>
      <c r="AA15" s="54">
        <f t="shared" si="0"/>
        <v>22.235202893682875</v>
      </c>
      <c r="AB15" s="54">
        <f t="shared" si="1"/>
        <v>0.82921909708718666</v>
      </c>
      <c r="AC15" s="54">
        <f t="shared" si="2"/>
        <v>1.1463051904667521</v>
      </c>
      <c r="AD15" s="54">
        <f t="shared" si="5"/>
        <v>43.76579166125665</v>
      </c>
      <c r="AE15" s="54">
        <f t="shared" si="6"/>
        <v>71.809580965476172</v>
      </c>
      <c r="AF15" s="54">
        <f t="shared" si="7"/>
        <v>54.531152843052602</v>
      </c>
      <c r="AG15" s="39">
        <f t="shared" si="8"/>
        <v>62.426838216473556</v>
      </c>
      <c r="AH15" s="9">
        <v>1197714</v>
      </c>
      <c r="AI15" s="19">
        <v>8614803</v>
      </c>
      <c r="AJ15" s="9">
        <v>1173675</v>
      </c>
      <c r="AK15" s="19">
        <v>8538705</v>
      </c>
      <c r="AL15" s="101">
        <v>281460</v>
      </c>
      <c r="AM15" s="101">
        <v>1240476</v>
      </c>
      <c r="AN15" s="9">
        <v>331800</v>
      </c>
      <c r="AO15" s="102">
        <v>1750300</v>
      </c>
      <c r="AP15" s="54">
        <f t="shared" si="9"/>
        <v>23.499767056242142</v>
      </c>
      <c r="AQ15" s="54">
        <f t="shared" si="10"/>
        <v>14.399354227833182</v>
      </c>
      <c r="AR15" s="54">
        <f t="shared" si="11"/>
        <v>28.270177008115532</v>
      </c>
      <c r="AS15" s="100">
        <f t="shared" si="12"/>
        <v>20.498424526904255</v>
      </c>
      <c r="AT15" s="29">
        <v>17</v>
      </c>
      <c r="AU15" s="29">
        <v>16</v>
      </c>
      <c r="AV15" s="19">
        <v>31</v>
      </c>
      <c r="AW15" s="55">
        <v>30</v>
      </c>
      <c r="AX15" s="29" t="s">
        <v>255</v>
      </c>
      <c r="AY15" s="4" t="s">
        <v>255</v>
      </c>
      <c r="AZ15" s="4" t="s">
        <v>255</v>
      </c>
      <c r="BA15" s="5" t="s">
        <v>255</v>
      </c>
      <c r="BB15" s="19">
        <v>3.1</v>
      </c>
      <c r="BC15" s="19">
        <v>2</v>
      </c>
      <c r="BD15" s="19">
        <v>74.599999999999994</v>
      </c>
      <c r="BE15" s="19">
        <v>80</v>
      </c>
      <c r="BF15" s="107">
        <v>10310371</v>
      </c>
      <c r="BG15" s="107">
        <v>309770</v>
      </c>
      <c r="BH15" s="107">
        <v>40990</v>
      </c>
      <c r="BI15" s="54">
        <f t="shared" si="14"/>
        <v>300.44505672977238</v>
      </c>
      <c r="BJ15" s="20">
        <f t="shared" si="15"/>
        <v>39.756086371673732</v>
      </c>
      <c r="BK15" s="19">
        <v>25.5</v>
      </c>
      <c r="BL15" s="19">
        <v>11.5</v>
      </c>
      <c r="BM15" s="19">
        <v>34.4</v>
      </c>
      <c r="BN15" s="19">
        <v>26.6</v>
      </c>
      <c r="BO15" s="19">
        <v>25.6</v>
      </c>
      <c r="BP15" s="19">
        <v>29</v>
      </c>
      <c r="BQ15" s="19">
        <v>14.4</v>
      </c>
      <c r="BR15" s="19">
        <v>32.9</v>
      </c>
      <c r="BS15" s="106" t="s">
        <v>255</v>
      </c>
      <c r="BT15" s="106" t="s">
        <v>255</v>
      </c>
      <c r="BU15" s="106" t="s">
        <v>255</v>
      </c>
      <c r="BV15" s="106" t="s">
        <v>255</v>
      </c>
      <c r="BW15" s="106" t="s">
        <v>255</v>
      </c>
      <c r="BX15" s="106" t="s">
        <v>255</v>
      </c>
      <c r="BY15" s="106" t="s">
        <v>255</v>
      </c>
      <c r="BZ15" s="106" t="s">
        <v>255</v>
      </c>
      <c r="CA15" s="106" t="s">
        <v>255</v>
      </c>
      <c r="CB15" s="106" t="s">
        <v>255</v>
      </c>
      <c r="CC15" s="106" t="s">
        <v>255</v>
      </c>
      <c r="CD15" s="106" t="s">
        <v>255</v>
      </c>
      <c r="CE15" s="106" t="s">
        <v>255</v>
      </c>
    </row>
    <row r="16" spans="1:83">
      <c r="A16" s="38" t="s">
        <v>26</v>
      </c>
      <c r="B16" s="38" t="s">
        <v>27</v>
      </c>
      <c r="C16" s="55"/>
      <c r="D16" s="19">
        <v>831538</v>
      </c>
      <c r="E16" s="19">
        <v>66508</v>
      </c>
      <c r="F16" s="19">
        <v>62174</v>
      </c>
      <c r="G16" s="19">
        <v>36464</v>
      </c>
      <c r="H16" s="19">
        <v>33762</v>
      </c>
      <c r="I16" s="19">
        <v>4334</v>
      </c>
      <c r="J16" s="19">
        <v>765030</v>
      </c>
      <c r="K16" s="19">
        <v>708470</v>
      </c>
      <c r="L16" s="19">
        <v>631104</v>
      </c>
      <c r="M16" s="19">
        <v>100244</v>
      </c>
      <c r="N16" s="19">
        <v>56560</v>
      </c>
      <c r="O16" s="19">
        <v>223108</v>
      </c>
      <c r="P16" s="19">
        <v>77388</v>
      </c>
      <c r="Q16" s="19">
        <v>76996</v>
      </c>
      <c r="R16" s="19">
        <v>50605</v>
      </c>
      <c r="S16" s="19">
        <v>75698</v>
      </c>
      <c r="T16" s="19">
        <v>392</v>
      </c>
      <c r="U16" s="19">
        <v>145720</v>
      </c>
      <c r="V16" s="19">
        <v>144441</v>
      </c>
      <c r="W16" s="19">
        <v>107196</v>
      </c>
      <c r="X16" s="19">
        <v>135298</v>
      </c>
      <c r="Y16" s="19">
        <v>1279</v>
      </c>
      <c r="Z16" s="54">
        <f t="shared" si="4"/>
        <v>6.5165092921152343</v>
      </c>
      <c r="AA16" s="54">
        <f t="shared" si="0"/>
        <v>7.3931741238905673</v>
      </c>
      <c r="AB16" s="54">
        <f t="shared" si="1"/>
        <v>0.50653848141830782</v>
      </c>
      <c r="AC16" s="54">
        <f t="shared" si="2"/>
        <v>0.87771067801262692</v>
      </c>
      <c r="AD16" s="54">
        <f t="shared" si="5"/>
        <v>54.826487039153179</v>
      </c>
      <c r="AE16" s="54">
        <f t="shared" si="6"/>
        <v>82.494019842359123</v>
      </c>
      <c r="AF16" s="54">
        <f t="shared" si="7"/>
        <v>65.391275133095576</v>
      </c>
      <c r="AG16" s="39">
        <f t="shared" si="8"/>
        <v>73.56299752950865</v>
      </c>
      <c r="AH16" s="9">
        <v>149163</v>
      </c>
      <c r="AI16" s="19">
        <v>1203187</v>
      </c>
      <c r="AJ16" s="9">
        <v>148126</v>
      </c>
      <c r="AK16" s="19">
        <v>1192081</v>
      </c>
      <c r="AL16" s="101">
        <v>23694</v>
      </c>
      <c r="AM16" s="101">
        <v>221093</v>
      </c>
      <c r="AN16" s="9">
        <v>27200</v>
      </c>
      <c r="AO16" s="102">
        <v>305100</v>
      </c>
      <c r="AP16" s="54">
        <f t="shared" si="9"/>
        <v>15.88463627038877</v>
      </c>
      <c r="AQ16" s="54">
        <f t="shared" si="10"/>
        <v>18.375614098224133</v>
      </c>
      <c r="AR16" s="54">
        <f t="shared" si="11"/>
        <v>18.362745230411946</v>
      </c>
      <c r="AS16" s="100">
        <f t="shared" si="12"/>
        <v>25.593898401199251</v>
      </c>
      <c r="AT16" s="29">
        <v>19</v>
      </c>
      <c r="AU16" s="29">
        <v>18</v>
      </c>
      <c r="AV16" s="19">
        <v>44</v>
      </c>
      <c r="AW16" s="55">
        <v>42</v>
      </c>
      <c r="AX16" s="29" t="s">
        <v>255</v>
      </c>
      <c r="AY16" s="4" t="s">
        <v>255</v>
      </c>
      <c r="AZ16" s="4" t="s">
        <v>255</v>
      </c>
      <c r="BA16" s="5" t="s">
        <v>255</v>
      </c>
      <c r="BB16" s="19">
        <v>8.4</v>
      </c>
      <c r="BC16" s="19">
        <v>7.1</v>
      </c>
      <c r="BD16" s="19">
        <v>60.8</v>
      </c>
      <c r="BE16" s="19">
        <v>67.2</v>
      </c>
      <c r="BF16" s="108">
        <v>1428557</v>
      </c>
      <c r="BG16" s="107">
        <v>42753</v>
      </c>
      <c r="BH16" s="107">
        <v>4417</v>
      </c>
      <c r="BI16" s="54">
        <f t="shared" si="14"/>
        <v>299.27402266762897</v>
      </c>
      <c r="BJ16" s="20">
        <f t="shared" si="15"/>
        <v>30.919312285054076</v>
      </c>
      <c r="BK16" s="19">
        <v>18.7</v>
      </c>
      <c r="BL16" s="19">
        <v>7.1</v>
      </c>
      <c r="BM16" s="19">
        <v>35.6</v>
      </c>
      <c r="BN16" s="19">
        <v>26.5</v>
      </c>
      <c r="BO16" s="19">
        <v>27.2</v>
      </c>
      <c r="BP16" s="19">
        <v>32.6</v>
      </c>
      <c r="BQ16" s="19">
        <v>18.5</v>
      </c>
      <c r="BR16" s="19">
        <v>33.9</v>
      </c>
      <c r="BS16" s="106" t="s">
        <v>255</v>
      </c>
      <c r="BT16" s="106" t="s">
        <v>255</v>
      </c>
      <c r="BU16" s="106" t="s">
        <v>255</v>
      </c>
      <c r="BV16" s="106" t="s">
        <v>255</v>
      </c>
      <c r="BW16" s="106" t="s">
        <v>255</v>
      </c>
      <c r="BX16" s="106" t="s">
        <v>255</v>
      </c>
      <c r="BY16" s="106" t="s">
        <v>255</v>
      </c>
      <c r="BZ16" s="106" t="s">
        <v>255</v>
      </c>
      <c r="CA16" s="106" t="s">
        <v>255</v>
      </c>
      <c r="CB16" s="106" t="s">
        <v>255</v>
      </c>
      <c r="CC16" s="106" t="s">
        <v>255</v>
      </c>
      <c r="CD16" s="106" t="s">
        <v>255</v>
      </c>
      <c r="CE16" s="106" t="s">
        <v>255</v>
      </c>
    </row>
    <row r="17" spans="1:83">
      <c r="A17" s="38" t="s">
        <v>28</v>
      </c>
      <c r="B17" s="38" t="s">
        <v>29</v>
      </c>
      <c r="C17" s="55"/>
      <c r="D17" s="19">
        <v>954843</v>
      </c>
      <c r="E17" s="19">
        <v>108451</v>
      </c>
      <c r="F17" s="19">
        <v>89279</v>
      </c>
      <c r="G17" s="19">
        <v>51515</v>
      </c>
      <c r="H17" s="19">
        <v>51374</v>
      </c>
      <c r="I17" s="19">
        <v>19172</v>
      </c>
      <c r="J17" s="19">
        <v>846392</v>
      </c>
      <c r="K17" s="19">
        <v>679682</v>
      </c>
      <c r="L17" s="19">
        <v>637210</v>
      </c>
      <c r="M17" s="19">
        <v>67476</v>
      </c>
      <c r="N17" s="19">
        <v>166710</v>
      </c>
      <c r="O17" s="19">
        <v>229307</v>
      </c>
      <c r="P17" s="19">
        <v>84205</v>
      </c>
      <c r="Q17" s="19">
        <v>83964</v>
      </c>
      <c r="R17" s="19">
        <v>53299</v>
      </c>
      <c r="S17" s="19">
        <v>83454</v>
      </c>
      <c r="T17" s="19">
        <v>241</v>
      </c>
      <c r="U17" s="19">
        <v>145102</v>
      </c>
      <c r="V17" s="19">
        <v>144065</v>
      </c>
      <c r="W17" s="19">
        <v>96268</v>
      </c>
      <c r="X17" s="19">
        <v>140191</v>
      </c>
      <c r="Y17" s="19">
        <v>1037</v>
      </c>
      <c r="Z17" s="54">
        <f t="shared" si="4"/>
        <v>17.678029709269623</v>
      </c>
      <c r="AA17" s="54">
        <f t="shared" si="0"/>
        <v>19.696547226344293</v>
      </c>
      <c r="AB17" s="54">
        <f t="shared" si="1"/>
        <v>0.28620628228727513</v>
      </c>
      <c r="AC17" s="54">
        <f t="shared" si="2"/>
        <v>0.71466968063844738</v>
      </c>
      <c r="AD17" s="54">
        <f t="shared" si="5"/>
        <v>47.500714608440681</v>
      </c>
      <c r="AE17" s="54">
        <f t="shared" si="6"/>
        <v>75.28544693239067</v>
      </c>
      <c r="AF17" s="54">
        <f t="shared" si="7"/>
        <v>63.296716347010275</v>
      </c>
      <c r="AG17" s="39">
        <f t="shared" si="8"/>
        <v>66.345053824206417</v>
      </c>
      <c r="AH17" s="9">
        <v>206146</v>
      </c>
      <c r="AI17" s="19">
        <v>1389678</v>
      </c>
      <c r="AJ17" s="9">
        <v>199958</v>
      </c>
      <c r="AK17" s="19">
        <v>1379182</v>
      </c>
      <c r="AL17" s="101">
        <v>42729</v>
      </c>
      <c r="AM17" s="101">
        <v>239592</v>
      </c>
      <c r="AN17" s="9">
        <v>49800</v>
      </c>
      <c r="AO17" s="102">
        <v>261300</v>
      </c>
      <c r="AP17" s="54">
        <f t="shared" si="9"/>
        <v>20.7275426154279</v>
      </c>
      <c r="AQ17" s="54">
        <f t="shared" si="10"/>
        <v>17.240828450907333</v>
      </c>
      <c r="AR17" s="54">
        <f t="shared" si="11"/>
        <v>24.905230098320647</v>
      </c>
      <c r="AS17" s="100">
        <f t="shared" si="12"/>
        <v>18.94601292650281</v>
      </c>
      <c r="AT17" s="29">
        <v>36</v>
      </c>
      <c r="AU17" s="29">
        <v>32</v>
      </c>
      <c r="AV17" s="19">
        <v>61</v>
      </c>
      <c r="AW17" s="55">
        <v>61</v>
      </c>
      <c r="AX17" s="29" t="s">
        <v>255</v>
      </c>
      <c r="AY17" s="4" t="s">
        <v>255</v>
      </c>
      <c r="AZ17" s="4" t="s">
        <v>255</v>
      </c>
      <c r="BA17" s="5" t="s">
        <v>255</v>
      </c>
      <c r="BB17" s="19">
        <v>1.4</v>
      </c>
      <c r="BC17" s="19">
        <v>0.7</v>
      </c>
      <c r="BD17" s="19">
        <v>73.5</v>
      </c>
      <c r="BE17" s="19">
        <v>78.599999999999994</v>
      </c>
      <c r="BF17" s="107">
        <v>1683140</v>
      </c>
      <c r="BG17" s="107">
        <v>29357</v>
      </c>
      <c r="BH17" s="107">
        <v>3876</v>
      </c>
      <c r="BI17" s="54">
        <f t="shared" si="14"/>
        <v>174.41805197428616</v>
      </c>
      <c r="BJ17" s="20">
        <f t="shared" si="15"/>
        <v>23.028387418753045</v>
      </c>
      <c r="BK17" s="19">
        <v>16.600000000000001</v>
      </c>
      <c r="BL17" s="19">
        <v>8.5</v>
      </c>
      <c r="BM17" s="19">
        <v>33</v>
      </c>
      <c r="BN17" s="19">
        <v>26.1</v>
      </c>
      <c r="BO17" s="19">
        <v>34.299999999999997</v>
      </c>
      <c r="BP17" s="19">
        <v>36.6</v>
      </c>
      <c r="BQ17" s="19">
        <v>16.100000000000001</v>
      </c>
      <c r="BR17" s="19">
        <v>28.8</v>
      </c>
      <c r="BS17" s="106" t="s">
        <v>255</v>
      </c>
      <c r="BT17" s="106" t="s">
        <v>255</v>
      </c>
      <c r="BU17" s="106" t="s">
        <v>255</v>
      </c>
      <c r="BV17" s="106" t="s">
        <v>255</v>
      </c>
      <c r="BW17" s="106" t="s">
        <v>255</v>
      </c>
      <c r="BX17" s="106" t="s">
        <v>255</v>
      </c>
      <c r="BY17" s="106" t="s">
        <v>255</v>
      </c>
      <c r="BZ17" s="106" t="s">
        <v>255</v>
      </c>
      <c r="CA17" s="106" t="s">
        <v>255</v>
      </c>
      <c r="CB17" s="106" t="s">
        <v>255</v>
      </c>
      <c r="CC17" s="106" t="s">
        <v>255</v>
      </c>
      <c r="CD17" s="106" t="s">
        <v>255</v>
      </c>
      <c r="CE17" s="106" t="s">
        <v>255</v>
      </c>
    </row>
    <row r="18" spans="1:83">
      <c r="A18" s="38" t="s">
        <v>30</v>
      </c>
      <c r="B18" s="38" t="s">
        <v>31</v>
      </c>
      <c r="C18" s="55"/>
      <c r="D18" s="19">
        <v>7965239</v>
      </c>
      <c r="E18" s="19">
        <v>680188</v>
      </c>
      <c r="F18" s="19">
        <v>598813</v>
      </c>
      <c r="G18" s="19">
        <v>313291</v>
      </c>
      <c r="H18" s="19">
        <v>350931</v>
      </c>
      <c r="I18" s="19">
        <v>81375</v>
      </c>
      <c r="J18" s="19">
        <v>7285051</v>
      </c>
      <c r="K18" s="19">
        <v>6245605</v>
      </c>
      <c r="L18" s="19">
        <v>5493876</v>
      </c>
      <c r="M18" s="19">
        <v>888116</v>
      </c>
      <c r="N18" s="19">
        <v>1039446</v>
      </c>
      <c r="O18" s="19">
        <v>1719667</v>
      </c>
      <c r="P18" s="19">
        <v>595428</v>
      </c>
      <c r="Q18" s="19">
        <v>590666</v>
      </c>
      <c r="R18" s="19">
        <v>358546</v>
      </c>
      <c r="S18" s="19">
        <v>581855</v>
      </c>
      <c r="T18" s="19">
        <v>4762</v>
      </c>
      <c r="U18" s="19">
        <v>1124239</v>
      </c>
      <c r="V18" s="19">
        <v>1111046</v>
      </c>
      <c r="W18" s="19">
        <v>747441</v>
      </c>
      <c r="X18" s="19">
        <v>1065187</v>
      </c>
      <c r="Y18" s="19">
        <v>13193</v>
      </c>
      <c r="Z18" s="54">
        <f t="shared" si="4"/>
        <v>11.963604180020818</v>
      </c>
      <c r="AA18" s="54">
        <f t="shared" si="0"/>
        <v>14.268204848531601</v>
      </c>
      <c r="AB18" s="54">
        <f t="shared" si="1"/>
        <v>0.79976084430023442</v>
      </c>
      <c r="AC18" s="54">
        <f t="shared" si="2"/>
        <v>1.1735049219961236</v>
      </c>
      <c r="AD18" s="54">
        <f t="shared" si="5"/>
        <v>46.059471793092499</v>
      </c>
      <c r="AE18" s="54">
        <f t="shared" si="6"/>
        <v>75.413006717454692</v>
      </c>
      <c r="AF18" s="54">
        <f t="shared" si="7"/>
        <v>60.216516522568639</v>
      </c>
      <c r="AG18" s="39">
        <f t="shared" si="8"/>
        <v>66.48417284936744</v>
      </c>
      <c r="AH18" s="9">
        <v>1362286</v>
      </c>
      <c r="AI18" s="19">
        <v>11331938</v>
      </c>
      <c r="AJ18" s="9">
        <v>1347468</v>
      </c>
      <c r="AK18" s="19">
        <v>11342588</v>
      </c>
      <c r="AL18" s="101">
        <v>294064</v>
      </c>
      <c r="AM18" s="101">
        <v>1775188</v>
      </c>
      <c r="AN18" s="9">
        <v>390600</v>
      </c>
      <c r="AO18" s="102">
        <v>2873800</v>
      </c>
      <c r="AP18" s="54">
        <f t="shared" si="9"/>
        <v>21.58606929822372</v>
      </c>
      <c r="AQ18" s="54">
        <f t="shared" si="10"/>
        <v>15.665352210716296</v>
      </c>
      <c r="AR18" s="54">
        <f t="shared" si="11"/>
        <v>28.987701377695053</v>
      </c>
      <c r="AS18" s="100">
        <f t="shared" si="12"/>
        <v>25.336369442317753</v>
      </c>
      <c r="AT18" s="29">
        <v>23</v>
      </c>
      <c r="AU18" s="29">
        <v>19</v>
      </c>
      <c r="AV18" s="19">
        <v>37</v>
      </c>
      <c r="AW18" s="55">
        <v>36</v>
      </c>
      <c r="AX18" s="29" t="s">
        <v>255</v>
      </c>
      <c r="AY18" s="4" t="s">
        <v>255</v>
      </c>
      <c r="AZ18" s="4" t="s">
        <v>255</v>
      </c>
      <c r="BA18" s="5" t="s">
        <v>255</v>
      </c>
      <c r="BB18" s="19">
        <v>9.5</v>
      </c>
      <c r="BC18" s="19">
        <v>9.1999999999999993</v>
      </c>
      <c r="BD18" s="19">
        <v>67.900000000000006</v>
      </c>
      <c r="BE18" s="19">
        <v>73.8</v>
      </c>
      <c r="BF18" s="107">
        <v>12801539</v>
      </c>
      <c r="BG18" s="107">
        <v>262306</v>
      </c>
      <c r="BH18" s="107">
        <v>55854</v>
      </c>
      <c r="BI18" s="54">
        <f t="shared" si="14"/>
        <v>204.90192624496163</v>
      </c>
      <c r="BJ18" s="20">
        <f t="shared" si="15"/>
        <v>43.630691591065734</v>
      </c>
      <c r="BK18" s="19">
        <v>21.7</v>
      </c>
      <c r="BL18" s="19">
        <v>9.6</v>
      </c>
      <c r="BM18" s="19">
        <v>34.5</v>
      </c>
      <c r="BN18" s="19">
        <v>25</v>
      </c>
      <c r="BO18" s="19">
        <v>27.6</v>
      </c>
      <c r="BP18" s="19">
        <v>29.2</v>
      </c>
      <c r="BQ18" s="19">
        <v>16.2</v>
      </c>
      <c r="BR18" s="19">
        <v>36.200000000000003</v>
      </c>
      <c r="BS18" s="106" t="s">
        <v>255</v>
      </c>
      <c r="BT18" s="106" t="s">
        <v>255</v>
      </c>
      <c r="BU18" s="106" t="s">
        <v>255</v>
      </c>
      <c r="BV18" s="106" t="s">
        <v>255</v>
      </c>
      <c r="BW18" s="106" t="s">
        <v>255</v>
      </c>
      <c r="BX18" s="106" t="s">
        <v>255</v>
      </c>
      <c r="BY18" s="106" t="s">
        <v>255</v>
      </c>
      <c r="BZ18" s="106" t="s">
        <v>255</v>
      </c>
      <c r="CA18" s="106" t="s">
        <v>255</v>
      </c>
      <c r="CB18" s="106" t="s">
        <v>255</v>
      </c>
      <c r="CC18" s="106" t="s">
        <v>255</v>
      </c>
      <c r="CD18" s="106" t="s">
        <v>255</v>
      </c>
      <c r="CE18" s="106" t="s">
        <v>255</v>
      </c>
    </row>
    <row r="19" spans="1:83">
      <c r="A19" s="38" t="s">
        <v>32</v>
      </c>
      <c r="B19" s="38" t="s">
        <v>33</v>
      </c>
      <c r="C19" s="55"/>
      <c r="D19" s="19">
        <v>4008012</v>
      </c>
      <c r="E19" s="19">
        <v>472214</v>
      </c>
      <c r="F19" s="19">
        <v>404799</v>
      </c>
      <c r="G19" s="19">
        <v>213924</v>
      </c>
      <c r="H19" s="19">
        <v>240072</v>
      </c>
      <c r="I19" s="19">
        <v>67415</v>
      </c>
      <c r="J19" s="19">
        <v>3535798</v>
      </c>
      <c r="K19" s="19">
        <v>2974568</v>
      </c>
      <c r="L19" s="19">
        <v>2716739</v>
      </c>
      <c r="M19" s="19">
        <v>331904</v>
      </c>
      <c r="N19" s="19">
        <v>561230</v>
      </c>
      <c r="O19" s="19">
        <v>904054</v>
      </c>
      <c r="P19" s="19">
        <v>336749</v>
      </c>
      <c r="Q19" s="19">
        <v>335648</v>
      </c>
      <c r="R19" s="19">
        <v>214264</v>
      </c>
      <c r="S19" s="19">
        <v>332905</v>
      </c>
      <c r="T19" s="19">
        <v>1101</v>
      </c>
      <c r="U19" s="19">
        <v>567305</v>
      </c>
      <c r="V19" s="19">
        <v>564139</v>
      </c>
      <c r="W19" s="19">
        <v>383956</v>
      </c>
      <c r="X19" s="19">
        <v>549583</v>
      </c>
      <c r="Y19" s="19">
        <v>3166</v>
      </c>
      <c r="Z19" s="54">
        <f t="shared" si="4"/>
        <v>14.276366223788367</v>
      </c>
      <c r="AA19" s="54">
        <f t="shared" si="0"/>
        <v>15.872795900670797</v>
      </c>
      <c r="AB19" s="54">
        <f t="shared" si="1"/>
        <v>0.32694974595321735</v>
      </c>
      <c r="AC19" s="54">
        <f t="shared" si="2"/>
        <v>0.55807722477327015</v>
      </c>
      <c r="AD19" s="54">
        <f t="shared" si="5"/>
        <v>45.302341734891385</v>
      </c>
      <c r="AE19" s="54">
        <f t="shared" si="6"/>
        <v>76.83524341605488</v>
      </c>
      <c r="AF19" s="54">
        <f t="shared" si="7"/>
        <v>63.627211959055565</v>
      </c>
      <c r="AG19" s="39">
        <f t="shared" si="8"/>
        <v>67.680700857563394</v>
      </c>
      <c r="AH19" s="9">
        <v>870896</v>
      </c>
      <c r="AI19" s="19">
        <v>5598068</v>
      </c>
      <c r="AJ19" s="9">
        <v>852946</v>
      </c>
      <c r="AK19" s="19">
        <v>5589841</v>
      </c>
      <c r="AL19" s="101">
        <v>203091</v>
      </c>
      <c r="AM19" s="101">
        <v>948881</v>
      </c>
      <c r="AN19" s="9">
        <v>225400</v>
      </c>
      <c r="AO19" s="102">
        <v>1079100</v>
      </c>
      <c r="AP19" s="54">
        <f t="shared" si="9"/>
        <v>23.319776414175745</v>
      </c>
      <c r="AQ19" s="54">
        <f t="shared" si="10"/>
        <v>16.950151373652481</v>
      </c>
      <c r="AR19" s="54">
        <f t="shared" si="11"/>
        <v>26.42605745264061</v>
      </c>
      <c r="AS19" s="100">
        <f t="shared" si="12"/>
        <v>19.304663585243301</v>
      </c>
      <c r="AT19" s="29">
        <v>24</v>
      </c>
      <c r="AU19" s="29">
        <v>22</v>
      </c>
      <c r="AV19" s="19">
        <v>42</v>
      </c>
      <c r="AW19" s="55">
        <v>41</v>
      </c>
      <c r="AX19" s="29" t="s">
        <v>255</v>
      </c>
      <c r="AY19" s="4" t="s">
        <v>255</v>
      </c>
      <c r="AZ19" s="4" t="s">
        <v>255</v>
      </c>
      <c r="BA19" s="5" t="s">
        <v>255</v>
      </c>
      <c r="BB19" s="19">
        <v>2.2000000000000002</v>
      </c>
      <c r="BC19" s="19">
        <v>1</v>
      </c>
      <c r="BD19" s="19">
        <v>76.5</v>
      </c>
      <c r="BE19" s="19">
        <v>83.4</v>
      </c>
      <c r="BF19" s="107">
        <v>6633053</v>
      </c>
      <c r="BG19" s="107">
        <v>171759</v>
      </c>
      <c r="BH19" s="107">
        <v>26845</v>
      </c>
      <c r="BI19" s="54">
        <f t="shared" si="14"/>
        <v>258.94410914551713</v>
      </c>
      <c r="BJ19" s="20">
        <f t="shared" si="15"/>
        <v>40.471559627218419</v>
      </c>
      <c r="BK19" s="19">
        <v>22.1</v>
      </c>
      <c r="BL19" s="19">
        <v>9.3000000000000007</v>
      </c>
      <c r="BM19" s="19">
        <v>40.9</v>
      </c>
      <c r="BN19" s="19">
        <v>32.6</v>
      </c>
      <c r="BO19" s="19">
        <v>25.3</v>
      </c>
      <c r="BP19" s="19">
        <v>30.3</v>
      </c>
      <c r="BQ19" s="19">
        <v>11.7</v>
      </c>
      <c r="BR19" s="19">
        <v>27.9</v>
      </c>
      <c r="BS19" s="106" t="s">
        <v>255</v>
      </c>
      <c r="BT19" s="106" t="s">
        <v>255</v>
      </c>
      <c r="BU19" s="106" t="s">
        <v>255</v>
      </c>
      <c r="BV19" s="106" t="s">
        <v>255</v>
      </c>
      <c r="BW19" s="106" t="s">
        <v>255</v>
      </c>
      <c r="BX19" s="106" t="s">
        <v>255</v>
      </c>
      <c r="BY19" s="106" t="s">
        <v>255</v>
      </c>
      <c r="BZ19" s="106" t="s">
        <v>255</v>
      </c>
      <c r="CA19" s="106" t="s">
        <v>255</v>
      </c>
      <c r="CB19" s="106" t="s">
        <v>255</v>
      </c>
      <c r="CC19" s="106" t="s">
        <v>255</v>
      </c>
      <c r="CD19" s="106" t="s">
        <v>255</v>
      </c>
      <c r="CE19" s="106" t="s">
        <v>255</v>
      </c>
    </row>
    <row r="20" spans="1:83">
      <c r="A20" s="38" t="s">
        <v>34</v>
      </c>
      <c r="B20" s="38" t="s">
        <v>35</v>
      </c>
      <c r="C20" s="55"/>
      <c r="D20" s="19">
        <v>1869985</v>
      </c>
      <c r="E20" s="19">
        <v>176443</v>
      </c>
      <c r="F20" s="19">
        <v>161853</v>
      </c>
      <c r="G20" s="19">
        <v>88648</v>
      </c>
      <c r="H20" s="19">
        <v>95912</v>
      </c>
      <c r="I20" s="19">
        <v>14590</v>
      </c>
      <c r="J20" s="19">
        <v>1693542</v>
      </c>
      <c r="K20" s="19">
        <v>1539622</v>
      </c>
      <c r="L20" s="19">
        <v>1402976</v>
      </c>
      <c r="M20" s="19">
        <v>182018</v>
      </c>
      <c r="N20" s="19">
        <v>153920</v>
      </c>
      <c r="O20" s="19">
        <v>467623</v>
      </c>
      <c r="P20" s="19">
        <v>151023</v>
      </c>
      <c r="Q20" s="19">
        <v>150698</v>
      </c>
      <c r="R20" s="19">
        <v>102720</v>
      </c>
      <c r="S20" s="19">
        <v>149666</v>
      </c>
      <c r="T20" s="19">
        <v>325</v>
      </c>
      <c r="U20" s="19">
        <v>316600</v>
      </c>
      <c r="V20" s="19">
        <v>315734</v>
      </c>
      <c r="W20" s="19">
        <v>228684</v>
      </c>
      <c r="X20" s="19">
        <v>308805</v>
      </c>
      <c r="Y20" s="19">
        <v>866</v>
      </c>
      <c r="Z20" s="54">
        <f t="shared" si="4"/>
        <v>8.2689593806498412</v>
      </c>
      <c r="AA20" s="54">
        <f t="shared" si="0"/>
        <v>9.0886438009804316</v>
      </c>
      <c r="AB20" s="54">
        <f t="shared" si="1"/>
        <v>0.21519900942240586</v>
      </c>
      <c r="AC20" s="54">
        <f t="shared" si="2"/>
        <v>0.27353126974099812</v>
      </c>
      <c r="AD20" s="54">
        <f t="shared" si="5"/>
        <v>50.24172112240214</v>
      </c>
      <c r="AE20" s="54">
        <f t="shared" si="6"/>
        <v>82.842704816296262</v>
      </c>
      <c r="AF20" s="54">
        <f t="shared" si="7"/>
        <v>68.016129993444707</v>
      </c>
      <c r="AG20" s="39">
        <f t="shared" si="8"/>
        <v>72.231206569804172</v>
      </c>
      <c r="AH20" s="9">
        <v>352372</v>
      </c>
      <c r="AI20" s="19">
        <v>2696735</v>
      </c>
      <c r="AJ20" s="9">
        <v>344894</v>
      </c>
      <c r="AK20" s="19">
        <v>2688351</v>
      </c>
      <c r="AL20" s="101">
        <v>76744</v>
      </c>
      <c r="AM20" s="101">
        <v>495712</v>
      </c>
      <c r="AN20" s="9">
        <v>90400</v>
      </c>
      <c r="AO20" s="102">
        <v>606100</v>
      </c>
      <c r="AP20" s="54">
        <f t="shared" si="9"/>
        <v>21.779256013531153</v>
      </c>
      <c r="AQ20" s="54">
        <f t="shared" si="10"/>
        <v>18.381932225450406</v>
      </c>
      <c r="AR20" s="54">
        <f t="shared" si="11"/>
        <v>26.210951770688968</v>
      </c>
      <c r="AS20" s="100">
        <f t="shared" si="12"/>
        <v>22.545419106359251</v>
      </c>
      <c r="AT20" s="29">
        <v>28</v>
      </c>
      <c r="AU20" s="29">
        <v>27</v>
      </c>
      <c r="AV20" s="19">
        <v>40</v>
      </c>
      <c r="AW20" s="55">
        <v>48</v>
      </c>
      <c r="AX20" s="29" t="s">
        <v>255</v>
      </c>
      <c r="AY20" s="4" t="s">
        <v>255</v>
      </c>
      <c r="AZ20" s="4" t="s">
        <v>255</v>
      </c>
      <c r="BA20" s="5" t="s">
        <v>255</v>
      </c>
      <c r="BB20" s="19">
        <v>3.7</v>
      </c>
      <c r="BC20" s="19">
        <v>1</v>
      </c>
      <c r="BD20" s="19">
        <v>72.599999999999994</v>
      </c>
      <c r="BE20" s="19">
        <v>81.2</v>
      </c>
      <c r="BF20" s="107">
        <v>3134693</v>
      </c>
      <c r="BG20" s="107">
        <v>65391</v>
      </c>
      <c r="BH20" s="107">
        <v>9110</v>
      </c>
      <c r="BI20" s="54">
        <f t="shared" si="14"/>
        <v>208.60415996079999</v>
      </c>
      <c r="BJ20" s="20">
        <f t="shared" si="15"/>
        <v>29.061857094139679</v>
      </c>
      <c r="BK20" s="19">
        <v>15.9</v>
      </c>
      <c r="BL20" s="19">
        <v>6.6</v>
      </c>
      <c r="BM20" s="19">
        <v>41.1</v>
      </c>
      <c r="BN20" s="19">
        <v>29.8</v>
      </c>
      <c r="BO20" s="19">
        <v>28.9</v>
      </c>
      <c r="BP20" s="19">
        <v>33.6</v>
      </c>
      <c r="BQ20" s="19">
        <v>14.1</v>
      </c>
      <c r="BR20" s="19">
        <v>29.9</v>
      </c>
      <c r="BS20" s="106" t="s">
        <v>255</v>
      </c>
      <c r="BT20" s="106" t="s">
        <v>255</v>
      </c>
      <c r="BU20" s="106" t="s">
        <v>255</v>
      </c>
      <c r="BV20" s="106" t="s">
        <v>255</v>
      </c>
      <c r="BW20" s="106" t="s">
        <v>255</v>
      </c>
      <c r="BX20" s="106" t="s">
        <v>255</v>
      </c>
      <c r="BY20" s="106" t="s">
        <v>255</v>
      </c>
      <c r="BZ20" s="106" t="s">
        <v>255</v>
      </c>
      <c r="CA20" s="106" t="s">
        <v>255</v>
      </c>
      <c r="CB20" s="106" t="s">
        <v>255</v>
      </c>
      <c r="CC20" s="106" t="s">
        <v>255</v>
      </c>
      <c r="CD20" s="106" t="s">
        <v>255</v>
      </c>
      <c r="CE20" s="106" t="s">
        <v>255</v>
      </c>
    </row>
    <row r="21" spans="1:83">
      <c r="A21" s="38" t="s">
        <v>36</v>
      </c>
      <c r="B21" s="38" t="s">
        <v>37</v>
      </c>
      <c r="C21" s="55"/>
      <c r="D21" s="19">
        <v>1722549</v>
      </c>
      <c r="E21" s="19">
        <v>182150</v>
      </c>
      <c r="F21" s="19">
        <v>154249</v>
      </c>
      <c r="G21" s="19">
        <v>94864</v>
      </c>
      <c r="H21" s="19">
        <v>82703</v>
      </c>
      <c r="I21" s="19">
        <v>27901</v>
      </c>
      <c r="J21" s="19">
        <v>1540399</v>
      </c>
      <c r="K21" s="19">
        <v>1312031</v>
      </c>
      <c r="L21" s="19">
        <v>1249495</v>
      </c>
      <c r="M21" s="19">
        <v>96410</v>
      </c>
      <c r="N21" s="19">
        <v>228368</v>
      </c>
      <c r="O21" s="19">
        <v>396922</v>
      </c>
      <c r="P21" s="19">
        <v>141587</v>
      </c>
      <c r="Q21" s="19">
        <v>140892</v>
      </c>
      <c r="R21" s="19">
        <v>93946</v>
      </c>
      <c r="S21" s="19">
        <v>139544</v>
      </c>
      <c r="T21" s="19">
        <v>695</v>
      </c>
      <c r="U21" s="19">
        <v>255335</v>
      </c>
      <c r="V21" s="19">
        <v>254215</v>
      </c>
      <c r="W21" s="19">
        <v>180626</v>
      </c>
      <c r="X21" s="19">
        <v>246720</v>
      </c>
      <c r="Y21" s="19">
        <v>1120</v>
      </c>
      <c r="Z21" s="54">
        <f t="shared" si="4"/>
        <v>15.317595388416141</v>
      </c>
      <c r="AA21" s="54">
        <f t="shared" si="0"/>
        <v>14.82524982163712</v>
      </c>
      <c r="AB21" s="54">
        <f t="shared" si="1"/>
        <v>0.49086427426246759</v>
      </c>
      <c r="AC21" s="54">
        <f t="shared" si="2"/>
        <v>0.43863943446844339</v>
      </c>
      <c r="AD21" s="54">
        <f t="shared" si="5"/>
        <v>52.080153719461983</v>
      </c>
      <c r="AE21" s="54">
        <f t="shared" si="6"/>
        <v>81.115022796041799</v>
      </c>
      <c r="AF21" s="54">
        <f t="shared" si="7"/>
        <v>66.352136848721983</v>
      </c>
      <c r="AG21" s="39">
        <f t="shared" si="8"/>
        <v>70.740791509193798</v>
      </c>
      <c r="AH21" s="9">
        <v>350945</v>
      </c>
      <c r="AI21" s="19">
        <v>2482927</v>
      </c>
      <c r="AJ21" s="9">
        <v>346327</v>
      </c>
      <c r="AK21" s="19">
        <v>2477849</v>
      </c>
      <c r="AL21" s="101">
        <v>72738</v>
      </c>
      <c r="AM21" s="101">
        <v>414839</v>
      </c>
      <c r="AN21" s="9">
        <v>87100</v>
      </c>
      <c r="AO21" s="102">
        <v>352300</v>
      </c>
      <c r="AP21" s="54">
        <f t="shared" si="9"/>
        <v>20.726324637763753</v>
      </c>
      <c r="AQ21" s="54">
        <f t="shared" si="10"/>
        <v>16.707659951339689</v>
      </c>
      <c r="AR21" s="54">
        <f t="shared" si="11"/>
        <v>25.14964181250668</v>
      </c>
      <c r="AS21" s="100">
        <f t="shared" si="12"/>
        <v>14.217976963083705</v>
      </c>
      <c r="AT21" s="29">
        <v>23</v>
      </c>
      <c r="AU21" s="29">
        <v>28</v>
      </c>
      <c r="AV21" s="19">
        <v>38</v>
      </c>
      <c r="AW21" s="55">
        <v>51</v>
      </c>
      <c r="AX21" s="29" t="s">
        <v>255</v>
      </c>
      <c r="AY21" s="4" t="s">
        <v>255</v>
      </c>
      <c r="AZ21" s="4" t="s">
        <v>255</v>
      </c>
      <c r="BA21" s="5" t="s">
        <v>255</v>
      </c>
      <c r="BB21" s="19">
        <v>1.4</v>
      </c>
      <c r="BC21" s="19">
        <v>0.4</v>
      </c>
      <c r="BD21" s="19">
        <v>76.400000000000006</v>
      </c>
      <c r="BE21" s="19">
        <v>82.8</v>
      </c>
      <c r="BF21" s="107">
        <v>2907289</v>
      </c>
      <c r="BG21" s="107">
        <v>78367</v>
      </c>
      <c r="BH21" s="107">
        <v>11060</v>
      </c>
      <c r="BI21" s="54">
        <f t="shared" si="14"/>
        <v>269.55352563848999</v>
      </c>
      <c r="BJ21" s="20">
        <f t="shared" si="15"/>
        <v>38.042313646837307</v>
      </c>
      <c r="BK21" s="19">
        <v>16.2</v>
      </c>
      <c r="BL21" s="19">
        <v>8.1</v>
      </c>
      <c r="BM21" s="19">
        <v>35.5</v>
      </c>
      <c r="BN21" s="19">
        <v>24.5</v>
      </c>
      <c r="BO21" s="19">
        <v>31.4</v>
      </c>
      <c r="BP21" s="19">
        <v>32.299999999999997</v>
      </c>
      <c r="BQ21" s="19">
        <v>16.8</v>
      </c>
      <c r="BR21" s="19">
        <v>35.1</v>
      </c>
      <c r="BS21" s="106" t="s">
        <v>255</v>
      </c>
      <c r="BT21" s="106" t="s">
        <v>255</v>
      </c>
      <c r="BU21" s="106" t="s">
        <v>255</v>
      </c>
      <c r="BV21" s="106" t="s">
        <v>255</v>
      </c>
      <c r="BW21" s="106" t="s">
        <v>255</v>
      </c>
      <c r="BX21" s="106" t="s">
        <v>255</v>
      </c>
      <c r="BY21" s="106" t="s">
        <v>255</v>
      </c>
      <c r="BZ21" s="106" t="s">
        <v>255</v>
      </c>
      <c r="CA21" s="106" t="s">
        <v>255</v>
      </c>
      <c r="CB21" s="106" t="s">
        <v>255</v>
      </c>
      <c r="CC21" s="106" t="s">
        <v>255</v>
      </c>
      <c r="CD21" s="106" t="s">
        <v>255</v>
      </c>
      <c r="CE21" s="106" t="s">
        <v>255</v>
      </c>
    </row>
    <row r="22" spans="1:83">
      <c r="A22" s="38" t="s">
        <v>38</v>
      </c>
      <c r="B22" s="38" t="s">
        <v>39</v>
      </c>
      <c r="C22" s="55"/>
      <c r="D22" s="19">
        <v>2685216</v>
      </c>
      <c r="E22" s="19">
        <v>424996</v>
      </c>
      <c r="F22" s="19">
        <v>377446</v>
      </c>
      <c r="G22" s="19">
        <v>166611</v>
      </c>
      <c r="H22" s="19">
        <v>260796</v>
      </c>
      <c r="I22" s="19">
        <v>47550</v>
      </c>
      <c r="J22" s="19">
        <v>2260220</v>
      </c>
      <c r="K22" s="19">
        <v>1941225</v>
      </c>
      <c r="L22" s="19">
        <v>1664638</v>
      </c>
      <c r="M22" s="19">
        <v>344339</v>
      </c>
      <c r="N22" s="19">
        <v>318995</v>
      </c>
      <c r="O22" s="19">
        <v>630377</v>
      </c>
      <c r="P22" s="19">
        <v>265354</v>
      </c>
      <c r="Q22" s="19">
        <v>264699</v>
      </c>
      <c r="R22" s="19">
        <v>156390</v>
      </c>
      <c r="S22" s="19">
        <v>262877</v>
      </c>
      <c r="T22" s="19">
        <v>655</v>
      </c>
      <c r="U22" s="19">
        <v>365023</v>
      </c>
      <c r="V22" s="19">
        <v>363623</v>
      </c>
      <c r="W22" s="19">
        <v>245909</v>
      </c>
      <c r="X22" s="19">
        <v>354328</v>
      </c>
      <c r="Y22" s="19">
        <v>1400</v>
      </c>
      <c r="Z22" s="54">
        <f t="shared" si="4"/>
        <v>11.188340596146787</v>
      </c>
      <c r="AA22" s="54">
        <f t="shared" si="0"/>
        <v>14.113449133270212</v>
      </c>
      <c r="AB22" s="54">
        <f t="shared" si="1"/>
        <v>0.24684007024578489</v>
      </c>
      <c r="AC22" s="54">
        <f t="shared" si="2"/>
        <v>0.38353747572070801</v>
      </c>
      <c r="AD22" s="54">
        <f t="shared" si="5"/>
        <v>39.202957204303104</v>
      </c>
      <c r="AE22" s="54">
        <f t="shared" si="6"/>
        <v>73.649379263965457</v>
      </c>
      <c r="AF22" s="54">
        <f t="shared" si="7"/>
        <v>58.936364253035563</v>
      </c>
      <c r="AG22" s="39">
        <f t="shared" si="8"/>
        <v>67.368083655002565</v>
      </c>
      <c r="AH22" s="9">
        <v>734126</v>
      </c>
      <c r="AI22" s="19">
        <v>3578112</v>
      </c>
      <c r="AJ22" s="9">
        <v>728871</v>
      </c>
      <c r="AK22" s="19">
        <v>3567919</v>
      </c>
      <c r="AL22" s="101">
        <v>204504</v>
      </c>
      <c r="AM22" s="101">
        <v>659449</v>
      </c>
      <c r="AN22" s="9">
        <v>231600</v>
      </c>
      <c r="AO22" s="102">
        <v>1027700</v>
      </c>
      <c r="AP22" s="54">
        <f t="shared" si="9"/>
        <v>27.856798424248698</v>
      </c>
      <c r="AQ22" s="54">
        <f t="shared" si="10"/>
        <v>18.430082680475067</v>
      </c>
      <c r="AR22" s="54">
        <f t="shared" si="11"/>
        <v>31.775170091826947</v>
      </c>
      <c r="AS22" s="100">
        <f t="shared" si="12"/>
        <v>28.803905021386417</v>
      </c>
      <c r="AT22" s="29">
        <v>24</v>
      </c>
      <c r="AU22" s="29">
        <v>24</v>
      </c>
      <c r="AV22" s="19">
        <v>44</v>
      </c>
      <c r="AW22" s="55">
        <v>49</v>
      </c>
      <c r="AX22" s="29" t="s">
        <v>255</v>
      </c>
      <c r="AY22" s="4" t="s">
        <v>255</v>
      </c>
      <c r="AZ22" s="4" t="s">
        <v>255</v>
      </c>
      <c r="BA22" s="5" t="s">
        <v>255</v>
      </c>
      <c r="BB22" s="19">
        <v>1.9</v>
      </c>
      <c r="BC22" s="19">
        <v>1</v>
      </c>
      <c r="BD22" s="19">
        <v>75.8</v>
      </c>
      <c r="BE22" s="19">
        <v>82.9</v>
      </c>
      <c r="BF22" s="107">
        <v>4436974</v>
      </c>
      <c r="BG22" s="107">
        <v>97158</v>
      </c>
      <c r="BH22" s="107">
        <v>10308</v>
      </c>
      <c r="BI22" s="54">
        <f t="shared" si="14"/>
        <v>218.97356171120228</v>
      </c>
      <c r="BJ22" s="20">
        <f t="shared" si="15"/>
        <v>23.232049590554283</v>
      </c>
      <c r="BK22" s="19">
        <v>29.1</v>
      </c>
      <c r="BL22" s="19">
        <v>10.9</v>
      </c>
      <c r="BM22" s="19">
        <v>37.299999999999997</v>
      </c>
      <c r="BN22" s="19">
        <v>32.1</v>
      </c>
      <c r="BO22" s="19">
        <v>23.5</v>
      </c>
      <c r="BP22" s="19">
        <v>30.2</v>
      </c>
      <c r="BQ22" s="19">
        <v>10.1</v>
      </c>
      <c r="BR22" s="19">
        <v>26.8</v>
      </c>
      <c r="BS22" s="106" t="s">
        <v>255</v>
      </c>
      <c r="BT22" s="106" t="s">
        <v>255</v>
      </c>
      <c r="BU22" s="106" t="s">
        <v>255</v>
      </c>
      <c r="BV22" s="106" t="s">
        <v>255</v>
      </c>
      <c r="BW22" s="106" t="s">
        <v>255</v>
      </c>
      <c r="BX22" s="106" t="s">
        <v>255</v>
      </c>
      <c r="BY22" s="106" t="s">
        <v>255</v>
      </c>
      <c r="BZ22" s="106" t="s">
        <v>255</v>
      </c>
      <c r="CA22" s="106" t="s">
        <v>255</v>
      </c>
      <c r="CB22" s="106" t="s">
        <v>255</v>
      </c>
      <c r="CC22" s="106" t="s">
        <v>255</v>
      </c>
      <c r="CD22" s="106" t="s">
        <v>255</v>
      </c>
      <c r="CE22" s="106" t="s">
        <v>255</v>
      </c>
    </row>
    <row r="23" spans="1:83">
      <c r="A23" s="38" t="s">
        <v>40</v>
      </c>
      <c r="B23" s="38" t="s">
        <v>41</v>
      </c>
      <c r="C23" s="55"/>
      <c r="D23" s="19">
        <v>2817139</v>
      </c>
      <c r="E23" s="19">
        <v>371289</v>
      </c>
      <c r="F23" s="19">
        <v>306899</v>
      </c>
      <c r="G23" s="19">
        <v>149275</v>
      </c>
      <c r="H23" s="19">
        <v>196120</v>
      </c>
      <c r="I23" s="19">
        <v>64390</v>
      </c>
      <c r="J23" s="19">
        <v>2445850</v>
      </c>
      <c r="K23" s="19">
        <v>1925996</v>
      </c>
      <c r="L23" s="19">
        <v>1703462</v>
      </c>
      <c r="M23" s="19">
        <v>285803</v>
      </c>
      <c r="N23" s="19">
        <v>519854</v>
      </c>
      <c r="O23" s="19">
        <v>612848</v>
      </c>
      <c r="P23" s="19">
        <v>248767</v>
      </c>
      <c r="Q23" s="19">
        <v>247804</v>
      </c>
      <c r="R23" s="19">
        <v>133203</v>
      </c>
      <c r="S23" s="19">
        <v>243802</v>
      </c>
      <c r="T23" s="19">
        <v>963</v>
      </c>
      <c r="U23" s="19">
        <v>364081</v>
      </c>
      <c r="V23" s="19">
        <v>361248</v>
      </c>
      <c r="W23" s="19">
        <v>218531</v>
      </c>
      <c r="X23" s="19">
        <v>345724</v>
      </c>
      <c r="Y23" s="19">
        <v>2833</v>
      </c>
      <c r="Z23" s="54">
        <f t="shared" si="4"/>
        <v>17.342285928212256</v>
      </c>
      <c r="AA23" s="54">
        <f t="shared" si="0"/>
        <v>21.254533188870944</v>
      </c>
      <c r="AB23" s="54">
        <f t="shared" si="1"/>
        <v>0.38710922268628878</v>
      </c>
      <c r="AC23" s="54">
        <f t="shared" si="2"/>
        <v>0.77812354942993456</v>
      </c>
      <c r="AD23" s="54">
        <f t="shared" si="5"/>
        <v>40.204530702498595</v>
      </c>
      <c r="AE23" s="54">
        <f t="shared" si="6"/>
        <v>69.647034773187229</v>
      </c>
      <c r="AF23" s="54">
        <f t="shared" si="7"/>
        <v>53.545285347333049</v>
      </c>
      <c r="AG23" s="39">
        <f t="shared" si="8"/>
        <v>60.022632326322992</v>
      </c>
      <c r="AH23" s="9">
        <v>677157</v>
      </c>
      <c r="AI23" s="19">
        <v>3844965</v>
      </c>
      <c r="AJ23" s="9">
        <v>674156</v>
      </c>
      <c r="AK23" s="19">
        <v>3823547</v>
      </c>
      <c r="AL23" s="101">
        <v>163992</v>
      </c>
      <c r="AM23" s="101">
        <v>630090</v>
      </c>
      <c r="AN23" s="9">
        <v>243800</v>
      </c>
      <c r="AO23" s="102">
        <v>1070100</v>
      </c>
      <c r="AP23" s="54">
        <f t="shared" si="9"/>
        <v>24.217722034919522</v>
      </c>
      <c r="AQ23" s="54">
        <f t="shared" si="10"/>
        <v>16.387405346992757</v>
      </c>
      <c r="AR23" s="54">
        <f t="shared" si="11"/>
        <v>36.163736583224058</v>
      </c>
      <c r="AS23" s="100">
        <f t="shared" si="12"/>
        <v>27.987102028561438</v>
      </c>
      <c r="AT23" s="29">
        <v>19</v>
      </c>
      <c r="AU23" s="29">
        <v>21</v>
      </c>
      <c r="AV23" s="19">
        <v>36</v>
      </c>
      <c r="AW23" s="55">
        <v>36</v>
      </c>
      <c r="AX23" s="29" t="s">
        <v>255</v>
      </c>
      <c r="AY23" s="4" t="s">
        <v>255</v>
      </c>
      <c r="AZ23" s="4" t="s">
        <v>255</v>
      </c>
      <c r="BA23" s="5" t="s">
        <v>255</v>
      </c>
      <c r="BB23" s="19">
        <v>2.2000000000000002</v>
      </c>
      <c r="BC23" s="19">
        <v>1.3</v>
      </c>
      <c r="BD23" s="19">
        <v>75.599999999999994</v>
      </c>
      <c r="BE23" s="19">
        <v>83.1</v>
      </c>
      <c r="BF23" s="107">
        <v>4681666</v>
      </c>
      <c r="BG23" s="107">
        <v>154386</v>
      </c>
      <c r="BH23" s="107">
        <v>26502</v>
      </c>
      <c r="BI23" s="54">
        <f t="shared" si="14"/>
        <v>329.76722388995711</v>
      </c>
      <c r="BJ23" s="20">
        <f t="shared" si="15"/>
        <v>56.608053628772325</v>
      </c>
      <c r="BK23" s="19">
        <v>28.4</v>
      </c>
      <c r="BL23" s="19">
        <v>12.5</v>
      </c>
      <c r="BM23" s="19">
        <v>36.6</v>
      </c>
      <c r="BN23" s="19">
        <v>33.1</v>
      </c>
      <c r="BO23" s="19">
        <v>22.9</v>
      </c>
      <c r="BP23" s="19">
        <v>28.3</v>
      </c>
      <c r="BQ23" s="19">
        <v>12.1</v>
      </c>
      <c r="BR23" s="19">
        <v>26.1</v>
      </c>
      <c r="BS23" s="106" t="s">
        <v>255</v>
      </c>
      <c r="BT23" s="106" t="s">
        <v>255</v>
      </c>
      <c r="BU23" s="106" t="s">
        <v>255</v>
      </c>
      <c r="BV23" s="106" t="s">
        <v>255</v>
      </c>
      <c r="BW23" s="106" t="s">
        <v>255</v>
      </c>
      <c r="BX23" s="106" t="s">
        <v>255</v>
      </c>
      <c r="BY23" s="106" t="s">
        <v>255</v>
      </c>
      <c r="BZ23" s="106" t="s">
        <v>255</v>
      </c>
      <c r="CA23" s="106" t="s">
        <v>255</v>
      </c>
      <c r="CB23" s="106" t="s">
        <v>255</v>
      </c>
      <c r="CC23" s="106" t="s">
        <v>255</v>
      </c>
      <c r="CD23" s="106" t="s">
        <v>255</v>
      </c>
      <c r="CE23" s="106" t="s">
        <v>255</v>
      </c>
    </row>
    <row r="24" spans="1:83">
      <c r="A24" s="38" t="s">
        <v>42</v>
      </c>
      <c r="B24" s="38" t="s">
        <v>43</v>
      </c>
      <c r="C24" s="55"/>
      <c r="D24" s="19">
        <v>821334</v>
      </c>
      <c r="E24" s="19">
        <v>112122</v>
      </c>
      <c r="F24" s="19">
        <v>99356</v>
      </c>
      <c r="G24" s="19">
        <v>42886</v>
      </c>
      <c r="H24" s="19">
        <v>68892</v>
      </c>
      <c r="I24" s="19">
        <v>12766</v>
      </c>
      <c r="J24" s="19">
        <v>709212</v>
      </c>
      <c r="K24" s="19">
        <v>612264</v>
      </c>
      <c r="L24" s="19">
        <v>534722</v>
      </c>
      <c r="M24" s="19">
        <v>98134</v>
      </c>
      <c r="N24" s="19">
        <v>96948</v>
      </c>
      <c r="O24" s="19">
        <v>235231</v>
      </c>
      <c r="P24" s="19">
        <v>80622</v>
      </c>
      <c r="Q24" s="19">
        <v>80526</v>
      </c>
      <c r="R24" s="19">
        <v>49386</v>
      </c>
      <c r="S24" s="19">
        <v>79532</v>
      </c>
      <c r="T24" s="19">
        <v>96</v>
      </c>
      <c r="U24" s="19">
        <v>154609</v>
      </c>
      <c r="V24" s="19">
        <v>154303</v>
      </c>
      <c r="W24" s="19">
        <v>102495</v>
      </c>
      <c r="X24" s="19">
        <v>149257</v>
      </c>
      <c r="Y24" s="19">
        <v>306</v>
      </c>
      <c r="Z24" s="54">
        <f t="shared" si="4"/>
        <v>11.385811883484061</v>
      </c>
      <c r="AA24" s="54">
        <f t="shared" si="0"/>
        <v>13.669819461599634</v>
      </c>
      <c r="AB24" s="54">
        <f t="shared" si="1"/>
        <v>0.11907419810969709</v>
      </c>
      <c r="AC24" s="54">
        <f t="shared" si="2"/>
        <v>0.19791862052015086</v>
      </c>
      <c r="AD24" s="54">
        <f t="shared" si="5"/>
        <v>38.249406896059654</v>
      </c>
      <c r="AE24" s="54">
        <f t="shared" si="6"/>
        <v>75.396637394742342</v>
      </c>
      <c r="AF24" s="54">
        <f t="shared" si="7"/>
        <v>61.256232790057311</v>
      </c>
      <c r="AG24" s="39">
        <f t="shared" si="8"/>
        <v>66.293035981087783</v>
      </c>
      <c r="AH24" s="9">
        <v>208645</v>
      </c>
      <c r="AI24" s="19">
        <v>1106179</v>
      </c>
      <c r="AJ24" s="9">
        <v>206041</v>
      </c>
      <c r="AK24" s="19">
        <v>1108309</v>
      </c>
      <c r="AL24" s="101">
        <v>59093</v>
      </c>
      <c r="AM24" s="101">
        <v>247715</v>
      </c>
      <c r="AN24" s="9">
        <v>76900</v>
      </c>
      <c r="AO24" s="102">
        <v>280500</v>
      </c>
      <c r="AP24" s="54">
        <f t="shared" si="9"/>
        <v>28.32226988425316</v>
      </c>
      <c r="AQ24" s="54">
        <f t="shared" si="10"/>
        <v>22.393753633001531</v>
      </c>
      <c r="AR24" s="54">
        <f t="shared" si="11"/>
        <v>37.322668789221566</v>
      </c>
      <c r="AS24" s="100">
        <f t="shared" si="12"/>
        <v>25.308826329119405</v>
      </c>
      <c r="AT24" s="29">
        <v>25</v>
      </c>
      <c r="AU24" s="29">
        <v>36</v>
      </c>
      <c r="AV24" s="19">
        <v>45</v>
      </c>
      <c r="AW24" s="55">
        <v>63</v>
      </c>
      <c r="AX24" s="29" t="s">
        <v>255</v>
      </c>
      <c r="AY24" s="4" t="s">
        <v>255</v>
      </c>
      <c r="AZ24" s="4" t="s">
        <v>255</v>
      </c>
      <c r="BA24" s="5" t="s">
        <v>255</v>
      </c>
      <c r="BB24" s="19">
        <v>0.9</v>
      </c>
      <c r="BC24" s="19">
        <v>0.6</v>
      </c>
      <c r="BD24" s="19">
        <v>72.3</v>
      </c>
      <c r="BE24" s="19">
        <v>78.599999999999994</v>
      </c>
      <c r="BF24" s="107">
        <v>1331479</v>
      </c>
      <c r="BG24" s="107">
        <v>21912</v>
      </c>
      <c r="BH24" s="107">
        <v>1648</v>
      </c>
      <c r="BI24" s="54">
        <f t="shared" si="14"/>
        <v>164.56887416174044</v>
      </c>
      <c r="BJ24" s="20">
        <f t="shared" si="15"/>
        <v>12.377213609827869</v>
      </c>
      <c r="BK24" s="19">
        <v>17</v>
      </c>
      <c r="BL24" s="19">
        <v>5.7</v>
      </c>
      <c r="BM24" s="19">
        <v>41.8</v>
      </c>
      <c r="BN24" s="19">
        <v>31</v>
      </c>
      <c r="BO24" s="19">
        <v>25.9</v>
      </c>
      <c r="BP24" s="19">
        <v>30.4</v>
      </c>
      <c r="BQ24" s="19">
        <v>15.3</v>
      </c>
      <c r="BR24" s="19">
        <v>33</v>
      </c>
      <c r="BS24" s="106" t="s">
        <v>255</v>
      </c>
      <c r="BT24" s="106" t="s">
        <v>255</v>
      </c>
      <c r="BU24" s="106" t="s">
        <v>255</v>
      </c>
      <c r="BV24" s="106" t="s">
        <v>255</v>
      </c>
      <c r="BW24" s="106" t="s">
        <v>255</v>
      </c>
      <c r="BX24" s="106" t="s">
        <v>255</v>
      </c>
      <c r="BY24" s="106" t="s">
        <v>255</v>
      </c>
      <c r="BZ24" s="106" t="s">
        <v>255</v>
      </c>
      <c r="CA24" s="106" t="s">
        <v>255</v>
      </c>
      <c r="CB24" s="106" t="s">
        <v>255</v>
      </c>
      <c r="CC24" s="106" t="s">
        <v>255</v>
      </c>
      <c r="CD24" s="106" t="s">
        <v>255</v>
      </c>
      <c r="CE24" s="106" t="s">
        <v>255</v>
      </c>
    </row>
    <row r="25" spans="1:83">
      <c r="A25" s="38" t="s">
        <v>44</v>
      </c>
      <c r="B25" s="38" t="s">
        <v>45</v>
      </c>
      <c r="C25" s="55"/>
      <c r="D25" s="19">
        <v>3722493</v>
      </c>
      <c r="E25" s="19">
        <v>318481</v>
      </c>
      <c r="F25" s="19">
        <v>292144</v>
      </c>
      <c r="G25" s="19">
        <v>169513</v>
      </c>
      <c r="H25" s="19">
        <v>164260</v>
      </c>
      <c r="I25" s="19">
        <v>26337</v>
      </c>
      <c r="J25" s="19">
        <v>3404012</v>
      </c>
      <c r="K25" s="19">
        <v>3013676</v>
      </c>
      <c r="L25" s="19">
        <v>2710188</v>
      </c>
      <c r="M25" s="19">
        <v>390491</v>
      </c>
      <c r="N25" s="19">
        <v>390336</v>
      </c>
      <c r="O25" s="19">
        <v>796119</v>
      </c>
      <c r="P25" s="19">
        <v>255536</v>
      </c>
      <c r="Q25" s="19">
        <v>253111</v>
      </c>
      <c r="R25" s="19">
        <v>168649</v>
      </c>
      <c r="S25" s="19">
        <v>247742</v>
      </c>
      <c r="T25" s="19">
        <v>2425</v>
      </c>
      <c r="U25" s="19">
        <v>540583</v>
      </c>
      <c r="V25" s="19">
        <v>533567</v>
      </c>
      <c r="W25" s="19">
        <v>402951</v>
      </c>
      <c r="X25" s="19">
        <v>503061</v>
      </c>
      <c r="Y25" s="19">
        <v>7016</v>
      </c>
      <c r="Z25" s="54">
        <f t="shared" si="4"/>
        <v>8.269567101334145</v>
      </c>
      <c r="AA25" s="54">
        <f t="shared" si="0"/>
        <v>11.466939599507874</v>
      </c>
      <c r="AB25" s="54">
        <f t="shared" si="1"/>
        <v>0.94898566151148966</v>
      </c>
      <c r="AC25" s="54">
        <f t="shared" si="2"/>
        <v>1.2978580532499171</v>
      </c>
      <c r="AD25" s="54">
        <f t="shared" si="5"/>
        <v>53.225467139326987</v>
      </c>
      <c r="AE25" s="54">
        <f t="shared" si="6"/>
        <v>79.617463158179234</v>
      </c>
      <c r="AF25" s="54">
        <f t="shared" si="7"/>
        <v>65.998137248763385</v>
      </c>
      <c r="AG25" s="39">
        <f t="shared" si="8"/>
        <v>74.540079876725684</v>
      </c>
      <c r="AH25" s="9">
        <v>610989</v>
      </c>
      <c r="AI25" s="19">
        <v>5225745</v>
      </c>
      <c r="AJ25" s="9">
        <v>600417</v>
      </c>
      <c r="AK25" s="19">
        <v>5193054</v>
      </c>
      <c r="AL25" s="101">
        <v>128805</v>
      </c>
      <c r="AM25" s="101">
        <v>803218</v>
      </c>
      <c r="AN25" s="9">
        <v>152500</v>
      </c>
      <c r="AO25" s="102">
        <v>1122200</v>
      </c>
      <c r="AP25" s="54">
        <f t="shared" si="9"/>
        <v>21.081394264053856</v>
      </c>
      <c r="AQ25" s="54">
        <f t="shared" si="10"/>
        <v>15.370401732193208</v>
      </c>
      <c r="AR25" s="54">
        <f t="shared" si="11"/>
        <v>25.399014351692241</v>
      </c>
      <c r="AS25" s="100">
        <f t="shared" si="12"/>
        <v>21.609634715910907</v>
      </c>
      <c r="AT25" s="29">
        <v>26</v>
      </c>
      <c r="AU25" s="29">
        <v>24</v>
      </c>
      <c r="AV25" s="19">
        <v>42</v>
      </c>
      <c r="AW25" s="55">
        <v>44</v>
      </c>
      <c r="AX25" s="29" t="s">
        <v>255</v>
      </c>
      <c r="AY25" s="4" t="s">
        <v>255</v>
      </c>
      <c r="AZ25" s="4" t="s">
        <v>255</v>
      </c>
      <c r="BA25" s="5" t="s">
        <v>255</v>
      </c>
      <c r="BB25" s="19">
        <v>10.1</v>
      </c>
      <c r="BC25" s="19">
        <v>8.9</v>
      </c>
      <c r="BD25" s="19">
        <v>67.099999999999994</v>
      </c>
      <c r="BE25" s="19">
        <v>74.2</v>
      </c>
      <c r="BF25" s="107">
        <v>6016447</v>
      </c>
      <c r="BG25" s="107">
        <v>137445</v>
      </c>
      <c r="BH25" s="107">
        <v>28400</v>
      </c>
      <c r="BI25" s="54">
        <f t="shared" si="14"/>
        <v>228.44878380878282</v>
      </c>
      <c r="BJ25" s="20">
        <f t="shared" si="15"/>
        <v>47.2039394679285</v>
      </c>
      <c r="BK25" s="19">
        <v>20.5</v>
      </c>
      <c r="BL25" s="19">
        <v>8.5</v>
      </c>
      <c r="BM25" s="19">
        <v>33.299999999999997</v>
      </c>
      <c r="BN25" s="19">
        <v>24</v>
      </c>
      <c r="BO25" s="19">
        <v>25</v>
      </c>
      <c r="BP25" s="19">
        <v>25.9</v>
      </c>
      <c r="BQ25" s="19">
        <v>21.1</v>
      </c>
      <c r="BR25" s="19">
        <v>41.6</v>
      </c>
      <c r="BS25" s="106" t="s">
        <v>255</v>
      </c>
      <c r="BT25" s="106" t="s">
        <v>255</v>
      </c>
      <c r="BU25" s="106" t="s">
        <v>255</v>
      </c>
      <c r="BV25" s="106" t="s">
        <v>255</v>
      </c>
      <c r="BW25" s="106" t="s">
        <v>255</v>
      </c>
      <c r="BX25" s="106" t="s">
        <v>255</v>
      </c>
      <c r="BY25" s="106" t="s">
        <v>255</v>
      </c>
      <c r="BZ25" s="106" t="s">
        <v>255</v>
      </c>
      <c r="CA25" s="106" t="s">
        <v>255</v>
      </c>
      <c r="CB25" s="106" t="s">
        <v>255</v>
      </c>
      <c r="CC25" s="106" t="s">
        <v>255</v>
      </c>
      <c r="CD25" s="106" t="s">
        <v>255</v>
      </c>
      <c r="CE25" s="106" t="s">
        <v>255</v>
      </c>
    </row>
    <row r="26" spans="1:83">
      <c r="A26" s="38" t="s">
        <v>46</v>
      </c>
      <c r="B26" s="38" t="s">
        <v>47</v>
      </c>
      <c r="C26" s="55"/>
      <c r="D26" s="19">
        <v>4299862</v>
      </c>
      <c r="E26" s="19">
        <v>387416</v>
      </c>
      <c r="F26" s="19">
        <v>373927</v>
      </c>
      <c r="G26" s="19">
        <v>169558</v>
      </c>
      <c r="H26" s="19">
        <v>249987</v>
      </c>
      <c r="I26" s="19">
        <v>13489</v>
      </c>
      <c r="J26" s="19">
        <v>3912446</v>
      </c>
      <c r="K26" s="19">
        <v>3733622</v>
      </c>
      <c r="L26" s="19">
        <v>3155213</v>
      </c>
      <c r="M26" s="19">
        <v>686180</v>
      </c>
      <c r="N26" s="19">
        <v>178824</v>
      </c>
      <c r="O26" s="19">
        <v>978542</v>
      </c>
      <c r="P26" s="19">
        <v>322886</v>
      </c>
      <c r="Q26" s="19">
        <v>321934</v>
      </c>
      <c r="R26" s="19">
        <v>190759</v>
      </c>
      <c r="S26" s="19">
        <v>315457</v>
      </c>
      <c r="T26" s="19">
        <v>952</v>
      </c>
      <c r="U26" s="19">
        <v>655656</v>
      </c>
      <c r="V26" s="19">
        <v>652955</v>
      </c>
      <c r="W26" s="19">
        <v>464311</v>
      </c>
      <c r="X26" s="19">
        <v>614361</v>
      </c>
      <c r="Y26" s="19">
        <v>2701</v>
      </c>
      <c r="Z26" s="54">
        <f t="shared" si="4"/>
        <v>3.4817870196378053</v>
      </c>
      <c r="AA26" s="54">
        <f t="shared" si="0"/>
        <v>4.5706445533050175</v>
      </c>
      <c r="AB26" s="54">
        <f t="shared" si="1"/>
        <v>0.29484090360065163</v>
      </c>
      <c r="AC26" s="54">
        <f t="shared" si="2"/>
        <v>0.41195382944714914</v>
      </c>
      <c r="AD26" s="54">
        <f t="shared" si="5"/>
        <v>43.766390649844098</v>
      </c>
      <c r="AE26" s="54">
        <f t="shared" si="6"/>
        <v>80.645534788211776</v>
      </c>
      <c r="AF26" s="54">
        <f t="shared" si="7"/>
        <v>59.079365472643595</v>
      </c>
      <c r="AG26" s="39">
        <f t="shared" si="8"/>
        <v>70.816251204900126</v>
      </c>
      <c r="AH26" s="9">
        <v>763526</v>
      </c>
      <c r="AI26" s="19">
        <v>5864242</v>
      </c>
      <c r="AJ26" s="9">
        <v>744676</v>
      </c>
      <c r="AK26" s="19">
        <v>5833955</v>
      </c>
      <c r="AL26" s="101">
        <v>206962</v>
      </c>
      <c r="AM26" s="101">
        <v>1012956</v>
      </c>
      <c r="AN26" s="9">
        <v>404400</v>
      </c>
      <c r="AO26" s="102">
        <v>1549800</v>
      </c>
      <c r="AP26" s="54">
        <f t="shared" si="9"/>
        <v>27.106084141208026</v>
      </c>
      <c r="AQ26" s="54">
        <f t="shared" si="10"/>
        <v>17.273434486503113</v>
      </c>
      <c r="AR26" s="54">
        <f t="shared" si="11"/>
        <v>54.305496618663682</v>
      </c>
      <c r="AS26" s="100">
        <f t="shared" si="12"/>
        <v>26.565168911998803</v>
      </c>
      <c r="AT26" s="29">
        <v>31</v>
      </c>
      <c r="AU26" s="29">
        <v>30</v>
      </c>
      <c r="AV26" s="19">
        <v>50</v>
      </c>
      <c r="AW26" s="55">
        <v>52</v>
      </c>
      <c r="AX26" s="29" t="s">
        <v>255</v>
      </c>
      <c r="AY26" s="4" t="s">
        <v>255</v>
      </c>
      <c r="AZ26" s="4" t="s">
        <v>255</v>
      </c>
      <c r="BA26" s="5" t="s">
        <v>255</v>
      </c>
      <c r="BB26" s="19">
        <v>9.8000000000000007</v>
      </c>
      <c r="BC26" s="19">
        <v>10</v>
      </c>
      <c r="BD26" s="19">
        <v>65</v>
      </c>
      <c r="BE26" s="19">
        <v>71.400000000000006</v>
      </c>
      <c r="BF26" s="107">
        <v>6811779</v>
      </c>
      <c r="BG26" s="107">
        <v>106339</v>
      </c>
      <c r="BH26" s="107">
        <v>25677</v>
      </c>
      <c r="BI26" s="54">
        <f t="shared" si="14"/>
        <v>156.110466883908</v>
      </c>
      <c r="BJ26" s="20">
        <f t="shared" si="15"/>
        <v>37.694998619303419</v>
      </c>
      <c r="BK26" s="19">
        <v>22.9</v>
      </c>
      <c r="BL26" s="19">
        <v>7.5</v>
      </c>
      <c r="BM26" s="19">
        <v>34.200000000000003</v>
      </c>
      <c r="BN26" s="19">
        <v>23.2</v>
      </c>
      <c r="BO26" s="19">
        <v>23.4</v>
      </c>
      <c r="BP26" s="19">
        <v>23.9</v>
      </c>
      <c r="BQ26" s="19">
        <v>19.5</v>
      </c>
      <c r="BR26" s="19">
        <v>45.4</v>
      </c>
      <c r="BS26" s="106" t="s">
        <v>255</v>
      </c>
      <c r="BT26" s="106" t="s">
        <v>255</v>
      </c>
      <c r="BU26" s="106" t="s">
        <v>255</v>
      </c>
      <c r="BV26" s="106" t="s">
        <v>255</v>
      </c>
      <c r="BW26" s="106" t="s">
        <v>255</v>
      </c>
      <c r="BX26" s="106" t="s">
        <v>255</v>
      </c>
      <c r="BY26" s="106" t="s">
        <v>255</v>
      </c>
      <c r="BZ26" s="106" t="s">
        <v>255</v>
      </c>
      <c r="CA26" s="106" t="s">
        <v>255</v>
      </c>
      <c r="CB26" s="106" t="s">
        <v>255</v>
      </c>
      <c r="CC26" s="106" t="s">
        <v>255</v>
      </c>
      <c r="CD26" s="106" t="s">
        <v>255</v>
      </c>
      <c r="CE26" s="106" t="s">
        <v>255</v>
      </c>
    </row>
    <row r="27" spans="1:83">
      <c r="A27" s="38" t="s">
        <v>48</v>
      </c>
      <c r="B27" s="38" t="s">
        <v>49</v>
      </c>
      <c r="C27" s="55"/>
      <c r="D27" s="19">
        <v>6085205</v>
      </c>
      <c r="E27" s="19">
        <v>750896</v>
      </c>
      <c r="F27" s="19">
        <v>678273</v>
      </c>
      <c r="G27" s="19">
        <v>331272</v>
      </c>
      <c r="H27" s="19">
        <v>450241</v>
      </c>
      <c r="I27" s="19">
        <v>72623</v>
      </c>
      <c r="J27" s="19">
        <v>5334309</v>
      </c>
      <c r="K27" s="19">
        <v>4666971</v>
      </c>
      <c r="L27" s="19">
        <v>4067436</v>
      </c>
      <c r="M27" s="19">
        <v>741671</v>
      </c>
      <c r="N27" s="19">
        <v>667338</v>
      </c>
      <c r="O27" s="19">
        <v>1489130</v>
      </c>
      <c r="P27" s="19">
        <v>531685</v>
      </c>
      <c r="Q27" s="19">
        <v>530290</v>
      </c>
      <c r="R27" s="19">
        <v>379932</v>
      </c>
      <c r="S27" s="19">
        <v>526063</v>
      </c>
      <c r="T27" s="19">
        <v>1395</v>
      </c>
      <c r="U27" s="19">
        <v>957445</v>
      </c>
      <c r="V27" s="19">
        <v>953646</v>
      </c>
      <c r="W27" s="19">
        <v>735811</v>
      </c>
      <c r="X27" s="19">
        <v>931836</v>
      </c>
      <c r="Y27" s="19">
        <v>3799</v>
      </c>
      <c r="Z27" s="54">
        <f t="shared" si="4"/>
        <v>9.6715124331465336</v>
      </c>
      <c r="AA27" s="54">
        <f t="shared" si="0"/>
        <v>12.510298897195494</v>
      </c>
      <c r="AB27" s="54">
        <f t="shared" si="1"/>
        <v>0.26237339778252161</v>
      </c>
      <c r="AC27" s="54">
        <f t="shared" si="2"/>
        <v>0.39678519392758849</v>
      </c>
      <c r="AD27" s="54">
        <f t="shared" si="5"/>
        <v>44.116895016087447</v>
      </c>
      <c r="AE27" s="54">
        <f t="shared" si="6"/>
        <v>76.250475928559823</v>
      </c>
      <c r="AF27" s="54">
        <f t="shared" si="7"/>
        <v>71.458100190902513</v>
      </c>
      <c r="AG27" s="39">
        <f t="shared" si="8"/>
        <v>76.851516275086297</v>
      </c>
      <c r="AH27" s="9">
        <v>1380552</v>
      </c>
      <c r="AI27" s="19">
        <v>8408593</v>
      </c>
      <c r="AJ27" s="9">
        <v>1362413</v>
      </c>
      <c r="AK27" s="19">
        <v>8414744</v>
      </c>
      <c r="AL27" s="101">
        <v>350034</v>
      </c>
      <c r="AM27" s="101">
        <v>1547483</v>
      </c>
      <c r="AN27" s="9">
        <v>396600</v>
      </c>
      <c r="AO27" s="102">
        <v>2156700</v>
      </c>
      <c r="AP27" s="54">
        <f t="shared" si="9"/>
        <v>25.354640752394698</v>
      </c>
      <c r="AQ27" s="54">
        <f t="shared" si="10"/>
        <v>18.40359023204001</v>
      </c>
      <c r="AR27" s="54">
        <f t="shared" si="11"/>
        <v>29.110115655091374</v>
      </c>
      <c r="AS27" s="100">
        <f t="shared" si="12"/>
        <v>25.630013224407065</v>
      </c>
      <c r="AT27" s="29">
        <v>28</v>
      </c>
      <c r="AU27" s="29">
        <v>25</v>
      </c>
      <c r="AV27" s="19">
        <v>47</v>
      </c>
      <c r="AW27" s="55">
        <v>45</v>
      </c>
      <c r="AX27" s="29" t="s">
        <v>255</v>
      </c>
      <c r="AY27" s="4" t="s">
        <v>255</v>
      </c>
      <c r="AZ27" s="4" t="s">
        <v>255</v>
      </c>
      <c r="BA27" s="5" t="s">
        <v>255</v>
      </c>
      <c r="BB27" s="19">
        <v>3.6</v>
      </c>
      <c r="BC27" s="19">
        <v>1.3</v>
      </c>
      <c r="BD27" s="19">
        <v>73.900000000000006</v>
      </c>
      <c r="BE27" s="19">
        <v>83</v>
      </c>
      <c r="BF27" s="107">
        <v>9928300</v>
      </c>
      <c r="BG27" s="107">
        <v>189620</v>
      </c>
      <c r="BH27" s="107">
        <v>45572</v>
      </c>
      <c r="BI27" s="54">
        <f t="shared" si="14"/>
        <v>190.9893939546549</v>
      </c>
      <c r="BJ27" s="20">
        <f t="shared" si="15"/>
        <v>45.901110965623516</v>
      </c>
      <c r="BK27" s="19">
        <v>20.399999999999999</v>
      </c>
      <c r="BL27" s="19">
        <v>7.6</v>
      </c>
      <c r="BM27" s="19">
        <v>37</v>
      </c>
      <c r="BN27" s="19">
        <v>27.7</v>
      </c>
      <c r="BO27" s="19">
        <v>29.6</v>
      </c>
      <c r="BP27" s="19">
        <v>33.700000000000003</v>
      </c>
      <c r="BQ27" s="19">
        <v>12.9</v>
      </c>
      <c r="BR27" s="19">
        <v>31</v>
      </c>
      <c r="BS27" s="106" t="s">
        <v>255</v>
      </c>
      <c r="BT27" s="106" t="s">
        <v>255</v>
      </c>
      <c r="BU27" s="106" t="s">
        <v>255</v>
      </c>
      <c r="BV27" s="106" t="s">
        <v>255</v>
      </c>
      <c r="BW27" s="106" t="s">
        <v>255</v>
      </c>
      <c r="BX27" s="106" t="s">
        <v>255</v>
      </c>
      <c r="BY27" s="106" t="s">
        <v>255</v>
      </c>
      <c r="BZ27" s="106" t="s">
        <v>255</v>
      </c>
      <c r="CA27" s="106" t="s">
        <v>255</v>
      </c>
      <c r="CB27" s="106" t="s">
        <v>255</v>
      </c>
      <c r="CC27" s="106" t="s">
        <v>255</v>
      </c>
      <c r="CD27" s="106" t="s">
        <v>255</v>
      </c>
      <c r="CE27" s="106" t="s">
        <v>255</v>
      </c>
    </row>
    <row r="28" spans="1:83">
      <c r="A28" s="38" t="s">
        <v>50</v>
      </c>
      <c r="B28" s="38" t="s">
        <v>51</v>
      </c>
      <c r="C28" s="55"/>
      <c r="D28" s="19">
        <v>3363485</v>
      </c>
      <c r="E28" s="19">
        <v>286438</v>
      </c>
      <c r="F28" s="19">
        <v>265608</v>
      </c>
      <c r="G28" s="19">
        <v>137629</v>
      </c>
      <c r="H28" s="19">
        <v>160657</v>
      </c>
      <c r="I28" s="19">
        <v>20830</v>
      </c>
      <c r="J28" s="19">
        <v>3077047</v>
      </c>
      <c r="K28" s="19">
        <v>2825614</v>
      </c>
      <c r="L28" s="19">
        <v>2521482</v>
      </c>
      <c r="M28" s="19">
        <v>377766</v>
      </c>
      <c r="N28" s="19">
        <v>251433</v>
      </c>
      <c r="O28" s="19">
        <v>749200</v>
      </c>
      <c r="P28" s="19">
        <v>237795</v>
      </c>
      <c r="Q28" s="19">
        <v>236900</v>
      </c>
      <c r="R28" s="19">
        <v>163319</v>
      </c>
      <c r="S28" s="19">
        <v>234751</v>
      </c>
      <c r="T28" s="19">
        <v>895</v>
      </c>
      <c r="U28" s="19">
        <v>511405</v>
      </c>
      <c r="V28" s="19">
        <v>509658</v>
      </c>
      <c r="W28" s="19">
        <v>385955</v>
      </c>
      <c r="X28" s="19">
        <v>494783</v>
      </c>
      <c r="Y28" s="19">
        <v>1747</v>
      </c>
      <c r="Z28" s="54">
        <f t="shared" si="4"/>
        <v>7.272079821811352</v>
      </c>
      <c r="AA28" s="54">
        <f t="shared" si="0"/>
        <v>8.1712434031719372</v>
      </c>
      <c r="AB28" s="54">
        <f t="shared" si="1"/>
        <v>0.37637460838116865</v>
      </c>
      <c r="AC28" s="54">
        <f t="shared" si="2"/>
        <v>0.34160792327020656</v>
      </c>
      <c r="AD28" s="54">
        <f t="shared" si="5"/>
        <v>48.048443293138483</v>
      </c>
      <c r="AE28" s="54">
        <f t="shared" si="6"/>
        <v>81.944864670575384</v>
      </c>
      <c r="AF28" s="54">
        <f t="shared" si="7"/>
        <v>68.680586219222434</v>
      </c>
      <c r="AG28" s="39">
        <f t="shared" si="8"/>
        <v>75.469539797225295</v>
      </c>
      <c r="AH28" s="9">
        <v>561901</v>
      </c>
      <c r="AI28" s="19">
        <v>4798960</v>
      </c>
      <c r="AJ28" s="9">
        <v>547424</v>
      </c>
      <c r="AK28" s="19">
        <v>4777827</v>
      </c>
      <c r="AL28" s="101">
        <v>125182</v>
      </c>
      <c r="AM28" s="101">
        <v>788180</v>
      </c>
      <c r="AN28" s="9">
        <v>142800</v>
      </c>
      <c r="AO28" s="102">
        <v>1164800</v>
      </c>
      <c r="AP28" s="54">
        <f t="shared" si="9"/>
        <v>22.278301693714731</v>
      </c>
      <c r="AQ28" s="54">
        <f t="shared" si="10"/>
        <v>16.423975194625502</v>
      </c>
      <c r="AR28" s="54">
        <f t="shared" si="11"/>
        <v>26.085812825159294</v>
      </c>
      <c r="AS28" s="100">
        <f t="shared" si="12"/>
        <v>24.379283720402601</v>
      </c>
      <c r="AT28" s="29">
        <v>31</v>
      </c>
      <c r="AU28" s="29">
        <v>20</v>
      </c>
      <c r="AV28" s="19">
        <v>48</v>
      </c>
      <c r="AW28" s="55">
        <v>47</v>
      </c>
      <c r="AX28" s="29" t="s">
        <v>255</v>
      </c>
      <c r="AY28" s="4" t="s">
        <v>255</v>
      </c>
      <c r="AZ28" s="4" t="s">
        <v>255</v>
      </c>
      <c r="BA28" s="5" t="s">
        <v>255</v>
      </c>
      <c r="BB28" s="19">
        <v>8.6999999999999993</v>
      </c>
      <c r="BC28" s="19">
        <v>3.3</v>
      </c>
      <c r="BD28" s="19">
        <v>65</v>
      </c>
      <c r="BE28" s="19">
        <v>78.7</v>
      </c>
      <c r="BF28" s="107">
        <v>5519952</v>
      </c>
      <c r="BG28" s="107">
        <v>117756</v>
      </c>
      <c r="BH28" s="107">
        <v>13394</v>
      </c>
      <c r="BI28" s="54">
        <f t="shared" si="14"/>
        <v>213.32794198210419</v>
      </c>
      <c r="BJ28" s="20">
        <f t="shared" si="15"/>
        <v>24.264703751047112</v>
      </c>
      <c r="BK28" s="19">
        <v>16.3</v>
      </c>
      <c r="BL28" s="19">
        <v>5.7</v>
      </c>
      <c r="BM28" s="19">
        <v>36.5</v>
      </c>
      <c r="BN28" s="19">
        <v>23.7</v>
      </c>
      <c r="BO28" s="19">
        <v>29.7</v>
      </c>
      <c r="BP28" s="19">
        <v>33.299999999999997</v>
      </c>
      <c r="BQ28" s="19">
        <v>17.5</v>
      </c>
      <c r="BR28" s="19">
        <v>37.299999999999997</v>
      </c>
      <c r="BS28" s="106" t="s">
        <v>255</v>
      </c>
      <c r="BT28" s="106" t="s">
        <v>255</v>
      </c>
      <c r="BU28" s="106" t="s">
        <v>255</v>
      </c>
      <c r="BV28" s="106" t="s">
        <v>255</v>
      </c>
      <c r="BW28" s="106" t="s">
        <v>255</v>
      </c>
      <c r="BX28" s="106" t="s">
        <v>255</v>
      </c>
      <c r="BY28" s="106" t="s">
        <v>255</v>
      </c>
      <c r="BZ28" s="106" t="s">
        <v>255</v>
      </c>
      <c r="CA28" s="106" t="s">
        <v>255</v>
      </c>
      <c r="CB28" s="106" t="s">
        <v>255</v>
      </c>
      <c r="CC28" s="106" t="s">
        <v>255</v>
      </c>
      <c r="CD28" s="106" t="s">
        <v>255</v>
      </c>
      <c r="CE28" s="106" t="s">
        <v>255</v>
      </c>
    </row>
    <row r="29" spans="1:83">
      <c r="A29" s="38" t="s">
        <v>52</v>
      </c>
      <c r="B29" s="38" t="s">
        <v>53</v>
      </c>
      <c r="C29" s="55"/>
      <c r="D29" s="19">
        <v>1780669</v>
      </c>
      <c r="E29" s="19">
        <v>263938</v>
      </c>
      <c r="F29" s="19">
        <v>216174</v>
      </c>
      <c r="G29" s="19">
        <v>96571</v>
      </c>
      <c r="H29" s="19">
        <v>149183</v>
      </c>
      <c r="I29" s="19">
        <v>47764</v>
      </c>
      <c r="J29" s="19">
        <v>1516731</v>
      </c>
      <c r="K29" s="19">
        <v>1180133</v>
      </c>
      <c r="L29" s="19">
        <v>1040084</v>
      </c>
      <c r="M29" s="19">
        <v>182819</v>
      </c>
      <c r="N29" s="19">
        <v>336598</v>
      </c>
      <c r="O29" s="19">
        <v>413507</v>
      </c>
      <c r="P29" s="19">
        <v>180017</v>
      </c>
      <c r="Q29" s="19">
        <v>179493</v>
      </c>
      <c r="R29" s="19">
        <v>92103</v>
      </c>
      <c r="S29" s="19">
        <v>178358</v>
      </c>
      <c r="T29" s="19">
        <v>524</v>
      </c>
      <c r="U29" s="19">
        <v>233490</v>
      </c>
      <c r="V29" s="19">
        <v>232597</v>
      </c>
      <c r="W29" s="19">
        <v>140397</v>
      </c>
      <c r="X29" s="19">
        <v>227022</v>
      </c>
      <c r="Y29" s="19">
        <v>893</v>
      </c>
      <c r="Z29" s="54">
        <f t="shared" si="4"/>
        <v>18.096674218945356</v>
      </c>
      <c r="AA29" s="54">
        <f t="shared" si="0"/>
        <v>22.192333380144536</v>
      </c>
      <c r="AB29" s="54">
        <f t="shared" si="1"/>
        <v>0.29108361988034465</v>
      </c>
      <c r="AC29" s="54">
        <f t="shared" si="2"/>
        <v>0.38245749282624525</v>
      </c>
      <c r="AD29" s="54">
        <f t="shared" si="5"/>
        <v>36.588517000204597</v>
      </c>
      <c r="AE29" s="54">
        <f t="shared" si="6"/>
        <v>68.574058287197929</v>
      </c>
      <c r="AF29" s="54">
        <f t="shared" si="7"/>
        <v>51.163501224884314</v>
      </c>
      <c r="AG29" s="39">
        <f t="shared" si="8"/>
        <v>60.129770011563664</v>
      </c>
      <c r="AH29" s="9">
        <v>477699</v>
      </c>
      <c r="AI29" s="19">
        <v>2443490</v>
      </c>
      <c r="AJ29" s="9">
        <v>477388</v>
      </c>
      <c r="AK29" s="19">
        <v>2439247</v>
      </c>
      <c r="AL29" s="101">
        <v>130795</v>
      </c>
      <c r="AM29" s="101">
        <v>430088</v>
      </c>
      <c r="AN29" s="9">
        <v>177800</v>
      </c>
      <c r="AO29" s="102">
        <v>605200</v>
      </c>
      <c r="AP29" s="54">
        <f t="shared" si="9"/>
        <v>27.380212225690236</v>
      </c>
      <c r="AQ29" s="54">
        <f t="shared" si="10"/>
        <v>17.601381630372952</v>
      </c>
      <c r="AR29" s="54">
        <f t="shared" si="11"/>
        <v>37.244337938951126</v>
      </c>
      <c r="AS29" s="100">
        <f t="shared" si="12"/>
        <v>24.810935505916376</v>
      </c>
      <c r="AT29" s="29">
        <v>17</v>
      </c>
      <c r="AU29" s="29">
        <v>16</v>
      </c>
      <c r="AV29" s="19">
        <v>34</v>
      </c>
      <c r="AW29" s="55">
        <v>34</v>
      </c>
      <c r="AX29" s="29" t="s">
        <v>255</v>
      </c>
      <c r="AY29" s="4" t="s">
        <v>255</v>
      </c>
      <c r="AZ29" s="4" t="s">
        <v>255</v>
      </c>
      <c r="BA29" s="5" t="s">
        <v>255</v>
      </c>
      <c r="BB29" s="19">
        <v>0.8</v>
      </c>
      <c r="BC29" s="19">
        <v>0.4</v>
      </c>
      <c r="BD29" s="19">
        <v>78.599999999999994</v>
      </c>
      <c r="BE29" s="19">
        <v>85.4</v>
      </c>
      <c r="BF29" s="107">
        <v>2988726</v>
      </c>
      <c r="BG29" s="107">
        <v>82732</v>
      </c>
      <c r="BH29" s="107">
        <v>8383</v>
      </c>
      <c r="BI29" s="54">
        <f t="shared" si="14"/>
        <v>276.81359883776565</v>
      </c>
      <c r="BJ29" s="20">
        <f t="shared" si="15"/>
        <v>28.048740500132833</v>
      </c>
      <c r="BK29" s="19">
        <v>29.8</v>
      </c>
      <c r="BL29" s="19">
        <v>12.7</v>
      </c>
      <c r="BM29" s="19">
        <v>33.200000000000003</v>
      </c>
      <c r="BN29" s="19">
        <v>29.5</v>
      </c>
      <c r="BO29" s="19">
        <v>25.9</v>
      </c>
      <c r="BP29" s="19">
        <v>33.5</v>
      </c>
      <c r="BQ29" s="19">
        <v>11.1</v>
      </c>
      <c r="BR29" s="19">
        <v>24.3</v>
      </c>
      <c r="BS29" s="106" t="s">
        <v>255</v>
      </c>
      <c r="BT29" s="106" t="s">
        <v>255</v>
      </c>
      <c r="BU29" s="106" t="s">
        <v>255</v>
      </c>
      <c r="BV29" s="106" t="s">
        <v>255</v>
      </c>
      <c r="BW29" s="106" t="s">
        <v>255</v>
      </c>
      <c r="BX29" s="106" t="s">
        <v>255</v>
      </c>
      <c r="BY29" s="106" t="s">
        <v>255</v>
      </c>
      <c r="BZ29" s="106" t="s">
        <v>255</v>
      </c>
      <c r="CA29" s="106" t="s">
        <v>255</v>
      </c>
      <c r="CB29" s="106" t="s">
        <v>255</v>
      </c>
      <c r="CC29" s="106" t="s">
        <v>255</v>
      </c>
      <c r="CD29" s="106" t="s">
        <v>255</v>
      </c>
      <c r="CE29" s="106" t="s">
        <v>255</v>
      </c>
    </row>
    <row r="30" spans="1:83">
      <c r="A30" s="38" t="s">
        <v>54</v>
      </c>
      <c r="B30" s="38" t="s">
        <v>55</v>
      </c>
      <c r="C30" s="55"/>
      <c r="D30" s="19">
        <v>3663421</v>
      </c>
      <c r="E30" s="19">
        <v>463847</v>
      </c>
      <c r="F30" s="19">
        <v>393693</v>
      </c>
      <c r="G30" s="19">
        <v>204588</v>
      </c>
      <c r="H30" s="19">
        <v>238784</v>
      </c>
      <c r="I30" s="19">
        <v>70154</v>
      </c>
      <c r="J30" s="19">
        <v>3199574</v>
      </c>
      <c r="K30" s="19">
        <v>2687662</v>
      </c>
      <c r="L30" s="19">
        <v>2499685</v>
      </c>
      <c r="M30" s="19">
        <v>258501</v>
      </c>
      <c r="N30" s="19">
        <v>511912</v>
      </c>
      <c r="O30" s="19">
        <v>892042</v>
      </c>
      <c r="P30" s="19">
        <v>330719</v>
      </c>
      <c r="Q30" s="19">
        <v>329857</v>
      </c>
      <c r="R30" s="19">
        <v>195484</v>
      </c>
      <c r="S30" s="19">
        <v>327245</v>
      </c>
      <c r="T30" s="19">
        <v>862</v>
      </c>
      <c r="U30" s="19">
        <v>561323</v>
      </c>
      <c r="V30" s="19">
        <v>558354</v>
      </c>
      <c r="W30" s="19">
        <v>362415</v>
      </c>
      <c r="X30" s="19">
        <v>542698</v>
      </c>
      <c r="Y30" s="19">
        <v>2969</v>
      </c>
      <c r="Z30" s="54">
        <f t="shared" si="4"/>
        <v>15.124383686862263</v>
      </c>
      <c r="AA30" s="54">
        <f t="shared" si="0"/>
        <v>15.999379917451511</v>
      </c>
      <c r="AB30" s="54">
        <f t="shared" si="1"/>
        <v>0.260644232717201</v>
      </c>
      <c r="AC30" s="54">
        <f t="shared" si="2"/>
        <v>0.52892897672106787</v>
      </c>
      <c r="AD30" s="54">
        <f t="shared" si="5"/>
        <v>44.106785211502931</v>
      </c>
      <c r="AE30" s="54">
        <f t="shared" si="6"/>
        <v>78.125556714737655</v>
      </c>
      <c r="AF30" s="54">
        <f t="shared" si="7"/>
        <v>59.108790241866963</v>
      </c>
      <c r="AG30" s="39">
        <f t="shared" si="8"/>
        <v>64.564430817906981</v>
      </c>
      <c r="AH30" s="9">
        <v>848455</v>
      </c>
      <c r="AI30" s="19">
        <v>5083994</v>
      </c>
      <c r="AJ30" s="9">
        <v>835980</v>
      </c>
      <c r="AK30" s="19">
        <v>5078701</v>
      </c>
      <c r="AL30" s="101">
        <v>214523</v>
      </c>
      <c r="AM30" s="101">
        <v>922938</v>
      </c>
      <c r="AN30" s="9">
        <v>202400</v>
      </c>
      <c r="AO30" s="102">
        <v>871300</v>
      </c>
      <c r="AP30" s="54">
        <f t="shared" si="9"/>
        <v>25.28395731064111</v>
      </c>
      <c r="AQ30" s="54">
        <f t="shared" si="10"/>
        <v>18.153797978518462</v>
      </c>
      <c r="AR30" s="54">
        <f t="shared" si="11"/>
        <v>24.211105528840406</v>
      </c>
      <c r="AS30" s="100">
        <f t="shared" si="12"/>
        <v>17.155961731159209</v>
      </c>
      <c r="AT30" s="29">
        <v>22</v>
      </c>
      <c r="AU30" s="29">
        <v>21</v>
      </c>
      <c r="AV30" s="19">
        <v>39</v>
      </c>
      <c r="AW30" s="55">
        <v>41</v>
      </c>
      <c r="AX30" s="29" t="s">
        <v>255</v>
      </c>
      <c r="AY30" s="4" t="s">
        <v>255</v>
      </c>
      <c r="AZ30" s="4" t="s">
        <v>255</v>
      </c>
      <c r="BA30" s="5" t="s">
        <v>255</v>
      </c>
      <c r="BB30" s="19">
        <v>3.2</v>
      </c>
      <c r="BC30" s="19">
        <v>1.4</v>
      </c>
      <c r="BD30" s="19">
        <v>74</v>
      </c>
      <c r="BE30" s="19">
        <v>82.4</v>
      </c>
      <c r="BF30" s="107">
        <v>6093000</v>
      </c>
      <c r="BG30" s="107">
        <v>170549</v>
      </c>
      <c r="BH30" s="107">
        <v>31644</v>
      </c>
      <c r="BI30" s="54">
        <f t="shared" si="14"/>
        <v>279.90973247989496</v>
      </c>
      <c r="BJ30" s="20">
        <f t="shared" si="15"/>
        <v>51.935007385524372</v>
      </c>
      <c r="BK30" s="19">
        <v>21.7</v>
      </c>
      <c r="BL30" s="19">
        <v>8.3000000000000007</v>
      </c>
      <c r="BM30" s="19">
        <v>37.799999999999997</v>
      </c>
      <c r="BN30" s="19">
        <v>29.3</v>
      </c>
      <c r="BO30" s="19">
        <v>27.6</v>
      </c>
      <c r="BP30" s="19">
        <v>30.8</v>
      </c>
      <c r="BQ30" s="19">
        <v>12.9</v>
      </c>
      <c r="BR30" s="19">
        <v>31.6</v>
      </c>
      <c r="BS30" s="106" t="s">
        <v>255</v>
      </c>
      <c r="BT30" s="106" t="s">
        <v>255</v>
      </c>
      <c r="BU30" s="106" t="s">
        <v>255</v>
      </c>
      <c r="BV30" s="106" t="s">
        <v>255</v>
      </c>
      <c r="BW30" s="106" t="s">
        <v>255</v>
      </c>
      <c r="BX30" s="106" t="s">
        <v>255</v>
      </c>
      <c r="BY30" s="106" t="s">
        <v>255</v>
      </c>
      <c r="BZ30" s="106" t="s">
        <v>255</v>
      </c>
      <c r="CA30" s="106" t="s">
        <v>255</v>
      </c>
      <c r="CB30" s="106" t="s">
        <v>255</v>
      </c>
      <c r="CC30" s="106" t="s">
        <v>255</v>
      </c>
      <c r="CD30" s="106" t="s">
        <v>255</v>
      </c>
      <c r="CE30" s="106" t="s">
        <v>255</v>
      </c>
    </row>
    <row r="31" spans="1:83">
      <c r="A31" s="38" t="s">
        <v>56</v>
      </c>
      <c r="B31" s="38" t="s">
        <v>57</v>
      </c>
      <c r="C31" s="55"/>
      <c r="D31" s="19">
        <v>617631</v>
      </c>
      <c r="E31" s="19">
        <v>69930</v>
      </c>
      <c r="F31" s="19">
        <v>57884</v>
      </c>
      <c r="G31" s="19">
        <v>30514</v>
      </c>
      <c r="H31" s="19">
        <v>35456</v>
      </c>
      <c r="I31" s="19">
        <v>12046</v>
      </c>
      <c r="J31" s="19">
        <v>547701</v>
      </c>
      <c r="K31" s="19">
        <v>441081</v>
      </c>
      <c r="L31" s="19">
        <v>407299</v>
      </c>
      <c r="M31" s="19">
        <v>50250</v>
      </c>
      <c r="N31" s="19">
        <v>106620</v>
      </c>
      <c r="O31" s="19">
        <v>166195</v>
      </c>
      <c r="P31" s="19">
        <v>57937</v>
      </c>
      <c r="Q31" s="19">
        <v>57792</v>
      </c>
      <c r="R31" s="19">
        <v>35594</v>
      </c>
      <c r="S31" s="19">
        <v>57309</v>
      </c>
      <c r="T31" s="19">
        <v>145</v>
      </c>
      <c r="U31" s="19">
        <v>108258</v>
      </c>
      <c r="V31" s="19">
        <v>107786</v>
      </c>
      <c r="W31" s="19">
        <v>71500</v>
      </c>
      <c r="X31" s="19">
        <v>105623</v>
      </c>
      <c r="Y31" s="19">
        <v>472</v>
      </c>
      <c r="Z31" s="54">
        <f t="shared" si="4"/>
        <v>17.225797225797226</v>
      </c>
      <c r="AA31" s="54">
        <f t="shared" si="0"/>
        <v>19.466825877623009</v>
      </c>
      <c r="AB31" s="54">
        <f t="shared" si="1"/>
        <v>0.2502718470062309</v>
      </c>
      <c r="AC31" s="54">
        <f t="shared" si="2"/>
        <v>0.4359954922499954</v>
      </c>
      <c r="AD31" s="54">
        <f t="shared" si="5"/>
        <v>43.635063635063638</v>
      </c>
      <c r="AE31" s="54">
        <f t="shared" si="6"/>
        <v>74.365210215062589</v>
      </c>
      <c r="AF31" s="54">
        <f t="shared" si="7"/>
        <v>61.435697395446773</v>
      </c>
      <c r="AG31" s="39">
        <f t="shared" si="8"/>
        <v>66.045927321768374</v>
      </c>
      <c r="AH31" s="9">
        <v>132869</v>
      </c>
      <c r="AI31" s="19">
        <v>866344</v>
      </c>
      <c r="AJ31" s="9">
        <v>129870</v>
      </c>
      <c r="AK31" s="19">
        <v>861131</v>
      </c>
      <c r="AL31" s="101">
        <v>28121</v>
      </c>
      <c r="AM31" s="101">
        <v>173413</v>
      </c>
      <c r="AN31" s="9">
        <v>33900</v>
      </c>
      <c r="AO31" s="102">
        <v>145800</v>
      </c>
      <c r="AP31" s="54">
        <f t="shared" si="9"/>
        <v>21.164455215287237</v>
      </c>
      <c r="AQ31" s="54">
        <f t="shared" si="10"/>
        <v>20.016644658472845</v>
      </c>
      <c r="AR31" s="54">
        <f t="shared" si="11"/>
        <v>26.103026103026107</v>
      </c>
      <c r="AS31" s="100">
        <f t="shared" si="12"/>
        <v>16.931221846617994</v>
      </c>
      <c r="AT31" s="29">
        <v>19</v>
      </c>
      <c r="AU31" s="29">
        <v>33</v>
      </c>
      <c r="AV31" s="19">
        <v>37</v>
      </c>
      <c r="AW31" s="55">
        <v>56</v>
      </c>
      <c r="AX31" s="29" t="s">
        <v>255</v>
      </c>
      <c r="AY31" s="4" t="s">
        <v>255</v>
      </c>
      <c r="AZ31" s="4" t="s">
        <v>255</v>
      </c>
      <c r="BA31" s="5" t="s">
        <v>255</v>
      </c>
      <c r="BB31" s="19">
        <v>2.2000000000000002</v>
      </c>
      <c r="BC31" s="19">
        <v>0.7</v>
      </c>
      <c r="BD31" s="19">
        <v>65.900000000000006</v>
      </c>
      <c r="BE31" s="19">
        <v>75.8</v>
      </c>
      <c r="BF31" s="107">
        <v>1042520</v>
      </c>
      <c r="BG31" s="107">
        <v>27976</v>
      </c>
      <c r="BH31" s="107">
        <v>3840</v>
      </c>
      <c r="BI31" s="54">
        <f t="shared" si="14"/>
        <v>268.34976787016075</v>
      </c>
      <c r="BJ31" s="20">
        <f t="shared" si="15"/>
        <v>36.833825729962015</v>
      </c>
      <c r="BK31" s="19">
        <v>14</v>
      </c>
      <c r="BL31" s="19">
        <v>5.4</v>
      </c>
      <c r="BM31" s="19">
        <v>37.299999999999997</v>
      </c>
      <c r="BN31" s="19">
        <v>27.9</v>
      </c>
      <c r="BO31" s="19">
        <v>31.3</v>
      </c>
      <c r="BP31" s="19">
        <v>33.700000000000003</v>
      </c>
      <c r="BQ31" s="19">
        <v>17.5</v>
      </c>
      <c r="BR31" s="19">
        <v>33</v>
      </c>
      <c r="BS31" s="106" t="s">
        <v>255</v>
      </c>
      <c r="BT31" s="106" t="s">
        <v>255</v>
      </c>
      <c r="BU31" s="106" t="s">
        <v>255</v>
      </c>
      <c r="BV31" s="106" t="s">
        <v>255</v>
      </c>
      <c r="BW31" s="106" t="s">
        <v>255</v>
      </c>
      <c r="BX31" s="106" t="s">
        <v>255</v>
      </c>
      <c r="BY31" s="106" t="s">
        <v>255</v>
      </c>
      <c r="BZ31" s="106" t="s">
        <v>255</v>
      </c>
      <c r="CA31" s="106" t="s">
        <v>255</v>
      </c>
      <c r="CB31" s="106" t="s">
        <v>255</v>
      </c>
      <c r="CC31" s="106" t="s">
        <v>255</v>
      </c>
      <c r="CD31" s="106" t="s">
        <v>255</v>
      </c>
      <c r="CE31" s="106" t="s">
        <v>255</v>
      </c>
    </row>
    <row r="32" spans="1:83">
      <c r="A32" s="38" t="s">
        <v>58</v>
      </c>
      <c r="B32" s="38" t="s">
        <v>59</v>
      </c>
      <c r="C32" s="55"/>
      <c r="D32" s="19">
        <v>1127051</v>
      </c>
      <c r="E32" s="19">
        <v>101616</v>
      </c>
      <c r="F32" s="19">
        <v>85943</v>
      </c>
      <c r="G32" s="19">
        <v>53175</v>
      </c>
      <c r="H32" s="19">
        <v>45120</v>
      </c>
      <c r="I32" s="19">
        <v>15673</v>
      </c>
      <c r="J32" s="19">
        <v>1025435</v>
      </c>
      <c r="K32" s="19">
        <v>887773</v>
      </c>
      <c r="L32" s="19">
        <v>844691</v>
      </c>
      <c r="M32" s="19">
        <v>66600</v>
      </c>
      <c r="N32" s="19">
        <v>137662</v>
      </c>
      <c r="O32" s="19">
        <v>259454</v>
      </c>
      <c r="P32" s="19">
        <v>89087</v>
      </c>
      <c r="Q32" s="19">
        <v>88815</v>
      </c>
      <c r="R32" s="19">
        <v>58166</v>
      </c>
      <c r="S32" s="19">
        <v>87917</v>
      </c>
      <c r="T32" s="19">
        <v>272</v>
      </c>
      <c r="U32" s="19">
        <v>170367</v>
      </c>
      <c r="V32" s="19">
        <v>169374</v>
      </c>
      <c r="W32" s="19">
        <v>117768</v>
      </c>
      <c r="X32" s="19">
        <v>163876</v>
      </c>
      <c r="Y32" s="19">
        <v>993</v>
      </c>
      <c r="Z32" s="54">
        <f t="shared" si="4"/>
        <v>15.423752165013383</v>
      </c>
      <c r="AA32" s="54">
        <f t="shared" si="0"/>
        <v>13.424741694987979</v>
      </c>
      <c r="AB32" s="54">
        <f t="shared" si="1"/>
        <v>0.30531951912175737</v>
      </c>
      <c r="AC32" s="54">
        <f t="shared" si="2"/>
        <v>0.58285935656553201</v>
      </c>
      <c r="AD32" s="54">
        <f t="shared" si="5"/>
        <v>52.329357581483229</v>
      </c>
      <c r="AE32" s="54">
        <f t="shared" si="6"/>
        <v>82.373919361051648</v>
      </c>
      <c r="AF32" s="54">
        <f t="shared" si="7"/>
        <v>65.291232166309342</v>
      </c>
      <c r="AG32" s="39">
        <f t="shared" si="8"/>
        <v>69.126063146031797</v>
      </c>
      <c r="AH32" s="9">
        <v>202120</v>
      </c>
      <c r="AI32" s="19">
        <v>1638814</v>
      </c>
      <c r="AJ32" s="9">
        <v>200567</v>
      </c>
      <c r="AK32" s="19">
        <v>1626940</v>
      </c>
      <c r="AL32" s="101">
        <v>42283</v>
      </c>
      <c r="AM32" s="101">
        <v>271779</v>
      </c>
      <c r="AN32" s="9">
        <v>48800</v>
      </c>
      <c r="AO32" s="102">
        <v>233200</v>
      </c>
      <c r="AP32" s="54">
        <f t="shared" si="9"/>
        <v>20.919750643182265</v>
      </c>
      <c r="AQ32" s="54">
        <f t="shared" si="10"/>
        <v>16.583883222867268</v>
      </c>
      <c r="AR32" s="54">
        <f t="shared" si="11"/>
        <v>24.331021553894708</v>
      </c>
      <c r="AS32" s="100">
        <f t="shared" si="12"/>
        <v>14.333657049430219</v>
      </c>
      <c r="AT32" s="29">
        <v>22</v>
      </c>
      <c r="AU32" s="29">
        <v>21</v>
      </c>
      <c r="AV32" s="19">
        <v>35</v>
      </c>
      <c r="AW32" s="55">
        <v>41</v>
      </c>
      <c r="AX32" s="29" t="s">
        <v>255</v>
      </c>
      <c r="AY32" s="4" t="s">
        <v>255</v>
      </c>
      <c r="AZ32" s="4" t="s">
        <v>255</v>
      </c>
      <c r="BA32" s="5" t="s">
        <v>255</v>
      </c>
      <c r="BB32" s="19">
        <v>1.9</v>
      </c>
      <c r="BC32" s="19">
        <v>0.6</v>
      </c>
      <c r="BD32" s="19">
        <v>73.7</v>
      </c>
      <c r="BE32" s="19">
        <v>81.8</v>
      </c>
      <c r="BF32" s="107">
        <v>1907116</v>
      </c>
      <c r="BG32" s="107">
        <v>43163</v>
      </c>
      <c r="BH32" s="107">
        <v>5550</v>
      </c>
      <c r="BI32" s="54">
        <f t="shared" si="14"/>
        <v>226.3260336550058</v>
      </c>
      <c r="BJ32" s="20">
        <f t="shared" si="15"/>
        <v>29.101533414852586</v>
      </c>
      <c r="BK32" s="19">
        <v>15.4</v>
      </c>
      <c r="BL32" s="19">
        <v>8</v>
      </c>
      <c r="BM32" s="19">
        <v>37.1</v>
      </c>
      <c r="BN32" s="19">
        <v>25</v>
      </c>
      <c r="BO32" s="19">
        <v>32.200000000000003</v>
      </c>
      <c r="BP32" s="19">
        <v>34.1</v>
      </c>
      <c r="BQ32" s="19">
        <v>15.3</v>
      </c>
      <c r="BR32" s="19">
        <v>33</v>
      </c>
      <c r="BS32" s="106" t="s">
        <v>255</v>
      </c>
      <c r="BT32" s="106" t="s">
        <v>255</v>
      </c>
      <c r="BU32" s="106" t="s">
        <v>255</v>
      </c>
      <c r="BV32" s="106" t="s">
        <v>255</v>
      </c>
      <c r="BW32" s="106" t="s">
        <v>255</v>
      </c>
      <c r="BX32" s="106" t="s">
        <v>255</v>
      </c>
      <c r="BY32" s="106" t="s">
        <v>255</v>
      </c>
      <c r="BZ32" s="106" t="s">
        <v>255</v>
      </c>
      <c r="CA32" s="106" t="s">
        <v>255</v>
      </c>
      <c r="CB32" s="106" t="s">
        <v>255</v>
      </c>
      <c r="CC32" s="106" t="s">
        <v>255</v>
      </c>
      <c r="CD32" s="106" t="s">
        <v>255</v>
      </c>
      <c r="CE32" s="106" t="s">
        <v>255</v>
      </c>
    </row>
    <row r="33" spans="1:83">
      <c r="A33" s="38" t="s">
        <v>60</v>
      </c>
      <c r="B33" s="38" t="s">
        <v>61</v>
      </c>
      <c r="C33" s="55"/>
      <c r="D33" s="19">
        <v>1743945</v>
      </c>
      <c r="E33" s="19">
        <v>192454</v>
      </c>
      <c r="F33" s="19">
        <v>158072</v>
      </c>
      <c r="G33" s="19">
        <v>89374</v>
      </c>
      <c r="H33" s="19">
        <v>87645</v>
      </c>
      <c r="I33" s="19">
        <v>34382</v>
      </c>
      <c r="J33" s="19">
        <v>1551491</v>
      </c>
      <c r="K33" s="19">
        <v>1214707</v>
      </c>
      <c r="L33" s="19">
        <v>1092544</v>
      </c>
      <c r="M33" s="19">
        <v>161613</v>
      </c>
      <c r="N33" s="19">
        <v>336784</v>
      </c>
      <c r="O33" s="19">
        <v>396454</v>
      </c>
      <c r="P33" s="19">
        <v>141771</v>
      </c>
      <c r="Q33" s="19">
        <v>139132</v>
      </c>
      <c r="R33" s="19">
        <v>70051</v>
      </c>
      <c r="S33" s="19">
        <v>136513</v>
      </c>
      <c r="T33" s="19">
        <v>2639</v>
      </c>
      <c r="U33" s="19">
        <v>254683</v>
      </c>
      <c r="V33" s="19">
        <v>249296</v>
      </c>
      <c r="W33" s="19">
        <v>141570</v>
      </c>
      <c r="X33" s="19">
        <v>239340</v>
      </c>
      <c r="Y33" s="19">
        <v>5387</v>
      </c>
      <c r="Z33" s="54">
        <f t="shared" si="4"/>
        <v>17.865048271275214</v>
      </c>
      <c r="AA33" s="54">
        <f t="shared" si="0"/>
        <v>21.707119151835236</v>
      </c>
      <c r="AB33" s="54">
        <f t="shared" si="1"/>
        <v>1.8614526243025724</v>
      </c>
      <c r="AC33" s="54">
        <f t="shared" si="2"/>
        <v>2.1151784767730866</v>
      </c>
      <c r="AD33" s="54">
        <f t="shared" si="5"/>
        <v>46.439149095368244</v>
      </c>
      <c r="AE33" s="54">
        <f t="shared" si="6"/>
        <v>70.418971170312943</v>
      </c>
      <c r="AF33" s="54">
        <f t="shared" si="7"/>
        <v>49.411374681705006</v>
      </c>
      <c r="AG33" s="39">
        <f t="shared" si="8"/>
        <v>55.586749017405957</v>
      </c>
      <c r="AH33" s="9">
        <v>348040</v>
      </c>
      <c r="AI33" s="19">
        <v>2415660</v>
      </c>
      <c r="AJ33" s="9">
        <v>328600</v>
      </c>
      <c r="AK33" s="19">
        <v>2397756</v>
      </c>
      <c r="AL33" s="101">
        <v>62906</v>
      </c>
      <c r="AM33" s="101">
        <v>390820</v>
      </c>
      <c r="AN33" s="9">
        <v>73100</v>
      </c>
      <c r="AO33" s="102">
        <v>537900</v>
      </c>
      <c r="AP33" s="54">
        <f t="shared" si="9"/>
        <v>18.074359269049534</v>
      </c>
      <c r="AQ33" s="54">
        <f t="shared" si="10"/>
        <v>16.17860129322835</v>
      </c>
      <c r="AR33" s="54">
        <f t="shared" si="11"/>
        <v>22.245891661594644</v>
      </c>
      <c r="AS33" s="100">
        <f t="shared" si="12"/>
        <v>22.433475299404943</v>
      </c>
      <c r="AT33" s="29">
        <v>24</v>
      </c>
      <c r="AU33" s="29">
        <v>23</v>
      </c>
      <c r="AV33" s="19">
        <v>43</v>
      </c>
      <c r="AW33" s="55">
        <v>43</v>
      </c>
      <c r="AX33" s="29" t="s">
        <v>255</v>
      </c>
      <c r="AY33" s="4" t="s">
        <v>255</v>
      </c>
      <c r="AZ33" s="4" t="s">
        <v>255</v>
      </c>
      <c r="BA33" s="5" t="s">
        <v>255</v>
      </c>
      <c r="BB33" s="19">
        <v>6.8</v>
      </c>
      <c r="BC33" s="19">
        <v>3.4</v>
      </c>
      <c r="BD33" s="19">
        <v>71.900000000000006</v>
      </c>
      <c r="BE33" s="19">
        <v>78.400000000000006</v>
      </c>
      <c r="BF33" s="107">
        <v>2940058</v>
      </c>
      <c r="BG33" s="107">
        <v>76047</v>
      </c>
      <c r="BH33" s="107">
        <v>19936</v>
      </c>
      <c r="BI33" s="54">
        <f t="shared" si="14"/>
        <v>258.65816252604543</v>
      </c>
      <c r="BJ33" s="20">
        <f t="shared" si="15"/>
        <v>67.808186097008971</v>
      </c>
      <c r="BK33" s="19">
        <v>19.100000000000001</v>
      </c>
      <c r="BL33" s="19">
        <v>13.5</v>
      </c>
      <c r="BM33" s="19">
        <v>31.5</v>
      </c>
      <c r="BN33" s="19">
        <v>27.7</v>
      </c>
      <c r="BO33" s="19">
        <v>34.299999999999997</v>
      </c>
      <c r="BP33" s="19">
        <v>33.799999999999997</v>
      </c>
      <c r="BQ33" s="19">
        <v>15.1</v>
      </c>
      <c r="BR33" s="19">
        <v>25</v>
      </c>
      <c r="BS33" s="106" t="s">
        <v>255</v>
      </c>
      <c r="BT33" s="106" t="s">
        <v>255</v>
      </c>
      <c r="BU33" s="106" t="s">
        <v>255</v>
      </c>
      <c r="BV33" s="106" t="s">
        <v>255</v>
      </c>
      <c r="BW33" s="106" t="s">
        <v>255</v>
      </c>
      <c r="BX33" s="106" t="s">
        <v>255</v>
      </c>
      <c r="BY33" s="106" t="s">
        <v>255</v>
      </c>
      <c r="BZ33" s="106" t="s">
        <v>255</v>
      </c>
      <c r="CA33" s="106" t="s">
        <v>255</v>
      </c>
      <c r="CB33" s="106" t="s">
        <v>255</v>
      </c>
      <c r="CC33" s="106" t="s">
        <v>255</v>
      </c>
      <c r="CD33" s="106" t="s">
        <v>255</v>
      </c>
      <c r="CE33" s="106" t="s">
        <v>255</v>
      </c>
    </row>
    <row r="34" spans="1:83">
      <c r="A34" s="38" t="s">
        <v>62</v>
      </c>
      <c r="B34" s="38" t="s">
        <v>63</v>
      </c>
      <c r="C34" s="55"/>
      <c r="D34" s="19">
        <v>842234</v>
      </c>
      <c r="E34" s="19">
        <v>83534</v>
      </c>
      <c r="F34" s="19">
        <v>74060</v>
      </c>
      <c r="G34" s="19">
        <v>43243</v>
      </c>
      <c r="H34" s="19">
        <v>41052</v>
      </c>
      <c r="I34" s="19">
        <v>9474</v>
      </c>
      <c r="J34" s="19">
        <v>758700</v>
      </c>
      <c r="K34" s="19">
        <v>667021</v>
      </c>
      <c r="L34" s="19">
        <v>626669</v>
      </c>
      <c r="M34" s="19">
        <v>54456</v>
      </c>
      <c r="N34" s="19">
        <v>91679</v>
      </c>
      <c r="O34" s="19">
        <v>202174</v>
      </c>
      <c r="P34" s="19">
        <v>65272</v>
      </c>
      <c r="Q34" s="19">
        <v>65158</v>
      </c>
      <c r="R34" s="19">
        <v>44076</v>
      </c>
      <c r="S34" s="19">
        <v>64229</v>
      </c>
      <c r="T34" s="19">
        <v>114</v>
      </c>
      <c r="U34" s="19">
        <v>136902</v>
      </c>
      <c r="V34" s="19">
        <v>136500</v>
      </c>
      <c r="W34" s="19">
        <v>99266</v>
      </c>
      <c r="X34" s="19">
        <v>131478</v>
      </c>
      <c r="Y34" s="19">
        <v>402</v>
      </c>
      <c r="Z34" s="54">
        <f t="shared" si="4"/>
        <v>11.341489692819689</v>
      </c>
      <c r="AA34" s="54">
        <f t="shared" si="0"/>
        <v>12.083695795439569</v>
      </c>
      <c r="AB34" s="54">
        <f t="shared" si="1"/>
        <v>0.17465375658781715</v>
      </c>
      <c r="AC34" s="54">
        <f t="shared" si="2"/>
        <v>0.29364070649077445</v>
      </c>
      <c r="AD34" s="54">
        <f t="shared" si="5"/>
        <v>51.766945195968106</v>
      </c>
      <c r="AE34" s="54">
        <f t="shared" si="6"/>
        <v>82.597732964281008</v>
      </c>
      <c r="AF34" s="54">
        <f t="shared" si="7"/>
        <v>67.526657678637093</v>
      </c>
      <c r="AG34" s="39">
        <f t="shared" si="8"/>
        <v>72.508801916699539</v>
      </c>
      <c r="AH34" s="9">
        <v>158488</v>
      </c>
      <c r="AI34" s="19">
        <v>1150569</v>
      </c>
      <c r="AJ34" s="9">
        <v>153720</v>
      </c>
      <c r="AK34" s="19">
        <v>1152595</v>
      </c>
      <c r="AL34" s="101">
        <v>46951</v>
      </c>
      <c r="AM34" s="101">
        <v>219553</v>
      </c>
      <c r="AN34" s="9">
        <v>21100</v>
      </c>
      <c r="AO34" s="102">
        <v>155000</v>
      </c>
      <c r="AP34" s="54">
        <f t="shared" si="9"/>
        <v>29.624324870021706</v>
      </c>
      <c r="AQ34" s="54">
        <f t="shared" si="10"/>
        <v>19.082123714440421</v>
      </c>
      <c r="AR34" s="54">
        <f t="shared" si="11"/>
        <v>13.726255529534217</v>
      </c>
      <c r="AS34" s="100">
        <f t="shared" si="12"/>
        <v>13.447915356217926</v>
      </c>
      <c r="AT34" s="29">
        <v>37</v>
      </c>
      <c r="AU34" s="29">
        <v>37</v>
      </c>
      <c r="AV34" s="19">
        <v>54</v>
      </c>
      <c r="AW34" s="55">
        <v>64</v>
      </c>
      <c r="AX34" s="29" t="s">
        <v>255</v>
      </c>
      <c r="AY34" s="4" t="s">
        <v>255</v>
      </c>
      <c r="AZ34" s="4" t="s">
        <v>255</v>
      </c>
      <c r="BA34" s="5" t="s">
        <v>255</v>
      </c>
      <c r="BB34" s="19">
        <v>1.6</v>
      </c>
      <c r="BC34" s="19">
        <v>0.8</v>
      </c>
      <c r="BD34" s="19">
        <v>75</v>
      </c>
      <c r="BE34" s="19">
        <v>81.400000000000006</v>
      </c>
      <c r="BF34" s="107">
        <v>1334795</v>
      </c>
      <c r="BG34" s="107">
        <v>20194</v>
      </c>
      <c r="BH34" s="107">
        <v>2637</v>
      </c>
      <c r="BI34" s="54">
        <f t="shared" si="14"/>
        <v>151.28914927011263</v>
      </c>
      <c r="BJ34" s="20">
        <f t="shared" si="15"/>
        <v>19.755842657486728</v>
      </c>
      <c r="BK34" s="19">
        <v>16.2</v>
      </c>
      <c r="BL34" s="19">
        <v>5.6</v>
      </c>
      <c r="BM34" s="19">
        <v>35.299999999999997</v>
      </c>
      <c r="BN34" s="19">
        <v>26.9</v>
      </c>
      <c r="BO34" s="19">
        <v>28</v>
      </c>
      <c r="BP34" s="19">
        <v>29</v>
      </c>
      <c r="BQ34" s="19">
        <v>20.6</v>
      </c>
      <c r="BR34" s="19">
        <v>38.6</v>
      </c>
      <c r="BS34" s="106" t="s">
        <v>255</v>
      </c>
      <c r="BT34" s="106" t="s">
        <v>255</v>
      </c>
      <c r="BU34" s="106" t="s">
        <v>255</v>
      </c>
      <c r="BV34" s="106" t="s">
        <v>255</v>
      </c>
      <c r="BW34" s="106" t="s">
        <v>255</v>
      </c>
      <c r="BX34" s="106" t="s">
        <v>255</v>
      </c>
      <c r="BY34" s="106" t="s">
        <v>255</v>
      </c>
      <c r="BZ34" s="106" t="s">
        <v>255</v>
      </c>
      <c r="CA34" s="106" t="s">
        <v>255</v>
      </c>
      <c r="CB34" s="106" t="s">
        <v>255</v>
      </c>
      <c r="CC34" s="106" t="s">
        <v>255</v>
      </c>
      <c r="CD34" s="106" t="s">
        <v>255</v>
      </c>
      <c r="CE34" s="106" t="s">
        <v>255</v>
      </c>
    </row>
    <row r="35" spans="1:83">
      <c r="A35" s="38" t="s">
        <v>64</v>
      </c>
      <c r="B35" s="38" t="s">
        <v>65</v>
      </c>
      <c r="C35" s="55"/>
      <c r="D35" s="19">
        <v>5529566</v>
      </c>
      <c r="E35" s="19">
        <v>430199</v>
      </c>
      <c r="F35" s="19">
        <v>378671</v>
      </c>
      <c r="G35" s="19">
        <v>217003</v>
      </c>
      <c r="H35" s="19">
        <v>214264</v>
      </c>
      <c r="I35" s="19">
        <v>51528</v>
      </c>
      <c r="J35" s="19">
        <v>5099367</v>
      </c>
      <c r="K35" s="19">
        <v>4320595</v>
      </c>
      <c r="L35" s="19">
        <v>3904745</v>
      </c>
      <c r="M35" s="19">
        <v>495198</v>
      </c>
      <c r="N35" s="19">
        <v>778772</v>
      </c>
      <c r="O35" s="19">
        <v>1272679</v>
      </c>
      <c r="P35" s="19">
        <v>416062</v>
      </c>
      <c r="Q35" s="19">
        <v>411846</v>
      </c>
      <c r="R35" s="19">
        <v>243084</v>
      </c>
      <c r="S35" s="19">
        <v>406780</v>
      </c>
      <c r="T35" s="19">
        <v>4216</v>
      </c>
      <c r="U35" s="19">
        <v>856617</v>
      </c>
      <c r="V35" s="19">
        <v>842413</v>
      </c>
      <c r="W35" s="19">
        <v>563043</v>
      </c>
      <c r="X35" s="19">
        <v>802767</v>
      </c>
      <c r="Y35" s="19">
        <v>14204</v>
      </c>
      <c r="Z35" s="54">
        <f t="shared" si="4"/>
        <v>11.977712639964295</v>
      </c>
      <c r="AA35" s="54">
        <f t="shared" si="0"/>
        <v>15.271934732291282</v>
      </c>
      <c r="AB35" s="54">
        <f t="shared" si="1"/>
        <v>1.01331051622114</v>
      </c>
      <c r="AC35" s="54">
        <f t="shared" si="2"/>
        <v>1.6581506087317903</v>
      </c>
      <c r="AD35" s="54">
        <f t="shared" si="5"/>
        <v>50.442469647767666</v>
      </c>
      <c r="AE35" s="54">
        <f t="shared" si="6"/>
        <v>76.573131527893551</v>
      </c>
      <c r="AF35" s="54">
        <f t="shared" si="7"/>
        <v>58.424946282044502</v>
      </c>
      <c r="AG35" s="39">
        <f t="shared" si="8"/>
        <v>65.72867454183141</v>
      </c>
      <c r="AH35" s="9">
        <v>908488</v>
      </c>
      <c r="AI35" s="19">
        <v>7888116</v>
      </c>
      <c r="AJ35" s="9">
        <v>893672</v>
      </c>
      <c r="AK35" s="19">
        <v>7872997</v>
      </c>
      <c r="AL35" s="101">
        <v>196834</v>
      </c>
      <c r="AM35" s="101">
        <v>1297574</v>
      </c>
      <c r="AN35" s="9">
        <v>194000</v>
      </c>
      <c r="AO35" s="102">
        <v>1467400</v>
      </c>
      <c r="AP35" s="54">
        <f t="shared" si="9"/>
        <v>21.66610896346457</v>
      </c>
      <c r="AQ35" s="54">
        <f t="shared" si="10"/>
        <v>16.449732737196054</v>
      </c>
      <c r="AR35" s="54">
        <f t="shared" si="11"/>
        <v>21.70818823908548</v>
      </c>
      <c r="AS35" s="100">
        <f t="shared" si="12"/>
        <v>18.638391453724672</v>
      </c>
      <c r="AT35" s="29">
        <v>25</v>
      </c>
      <c r="AU35" s="29">
        <v>21</v>
      </c>
      <c r="AV35" s="19">
        <v>39</v>
      </c>
      <c r="AW35" s="55">
        <v>38</v>
      </c>
      <c r="AX35" s="29" t="s">
        <v>255</v>
      </c>
      <c r="AY35" s="4" t="s">
        <v>255</v>
      </c>
      <c r="AZ35" s="4" t="s">
        <v>255</v>
      </c>
      <c r="BA35" s="5" t="s">
        <v>255</v>
      </c>
      <c r="BB35" s="19">
        <v>11.8</v>
      </c>
      <c r="BC35" s="19">
        <v>11.2</v>
      </c>
      <c r="BD35" s="19">
        <v>66.3</v>
      </c>
      <c r="BE35" s="19">
        <v>71.900000000000006</v>
      </c>
      <c r="BF35" s="107">
        <v>8944469</v>
      </c>
      <c r="BG35" s="107">
        <v>138152</v>
      </c>
      <c r="BH35" s="107">
        <v>21914</v>
      </c>
      <c r="BI35" s="54">
        <f t="shared" si="14"/>
        <v>154.45522814154759</v>
      </c>
      <c r="BJ35" s="20">
        <f t="shared" si="15"/>
        <v>24.50005696257654</v>
      </c>
      <c r="BK35" s="19">
        <v>22.2</v>
      </c>
      <c r="BL35" s="19">
        <v>9.1</v>
      </c>
      <c r="BM35" s="19">
        <v>37.4</v>
      </c>
      <c r="BN35" s="19">
        <v>26.5</v>
      </c>
      <c r="BO35" s="19">
        <v>21.3</v>
      </c>
      <c r="BP35" s="19">
        <v>23.6</v>
      </c>
      <c r="BQ35" s="19">
        <v>19.100000000000001</v>
      </c>
      <c r="BR35" s="19">
        <v>40.799999999999997</v>
      </c>
      <c r="BS35" s="106" t="s">
        <v>255</v>
      </c>
      <c r="BT35" s="106" t="s">
        <v>255</v>
      </c>
      <c r="BU35" s="106" t="s">
        <v>255</v>
      </c>
      <c r="BV35" s="106" t="s">
        <v>255</v>
      </c>
      <c r="BW35" s="106" t="s">
        <v>255</v>
      </c>
      <c r="BX35" s="106" t="s">
        <v>255</v>
      </c>
      <c r="BY35" s="106" t="s">
        <v>255</v>
      </c>
      <c r="BZ35" s="106" t="s">
        <v>255</v>
      </c>
      <c r="CA35" s="106" t="s">
        <v>255</v>
      </c>
      <c r="CB35" s="106" t="s">
        <v>255</v>
      </c>
      <c r="CC35" s="106" t="s">
        <v>255</v>
      </c>
      <c r="CD35" s="106" t="s">
        <v>255</v>
      </c>
      <c r="CE35" s="106" t="s">
        <v>255</v>
      </c>
    </row>
    <row r="36" spans="1:83">
      <c r="A36" s="38" t="s">
        <v>66</v>
      </c>
      <c r="B36" s="38" t="s">
        <v>67</v>
      </c>
      <c r="C36" s="55"/>
      <c r="D36" s="19">
        <v>1234232</v>
      </c>
      <c r="E36" s="19">
        <v>158777</v>
      </c>
      <c r="F36" s="19">
        <v>137551</v>
      </c>
      <c r="G36" s="19">
        <v>59854</v>
      </c>
      <c r="H36" s="19">
        <v>95242</v>
      </c>
      <c r="I36" s="19">
        <v>21226</v>
      </c>
      <c r="J36" s="19">
        <v>1075455</v>
      </c>
      <c r="K36" s="19">
        <v>840906</v>
      </c>
      <c r="L36" s="19">
        <v>669743</v>
      </c>
      <c r="M36" s="19">
        <v>206050</v>
      </c>
      <c r="N36" s="19">
        <v>234549</v>
      </c>
      <c r="O36" s="19">
        <v>313109</v>
      </c>
      <c r="P36" s="19">
        <v>127565</v>
      </c>
      <c r="Q36" s="19">
        <v>126199</v>
      </c>
      <c r="R36" s="19">
        <v>65267</v>
      </c>
      <c r="S36" s="19">
        <v>124580</v>
      </c>
      <c r="T36" s="19">
        <v>1366</v>
      </c>
      <c r="U36" s="19">
        <v>185544</v>
      </c>
      <c r="V36" s="19">
        <v>182621</v>
      </c>
      <c r="W36" s="19">
        <v>110253</v>
      </c>
      <c r="X36" s="19">
        <v>176319</v>
      </c>
      <c r="Y36" s="19">
        <v>2923</v>
      </c>
      <c r="Z36" s="54">
        <f t="shared" si="4"/>
        <v>13.368434974838925</v>
      </c>
      <c r="AA36" s="54">
        <f t="shared" si="0"/>
        <v>21.809280723042807</v>
      </c>
      <c r="AB36" s="54">
        <f t="shared" si="1"/>
        <v>1.0708266374005408</v>
      </c>
      <c r="AC36" s="54">
        <f t="shared" si="2"/>
        <v>1.5753675678006296</v>
      </c>
      <c r="AD36" s="54">
        <f t="shared" si="5"/>
        <v>37.696895646094838</v>
      </c>
      <c r="AE36" s="54">
        <f t="shared" si="6"/>
        <v>62.275316029029568</v>
      </c>
      <c r="AF36" s="54">
        <f t="shared" si="7"/>
        <v>51.163720456237996</v>
      </c>
      <c r="AG36" s="39">
        <f t="shared" si="8"/>
        <v>59.421484930798087</v>
      </c>
      <c r="AH36" s="9">
        <v>299392</v>
      </c>
      <c r="AI36" s="19">
        <v>1750310</v>
      </c>
      <c r="AJ36" s="9">
        <v>292759</v>
      </c>
      <c r="AK36" s="19">
        <v>1753292</v>
      </c>
      <c r="AL36" s="101">
        <v>64068</v>
      </c>
      <c r="AM36" s="101">
        <v>309294</v>
      </c>
      <c r="AN36" s="9">
        <v>95400</v>
      </c>
      <c r="AO36" s="102">
        <v>701600</v>
      </c>
      <c r="AP36" s="54">
        <f t="shared" si="9"/>
        <v>21.399369388627619</v>
      </c>
      <c r="AQ36" s="54">
        <f t="shared" si="10"/>
        <v>17.670812598911052</v>
      </c>
      <c r="AR36" s="54">
        <f t="shared" si="11"/>
        <v>32.586530217687589</v>
      </c>
      <c r="AS36" s="100">
        <f t="shared" si="12"/>
        <v>40.016152472035458</v>
      </c>
      <c r="AT36" s="29">
        <v>18</v>
      </c>
      <c r="AU36" s="29">
        <v>29</v>
      </c>
      <c r="AV36" s="19">
        <v>37</v>
      </c>
      <c r="AW36" s="55">
        <v>55</v>
      </c>
      <c r="AX36" s="29" t="s">
        <v>255</v>
      </c>
      <c r="AY36" s="4" t="s">
        <v>255</v>
      </c>
      <c r="AZ36" s="4" t="s">
        <v>255</v>
      </c>
      <c r="BA36" s="5" t="s">
        <v>255</v>
      </c>
      <c r="BB36" s="19">
        <v>2.1</v>
      </c>
      <c r="BC36" s="19">
        <v>1.1000000000000001</v>
      </c>
      <c r="BD36" s="19">
        <v>72.599999999999994</v>
      </c>
      <c r="BE36" s="19">
        <v>80.400000000000006</v>
      </c>
      <c r="BF36" s="107">
        <v>2081015</v>
      </c>
      <c r="BG36" s="107">
        <v>81931</v>
      </c>
      <c r="BH36" s="107">
        <v>14619</v>
      </c>
      <c r="BI36" s="54">
        <f t="shared" si="14"/>
        <v>393.70691705730133</v>
      </c>
      <c r="BJ36" s="20">
        <f t="shared" si="15"/>
        <v>70.249373502833947</v>
      </c>
      <c r="BK36" s="19">
        <v>24.2</v>
      </c>
      <c r="BL36" s="19">
        <v>12.8</v>
      </c>
      <c r="BM36" s="19">
        <v>30.3</v>
      </c>
      <c r="BN36" s="19">
        <v>25.4</v>
      </c>
      <c r="BO36" s="19">
        <v>28.4</v>
      </c>
      <c r="BP36" s="19">
        <v>32.4</v>
      </c>
      <c r="BQ36" s="19">
        <v>17.100000000000001</v>
      </c>
      <c r="BR36" s="19">
        <v>29.4</v>
      </c>
      <c r="BS36" s="106" t="s">
        <v>255</v>
      </c>
      <c r="BT36" s="106" t="s">
        <v>255</v>
      </c>
      <c r="BU36" s="106" t="s">
        <v>255</v>
      </c>
      <c r="BV36" s="106" t="s">
        <v>255</v>
      </c>
      <c r="BW36" s="106" t="s">
        <v>255</v>
      </c>
      <c r="BX36" s="106" t="s">
        <v>255</v>
      </c>
      <c r="BY36" s="106" t="s">
        <v>255</v>
      </c>
      <c r="BZ36" s="106" t="s">
        <v>255</v>
      </c>
      <c r="CA36" s="106" t="s">
        <v>255</v>
      </c>
      <c r="CB36" s="106" t="s">
        <v>255</v>
      </c>
      <c r="CC36" s="106" t="s">
        <v>255</v>
      </c>
      <c r="CD36" s="106" t="s">
        <v>255</v>
      </c>
      <c r="CE36" s="106" t="s">
        <v>255</v>
      </c>
    </row>
    <row r="37" spans="1:83">
      <c r="A37" s="38" t="s">
        <v>68</v>
      </c>
      <c r="B37" s="38" t="s">
        <v>69</v>
      </c>
      <c r="C37" s="55"/>
      <c r="D37" s="19">
        <v>12438007</v>
      </c>
      <c r="E37" s="19">
        <v>1082491</v>
      </c>
      <c r="F37" s="19">
        <v>1006307</v>
      </c>
      <c r="G37" s="19">
        <v>474200</v>
      </c>
      <c r="H37" s="19">
        <v>666882</v>
      </c>
      <c r="I37" s="19">
        <v>76184</v>
      </c>
      <c r="J37" s="19">
        <v>11355516</v>
      </c>
      <c r="K37" s="19">
        <v>9924472</v>
      </c>
      <c r="L37" s="19">
        <v>8147918</v>
      </c>
      <c r="M37" s="19">
        <v>2064023</v>
      </c>
      <c r="N37" s="19">
        <v>1431044</v>
      </c>
      <c r="O37" s="19">
        <v>2797589</v>
      </c>
      <c r="P37" s="19">
        <v>943982</v>
      </c>
      <c r="Q37" s="19">
        <v>938692</v>
      </c>
      <c r="R37" s="19">
        <v>498494</v>
      </c>
      <c r="S37" s="19">
        <v>926868</v>
      </c>
      <c r="T37" s="19">
        <v>5290</v>
      </c>
      <c r="U37" s="19">
        <v>1853607</v>
      </c>
      <c r="V37" s="19">
        <v>1833555</v>
      </c>
      <c r="W37" s="19">
        <v>1155059</v>
      </c>
      <c r="X37" s="19">
        <v>1748620</v>
      </c>
      <c r="Y37" s="19">
        <v>20052</v>
      </c>
      <c r="Z37" s="54">
        <f t="shared" si="4"/>
        <v>7.0378414231619475</v>
      </c>
      <c r="AA37" s="54">
        <f t="shared" ref="AA37:AA56" si="16">N37/J37*100</f>
        <v>12.602192626033021</v>
      </c>
      <c r="AB37" s="54">
        <f t="shared" ref="AB37:AB56" si="17">T37/P37*100</f>
        <v>0.56039204137367027</v>
      </c>
      <c r="AC37" s="54">
        <f t="shared" ref="AC37:AC56" si="18">Y37/U37*100</f>
        <v>1.081782707985026</v>
      </c>
      <c r="AD37" s="54">
        <f t="shared" si="5"/>
        <v>43.806368828932527</v>
      </c>
      <c r="AE37" s="54">
        <f t="shared" si="6"/>
        <v>71.752952485822746</v>
      </c>
      <c r="AF37" s="54">
        <f t="shared" si="7"/>
        <v>52.807574720704423</v>
      </c>
      <c r="AG37" s="39">
        <f t="shared" si="8"/>
        <v>62.314125917737684</v>
      </c>
      <c r="AH37" s="9">
        <v>2159439</v>
      </c>
      <c r="AI37" s="19">
        <v>17267871</v>
      </c>
      <c r="AJ37" s="9">
        <v>2120273</v>
      </c>
      <c r="AK37" s="19">
        <v>17222384</v>
      </c>
      <c r="AL37" s="101">
        <v>517394</v>
      </c>
      <c r="AM37" s="101">
        <v>2832067</v>
      </c>
      <c r="AN37" s="9">
        <v>721000</v>
      </c>
      <c r="AO37" s="102">
        <v>5905600</v>
      </c>
      <c r="AP37" s="54">
        <f t="shared" si="9"/>
        <v>23.959648779150513</v>
      </c>
      <c r="AQ37" s="54">
        <f t="shared" si="10"/>
        <v>16.400788493265907</v>
      </c>
      <c r="AR37" s="54">
        <f t="shared" si="11"/>
        <v>34.005055009425675</v>
      </c>
      <c r="AS37" s="100">
        <f t="shared" si="12"/>
        <v>34.290258537958508</v>
      </c>
      <c r="AT37" s="29">
        <v>20</v>
      </c>
      <c r="AU37" s="29">
        <v>25</v>
      </c>
      <c r="AV37" s="19">
        <v>30</v>
      </c>
      <c r="AW37" s="55">
        <v>47</v>
      </c>
      <c r="AX37" s="29" t="s">
        <v>255</v>
      </c>
      <c r="AY37" s="4" t="s">
        <v>255</v>
      </c>
      <c r="AZ37" s="4" t="s">
        <v>255</v>
      </c>
      <c r="BA37" s="5" t="s">
        <v>255</v>
      </c>
      <c r="BB37" s="19">
        <v>25.4</v>
      </c>
      <c r="BC37" s="19">
        <v>28.2</v>
      </c>
      <c r="BD37" s="19">
        <v>51.2</v>
      </c>
      <c r="BE37" s="19">
        <v>53.1</v>
      </c>
      <c r="BF37" s="107">
        <v>19745289</v>
      </c>
      <c r="BG37" s="107">
        <v>305181</v>
      </c>
      <c r="BH37" s="107">
        <v>74285</v>
      </c>
      <c r="BI37" s="54">
        <f t="shared" si="14"/>
        <v>154.55889250342196</v>
      </c>
      <c r="BJ37" s="20">
        <f t="shared" si="15"/>
        <v>37.621632177680461</v>
      </c>
      <c r="BK37" s="19">
        <v>26.2</v>
      </c>
      <c r="BL37" s="19">
        <v>11.7</v>
      </c>
      <c r="BM37" s="19">
        <v>33.200000000000003</v>
      </c>
      <c r="BN37" s="19">
        <v>25</v>
      </c>
      <c r="BO37" s="19">
        <v>22.7</v>
      </c>
      <c r="BP37" s="19">
        <v>25.2</v>
      </c>
      <c r="BQ37" s="19">
        <v>17.8</v>
      </c>
      <c r="BR37" s="19">
        <v>38</v>
      </c>
      <c r="BS37" s="106" t="s">
        <v>255</v>
      </c>
      <c r="BT37" s="106" t="s">
        <v>255</v>
      </c>
      <c r="BU37" s="106" t="s">
        <v>255</v>
      </c>
      <c r="BV37" s="106" t="s">
        <v>255</v>
      </c>
      <c r="BW37" s="106" t="s">
        <v>255</v>
      </c>
      <c r="BX37" s="106" t="s">
        <v>255</v>
      </c>
      <c r="BY37" s="106" t="s">
        <v>255</v>
      </c>
      <c r="BZ37" s="106" t="s">
        <v>255</v>
      </c>
      <c r="CA37" s="106" t="s">
        <v>255</v>
      </c>
      <c r="CB37" s="106" t="s">
        <v>255</v>
      </c>
      <c r="CC37" s="106" t="s">
        <v>255</v>
      </c>
      <c r="CD37" s="106" t="s">
        <v>255</v>
      </c>
      <c r="CE37" s="106" t="s">
        <v>255</v>
      </c>
    </row>
    <row r="38" spans="1:83">
      <c r="A38" s="38" t="s">
        <v>70</v>
      </c>
      <c r="B38" s="38" t="s">
        <v>71</v>
      </c>
      <c r="C38" s="55"/>
      <c r="D38" s="19">
        <v>6043522</v>
      </c>
      <c r="E38" s="19">
        <v>706159</v>
      </c>
      <c r="F38" s="19">
        <v>586690</v>
      </c>
      <c r="G38" s="19">
        <v>304476</v>
      </c>
      <c r="H38" s="19">
        <v>370684</v>
      </c>
      <c r="I38" s="19">
        <v>119469</v>
      </c>
      <c r="J38" s="19">
        <v>5337363</v>
      </c>
      <c r="K38" s="19">
        <v>4300472</v>
      </c>
      <c r="L38" s="19">
        <v>3922637</v>
      </c>
      <c r="M38" s="19">
        <v>515979</v>
      </c>
      <c r="N38" s="19">
        <v>1036891</v>
      </c>
      <c r="O38" s="19">
        <v>1417902</v>
      </c>
      <c r="P38" s="19">
        <v>523980</v>
      </c>
      <c r="Q38" s="19">
        <v>521799</v>
      </c>
      <c r="R38" s="19">
        <v>305656</v>
      </c>
      <c r="S38" s="19">
        <v>518180</v>
      </c>
      <c r="T38" s="19">
        <v>2181</v>
      </c>
      <c r="U38" s="19">
        <v>893922</v>
      </c>
      <c r="V38" s="19">
        <v>888394</v>
      </c>
      <c r="W38" s="19">
        <v>592782</v>
      </c>
      <c r="X38" s="19">
        <v>866862</v>
      </c>
      <c r="Y38" s="19">
        <v>5528</v>
      </c>
      <c r="Z38" s="54">
        <f t="shared" si="4"/>
        <v>16.918144497202473</v>
      </c>
      <c r="AA38" s="54">
        <f t="shared" si="16"/>
        <v>19.427027916220052</v>
      </c>
      <c r="AB38" s="54">
        <f t="shared" si="17"/>
        <v>0.41623726096415892</v>
      </c>
      <c r="AC38" s="54">
        <f t="shared" si="18"/>
        <v>0.61839847324486918</v>
      </c>
      <c r="AD38" s="54">
        <f t="shared" si="5"/>
        <v>43.117201650053318</v>
      </c>
      <c r="AE38" s="54">
        <f t="shared" si="6"/>
        <v>73.493914504222403</v>
      </c>
      <c r="AF38" s="54">
        <f t="shared" si="7"/>
        <v>58.333524180312224</v>
      </c>
      <c r="AG38" s="39">
        <f t="shared" si="8"/>
        <v>66.312497063502178</v>
      </c>
      <c r="AH38" s="9">
        <v>1307306</v>
      </c>
      <c r="AI38" s="19">
        <v>8342300</v>
      </c>
      <c r="AJ38" s="9">
        <v>1280361</v>
      </c>
      <c r="AK38" s="19">
        <v>8271399</v>
      </c>
      <c r="AL38" s="101">
        <v>321572</v>
      </c>
      <c r="AM38" s="101">
        <v>1449614</v>
      </c>
      <c r="AN38" s="9">
        <v>402100</v>
      </c>
      <c r="AO38" s="102">
        <v>1858100</v>
      </c>
      <c r="AP38" s="54">
        <f t="shared" ref="AP38:AP55" si="19">AL38/AH38*100</f>
        <v>24.598066558250327</v>
      </c>
      <c r="AQ38" s="54">
        <f t="shared" ref="AQ38:AQ55" si="20">AM38/AI38*100</f>
        <v>17.376670702324297</v>
      </c>
      <c r="AR38" s="54">
        <f t="shared" si="11"/>
        <v>31.405205250706636</v>
      </c>
      <c r="AS38" s="100">
        <f t="shared" si="12"/>
        <v>22.464156305360195</v>
      </c>
      <c r="AT38" s="29">
        <v>17</v>
      </c>
      <c r="AU38" s="29">
        <v>20</v>
      </c>
      <c r="AV38" s="19">
        <v>33</v>
      </c>
      <c r="AW38" s="55">
        <v>43</v>
      </c>
      <c r="AX38" s="29" t="s">
        <v>255</v>
      </c>
      <c r="AY38" s="4" t="s">
        <v>255</v>
      </c>
      <c r="AZ38" s="4" t="s">
        <v>255</v>
      </c>
      <c r="BA38" s="5" t="s">
        <v>255</v>
      </c>
      <c r="BB38" s="19">
        <v>1.6</v>
      </c>
      <c r="BC38" s="19">
        <v>1.1000000000000001</v>
      </c>
      <c r="BD38" s="19">
        <v>77</v>
      </c>
      <c r="BE38" s="19">
        <v>81.5</v>
      </c>
      <c r="BF38" s="107">
        <v>10146788</v>
      </c>
      <c r="BG38" s="107">
        <v>277765</v>
      </c>
      <c r="BH38" s="107">
        <v>37769</v>
      </c>
      <c r="BI38" s="54">
        <f t="shared" si="14"/>
        <v>273.74672655031327</v>
      </c>
      <c r="BJ38" s="20">
        <f t="shared" si="15"/>
        <v>37.222616654649727</v>
      </c>
      <c r="BK38" s="19">
        <v>25.4</v>
      </c>
      <c r="BL38" s="19">
        <v>10.9</v>
      </c>
      <c r="BM38" s="19">
        <v>32.4</v>
      </c>
      <c r="BN38" s="19">
        <v>25</v>
      </c>
      <c r="BO38" s="19">
        <v>28.1</v>
      </c>
      <c r="BP38" s="19">
        <v>31.4</v>
      </c>
      <c r="BQ38" s="19">
        <v>14.1</v>
      </c>
      <c r="BR38" s="19">
        <v>32.700000000000003</v>
      </c>
      <c r="BS38" s="106" t="s">
        <v>255</v>
      </c>
      <c r="BT38" s="106" t="s">
        <v>255</v>
      </c>
      <c r="BU38" s="106" t="s">
        <v>255</v>
      </c>
      <c r="BV38" s="106" t="s">
        <v>255</v>
      </c>
      <c r="BW38" s="106" t="s">
        <v>255</v>
      </c>
      <c r="BX38" s="106" t="s">
        <v>255</v>
      </c>
      <c r="BY38" s="106" t="s">
        <v>255</v>
      </c>
      <c r="BZ38" s="106" t="s">
        <v>255</v>
      </c>
      <c r="CA38" s="106" t="s">
        <v>255</v>
      </c>
      <c r="CB38" s="106" t="s">
        <v>255</v>
      </c>
      <c r="CC38" s="106" t="s">
        <v>255</v>
      </c>
      <c r="CD38" s="106" t="s">
        <v>255</v>
      </c>
      <c r="CE38" s="106" t="s">
        <v>255</v>
      </c>
    </row>
    <row r="39" spans="1:83">
      <c r="A39" s="38" t="s">
        <v>72</v>
      </c>
      <c r="B39" s="38" t="s">
        <v>73</v>
      </c>
      <c r="C39" s="55"/>
      <c r="D39" s="19">
        <v>454215</v>
      </c>
      <c r="E39" s="19">
        <v>38310</v>
      </c>
      <c r="F39" s="19">
        <v>33617</v>
      </c>
      <c r="G39" s="19">
        <v>21889</v>
      </c>
      <c r="H39" s="19">
        <v>16342</v>
      </c>
      <c r="I39" s="19">
        <v>4693</v>
      </c>
      <c r="J39" s="19">
        <v>415905</v>
      </c>
      <c r="K39" s="19">
        <v>371541</v>
      </c>
      <c r="L39" s="19">
        <v>353322</v>
      </c>
      <c r="M39" s="19">
        <v>28580</v>
      </c>
      <c r="N39" s="19">
        <v>44364</v>
      </c>
      <c r="O39" s="19">
        <v>98745</v>
      </c>
      <c r="P39" s="19">
        <v>33723</v>
      </c>
      <c r="Q39" s="19">
        <v>33616</v>
      </c>
      <c r="R39" s="19">
        <v>24603</v>
      </c>
      <c r="S39" s="19">
        <v>33350</v>
      </c>
      <c r="T39" s="19">
        <v>107</v>
      </c>
      <c r="U39" s="19">
        <v>65022</v>
      </c>
      <c r="V39" s="19">
        <v>64827</v>
      </c>
      <c r="W39" s="19">
        <v>49997</v>
      </c>
      <c r="X39" s="19">
        <v>63252</v>
      </c>
      <c r="Y39" s="19">
        <v>195</v>
      </c>
      <c r="Z39" s="54">
        <f t="shared" si="4"/>
        <v>12.250065257113025</v>
      </c>
      <c r="AA39" s="54">
        <f t="shared" si="16"/>
        <v>10.666859018285425</v>
      </c>
      <c r="AB39" s="54">
        <f t="shared" si="17"/>
        <v>0.31729086973282328</v>
      </c>
      <c r="AC39" s="54">
        <f t="shared" si="18"/>
        <v>0.29989849589369749</v>
      </c>
      <c r="AD39" s="54">
        <f t="shared" si="5"/>
        <v>57.13651788044897</v>
      </c>
      <c r="AE39" s="54">
        <f t="shared" si="6"/>
        <v>84.952573303999714</v>
      </c>
      <c r="AF39" s="54">
        <f t="shared" si="7"/>
        <v>72.956142691931319</v>
      </c>
      <c r="AG39" s="39">
        <f t="shared" si="8"/>
        <v>76.892436406139467</v>
      </c>
      <c r="AH39" s="9">
        <v>74348</v>
      </c>
      <c r="AI39" s="19">
        <v>631959</v>
      </c>
      <c r="AJ39" s="9">
        <v>72674</v>
      </c>
      <c r="AK39" s="19">
        <v>617487</v>
      </c>
      <c r="AL39" s="101">
        <v>14748</v>
      </c>
      <c r="AM39" s="101">
        <v>104252</v>
      </c>
      <c r="AN39" s="9">
        <v>10700</v>
      </c>
      <c r="AO39" s="102">
        <v>78700</v>
      </c>
      <c r="AP39" s="54">
        <f t="shared" si="19"/>
        <v>19.836444827029645</v>
      </c>
      <c r="AQ39" s="54">
        <f t="shared" si="20"/>
        <v>16.496639813658799</v>
      </c>
      <c r="AR39" s="54">
        <f t="shared" si="11"/>
        <v>14.723284806120486</v>
      </c>
      <c r="AS39" s="100">
        <f t="shared" si="12"/>
        <v>12.74520759141488</v>
      </c>
      <c r="AT39" s="29">
        <v>25</v>
      </c>
      <c r="AU39" s="29">
        <v>26</v>
      </c>
      <c r="AV39" s="19">
        <v>41</v>
      </c>
      <c r="AW39" s="55">
        <v>45</v>
      </c>
      <c r="AX39" s="29" t="s">
        <v>255</v>
      </c>
      <c r="AY39" s="4" t="s">
        <v>255</v>
      </c>
      <c r="AZ39" s="4" t="s">
        <v>255</v>
      </c>
      <c r="BA39" s="5" t="s">
        <v>255</v>
      </c>
      <c r="BB39" s="19">
        <v>1.8</v>
      </c>
      <c r="BC39" s="19">
        <v>0.4</v>
      </c>
      <c r="BD39" s="19">
        <v>72</v>
      </c>
      <c r="BE39" s="19">
        <v>81.099999999999994</v>
      </c>
      <c r="BF39" s="107">
        <v>757952</v>
      </c>
      <c r="BG39" s="107">
        <v>17402</v>
      </c>
      <c r="BH39" s="107">
        <v>1903</v>
      </c>
      <c r="BI39" s="54">
        <f t="shared" si="14"/>
        <v>229.59237524275943</v>
      </c>
      <c r="BJ39" s="20">
        <f t="shared" si="15"/>
        <v>25.107130794562188</v>
      </c>
      <c r="BK39" s="19">
        <v>18.5</v>
      </c>
      <c r="BL39" s="19">
        <v>5.7</v>
      </c>
      <c r="BM39" s="19">
        <v>34.1</v>
      </c>
      <c r="BN39" s="19">
        <v>26.1</v>
      </c>
      <c r="BO39" s="19">
        <v>31.9</v>
      </c>
      <c r="BP39" s="19">
        <v>37.4</v>
      </c>
      <c r="BQ39" s="19">
        <v>15.6</v>
      </c>
      <c r="BR39" s="19">
        <v>30.7</v>
      </c>
      <c r="BS39" s="106" t="s">
        <v>255</v>
      </c>
      <c r="BT39" s="106" t="s">
        <v>255</v>
      </c>
      <c r="BU39" s="106" t="s">
        <v>255</v>
      </c>
      <c r="BV39" s="106" t="s">
        <v>255</v>
      </c>
      <c r="BW39" s="106" t="s">
        <v>255</v>
      </c>
      <c r="BX39" s="106" t="s">
        <v>255</v>
      </c>
      <c r="BY39" s="106" t="s">
        <v>255</v>
      </c>
      <c r="BZ39" s="106" t="s">
        <v>255</v>
      </c>
      <c r="CA39" s="106" t="s">
        <v>255</v>
      </c>
      <c r="CB39" s="106" t="s">
        <v>255</v>
      </c>
      <c r="CC39" s="106" t="s">
        <v>255</v>
      </c>
      <c r="CD39" s="106" t="s">
        <v>255</v>
      </c>
      <c r="CE39" s="106" t="s">
        <v>255</v>
      </c>
    </row>
    <row r="40" spans="1:83">
      <c r="A40" s="38" t="s">
        <v>74</v>
      </c>
      <c r="B40" s="38" t="s">
        <v>75</v>
      </c>
      <c r="C40" s="55"/>
      <c r="D40" s="19">
        <v>7050695</v>
      </c>
      <c r="E40" s="19">
        <v>836051</v>
      </c>
      <c r="F40" s="19">
        <v>738255</v>
      </c>
      <c r="G40" s="19">
        <v>350229</v>
      </c>
      <c r="H40" s="19">
        <v>467166</v>
      </c>
      <c r="I40" s="19">
        <v>97796</v>
      </c>
      <c r="J40" s="19">
        <v>6214644</v>
      </c>
      <c r="K40" s="19">
        <v>5472535</v>
      </c>
      <c r="L40" s="19">
        <v>4789783</v>
      </c>
      <c r="M40" s="19">
        <v>829043</v>
      </c>
      <c r="N40" s="19">
        <v>742109</v>
      </c>
      <c r="O40" s="19">
        <v>1726927</v>
      </c>
      <c r="P40" s="19">
        <v>606101</v>
      </c>
      <c r="Q40" s="19">
        <v>603571</v>
      </c>
      <c r="R40" s="19">
        <v>371966</v>
      </c>
      <c r="S40" s="19">
        <v>595856</v>
      </c>
      <c r="T40" s="19">
        <v>2530</v>
      </c>
      <c r="U40" s="19">
        <v>1120826</v>
      </c>
      <c r="V40" s="19">
        <v>1115006</v>
      </c>
      <c r="W40" s="19">
        <v>751395</v>
      </c>
      <c r="X40" s="19">
        <v>1078132</v>
      </c>
      <c r="Y40" s="19">
        <v>5820</v>
      </c>
      <c r="Z40" s="54">
        <f t="shared" si="4"/>
        <v>11.697372528709373</v>
      </c>
      <c r="AA40" s="54">
        <f t="shared" si="16"/>
        <v>11.941295430599082</v>
      </c>
      <c r="AB40" s="54">
        <f t="shared" si="17"/>
        <v>0.41742217881178217</v>
      </c>
      <c r="AC40" s="54">
        <f t="shared" si="18"/>
        <v>0.51925990296442093</v>
      </c>
      <c r="AD40" s="54">
        <f t="shared" si="5"/>
        <v>41.89086550940074</v>
      </c>
      <c r="AE40" s="54">
        <f t="shared" si="6"/>
        <v>77.072524186421617</v>
      </c>
      <c r="AF40" s="54">
        <f t="shared" si="7"/>
        <v>61.370299669527029</v>
      </c>
      <c r="AG40" s="39">
        <f t="shared" si="8"/>
        <v>67.039397729888492</v>
      </c>
      <c r="AH40" s="9">
        <v>1550962</v>
      </c>
      <c r="AI40" s="19">
        <v>9851935</v>
      </c>
      <c r="AJ40" s="9">
        <v>1532401</v>
      </c>
      <c r="AK40" s="19">
        <v>9854032</v>
      </c>
      <c r="AL40" s="101">
        <v>356746</v>
      </c>
      <c r="AM40" s="101">
        <v>1800226</v>
      </c>
      <c r="AN40" s="9">
        <v>413800</v>
      </c>
      <c r="AO40" s="102">
        <v>2601100</v>
      </c>
      <c r="AP40" s="54">
        <f t="shared" si="19"/>
        <v>23.001595139016946</v>
      </c>
      <c r="AQ40" s="54">
        <f t="shared" si="20"/>
        <v>18.272816456868625</v>
      </c>
      <c r="AR40" s="54">
        <f t="shared" si="11"/>
        <v>27.003375748253884</v>
      </c>
      <c r="AS40" s="100">
        <f t="shared" si="12"/>
        <v>26.396301534234922</v>
      </c>
      <c r="AT40" s="29">
        <v>21</v>
      </c>
      <c r="AU40" s="29">
        <v>24</v>
      </c>
      <c r="AV40" s="19">
        <v>39</v>
      </c>
      <c r="AW40" s="55">
        <v>45</v>
      </c>
      <c r="AX40" s="29" t="s">
        <v>255</v>
      </c>
      <c r="AY40" s="4" t="s">
        <v>255</v>
      </c>
      <c r="AZ40" s="4" t="s">
        <v>255</v>
      </c>
      <c r="BA40" s="5" t="s">
        <v>255</v>
      </c>
      <c r="BB40" s="19">
        <v>4.5999999999999996</v>
      </c>
      <c r="BC40" s="19">
        <v>1.5</v>
      </c>
      <c r="BD40" s="19">
        <v>73.900000000000006</v>
      </c>
      <c r="BE40" s="19">
        <v>84</v>
      </c>
      <c r="BF40" s="107">
        <v>11614373</v>
      </c>
      <c r="BG40" s="107">
        <v>299357</v>
      </c>
      <c r="BH40" s="107">
        <v>34877</v>
      </c>
      <c r="BI40" s="54">
        <f t="shared" si="14"/>
        <v>257.74701742401419</v>
      </c>
      <c r="BJ40" s="20">
        <f t="shared" si="15"/>
        <v>30.029171613482706</v>
      </c>
      <c r="BK40" s="19">
        <v>21.3</v>
      </c>
      <c r="BL40" s="19">
        <v>7.8</v>
      </c>
      <c r="BM40" s="19">
        <v>41.3</v>
      </c>
      <c r="BN40" s="19">
        <v>32</v>
      </c>
      <c r="BO40" s="19">
        <v>25.2</v>
      </c>
      <c r="BP40" s="19">
        <v>30</v>
      </c>
      <c r="BQ40" s="19">
        <v>12.2</v>
      </c>
      <c r="BR40" s="19">
        <v>30.2</v>
      </c>
      <c r="BS40" s="106" t="s">
        <v>255</v>
      </c>
      <c r="BT40" s="106" t="s">
        <v>255</v>
      </c>
      <c r="BU40" s="106" t="s">
        <v>255</v>
      </c>
      <c r="BV40" s="106" t="s">
        <v>255</v>
      </c>
      <c r="BW40" s="106" t="s">
        <v>255</v>
      </c>
      <c r="BX40" s="106" t="s">
        <v>255</v>
      </c>
      <c r="BY40" s="106" t="s">
        <v>255</v>
      </c>
      <c r="BZ40" s="106" t="s">
        <v>255</v>
      </c>
      <c r="CA40" s="106" t="s">
        <v>255</v>
      </c>
      <c r="CB40" s="106" t="s">
        <v>255</v>
      </c>
      <c r="CC40" s="106" t="s">
        <v>255</v>
      </c>
      <c r="CD40" s="106" t="s">
        <v>255</v>
      </c>
      <c r="CE40" s="106" t="s">
        <v>255</v>
      </c>
    </row>
    <row r="41" spans="1:83">
      <c r="A41" s="38" t="s">
        <v>76</v>
      </c>
      <c r="B41" s="38" t="s">
        <v>77</v>
      </c>
      <c r="C41" s="55"/>
      <c r="D41" s="19">
        <v>2301565</v>
      </c>
      <c r="E41" s="19">
        <v>319936</v>
      </c>
      <c r="F41" s="19">
        <v>253073</v>
      </c>
      <c r="G41" s="19">
        <v>140608</v>
      </c>
      <c r="H41" s="19">
        <v>144889</v>
      </c>
      <c r="I41" s="19">
        <v>66863</v>
      </c>
      <c r="J41" s="19">
        <v>1981629</v>
      </c>
      <c r="K41" s="19">
        <v>1538971</v>
      </c>
      <c r="L41" s="19">
        <v>1412567</v>
      </c>
      <c r="M41" s="19">
        <v>176524</v>
      </c>
      <c r="N41" s="19">
        <v>442658</v>
      </c>
      <c r="O41" s="19">
        <v>542932</v>
      </c>
      <c r="P41" s="19">
        <v>227944</v>
      </c>
      <c r="Q41" s="19">
        <v>227014</v>
      </c>
      <c r="R41" s="19">
        <v>137060</v>
      </c>
      <c r="S41" s="19">
        <v>224821</v>
      </c>
      <c r="T41" s="19">
        <v>930</v>
      </c>
      <c r="U41" s="19">
        <v>314988</v>
      </c>
      <c r="V41" s="19">
        <v>312648</v>
      </c>
      <c r="W41" s="19">
        <v>209921</v>
      </c>
      <c r="X41" s="19">
        <v>303408</v>
      </c>
      <c r="Y41" s="19">
        <v>2340</v>
      </c>
      <c r="Z41" s="54">
        <f t="shared" si="4"/>
        <v>20.898867273454691</v>
      </c>
      <c r="AA41" s="54">
        <f t="shared" si="16"/>
        <v>22.338086493485914</v>
      </c>
      <c r="AB41" s="54">
        <f t="shared" si="17"/>
        <v>0.4079949461271189</v>
      </c>
      <c r="AC41" s="54">
        <f t="shared" si="18"/>
        <v>0.74288544325498118</v>
      </c>
      <c r="AD41" s="54">
        <f t="shared" si="5"/>
        <v>43.948789757951587</v>
      </c>
      <c r="AE41" s="54">
        <f t="shared" si="6"/>
        <v>71.283121108946219</v>
      </c>
      <c r="AF41" s="54">
        <f t="shared" si="7"/>
        <v>60.12880356578809</v>
      </c>
      <c r="AG41" s="39">
        <f t="shared" si="8"/>
        <v>66.644126125439698</v>
      </c>
      <c r="AH41" s="9">
        <v>586824</v>
      </c>
      <c r="AI41" s="19">
        <v>3181600</v>
      </c>
      <c r="AJ41" s="9">
        <v>583194</v>
      </c>
      <c r="AK41" s="19">
        <v>3154232</v>
      </c>
      <c r="AL41" s="101">
        <v>125530</v>
      </c>
      <c r="AM41" s="101">
        <v>554075</v>
      </c>
      <c r="AN41" s="9">
        <v>131500</v>
      </c>
      <c r="AO41" s="102">
        <v>856800</v>
      </c>
      <c r="AP41" s="54">
        <f t="shared" si="19"/>
        <v>21.391422300383077</v>
      </c>
      <c r="AQ41" s="54">
        <f t="shared" si="20"/>
        <v>17.414979884334926</v>
      </c>
      <c r="AR41" s="54">
        <f t="shared" si="11"/>
        <v>22.548242951745046</v>
      </c>
      <c r="AS41" s="100">
        <f t="shared" si="12"/>
        <v>27.163506045211637</v>
      </c>
      <c r="AT41" s="29">
        <v>23</v>
      </c>
      <c r="AU41" s="29">
        <v>26</v>
      </c>
      <c r="AV41" s="19">
        <v>40</v>
      </c>
      <c r="AW41" s="55">
        <v>48</v>
      </c>
      <c r="AX41" s="29" t="s">
        <v>255</v>
      </c>
      <c r="AY41" s="4" t="s">
        <v>255</v>
      </c>
      <c r="AZ41" s="4" t="s">
        <v>255</v>
      </c>
      <c r="BA41" s="5" t="s">
        <v>255</v>
      </c>
      <c r="BB41" s="19">
        <v>0.9</v>
      </c>
      <c r="BC41" s="19">
        <v>0.4</v>
      </c>
      <c r="BD41" s="19">
        <v>77.3</v>
      </c>
      <c r="BE41" s="19">
        <v>83.3</v>
      </c>
      <c r="BF41" s="107">
        <v>3923561</v>
      </c>
      <c r="BG41" s="107">
        <v>117037</v>
      </c>
      <c r="BH41" s="107">
        <v>17648</v>
      </c>
      <c r="BI41" s="54">
        <f t="shared" si="14"/>
        <v>298.29280085106365</v>
      </c>
      <c r="BJ41" s="20">
        <f t="shared" si="15"/>
        <v>44.979547915783648</v>
      </c>
      <c r="BK41" s="19">
        <v>20</v>
      </c>
      <c r="BL41" s="19">
        <v>10.4</v>
      </c>
      <c r="BM41" s="19">
        <v>36.4</v>
      </c>
      <c r="BN41" s="19">
        <v>30.1</v>
      </c>
      <c r="BO41" s="19">
        <v>29.7</v>
      </c>
      <c r="BP41" s="19">
        <v>31.7</v>
      </c>
      <c r="BQ41" s="19">
        <v>13.9</v>
      </c>
      <c r="BR41" s="19">
        <v>27.7</v>
      </c>
      <c r="BS41" s="106" t="s">
        <v>255</v>
      </c>
      <c r="BT41" s="106" t="s">
        <v>255</v>
      </c>
      <c r="BU41" s="106" t="s">
        <v>255</v>
      </c>
      <c r="BV41" s="106" t="s">
        <v>255</v>
      </c>
      <c r="BW41" s="106" t="s">
        <v>255</v>
      </c>
      <c r="BX41" s="106" t="s">
        <v>255</v>
      </c>
      <c r="BY41" s="106" t="s">
        <v>255</v>
      </c>
      <c r="BZ41" s="106" t="s">
        <v>255</v>
      </c>
      <c r="CA41" s="106" t="s">
        <v>255</v>
      </c>
      <c r="CB41" s="106" t="s">
        <v>255</v>
      </c>
      <c r="CC41" s="106" t="s">
        <v>255</v>
      </c>
      <c r="CD41" s="106" t="s">
        <v>255</v>
      </c>
      <c r="CE41" s="106" t="s">
        <v>255</v>
      </c>
    </row>
    <row r="42" spans="1:83">
      <c r="A42" s="38" t="s">
        <v>78</v>
      </c>
      <c r="B42" s="38" t="s">
        <v>79</v>
      </c>
      <c r="C42" s="55"/>
      <c r="D42" s="19">
        <v>2458763</v>
      </c>
      <c r="E42" s="19">
        <v>303460</v>
      </c>
      <c r="F42" s="19">
        <v>265068</v>
      </c>
      <c r="G42" s="19">
        <v>133193</v>
      </c>
      <c r="H42" s="19">
        <v>167998</v>
      </c>
      <c r="I42" s="19">
        <v>38392</v>
      </c>
      <c r="J42" s="19">
        <v>2155303</v>
      </c>
      <c r="K42" s="19">
        <v>1826140</v>
      </c>
      <c r="L42" s="19">
        <v>1576294</v>
      </c>
      <c r="M42" s="19">
        <v>317468</v>
      </c>
      <c r="N42" s="19">
        <v>329163</v>
      </c>
      <c r="O42" s="19">
        <v>624573</v>
      </c>
      <c r="P42" s="19">
        <v>234910</v>
      </c>
      <c r="Q42" s="19">
        <v>233662</v>
      </c>
      <c r="R42" s="19">
        <v>143876</v>
      </c>
      <c r="S42" s="19">
        <v>231164</v>
      </c>
      <c r="T42" s="19">
        <v>1248</v>
      </c>
      <c r="U42" s="19">
        <v>389663</v>
      </c>
      <c r="V42" s="19">
        <v>387914</v>
      </c>
      <c r="W42" s="19">
        <v>260335</v>
      </c>
      <c r="X42" s="19">
        <v>376312</v>
      </c>
      <c r="Y42" s="19">
        <v>1749</v>
      </c>
      <c r="Z42" s="54">
        <f t="shared" si="4"/>
        <v>12.651420286034403</v>
      </c>
      <c r="AA42" s="54">
        <f t="shared" si="16"/>
        <v>15.272237824565735</v>
      </c>
      <c r="AB42" s="54">
        <f t="shared" si="17"/>
        <v>0.53126729385722193</v>
      </c>
      <c r="AC42" s="54">
        <f t="shared" si="18"/>
        <v>0.44884939037065363</v>
      </c>
      <c r="AD42" s="54">
        <f t="shared" si="5"/>
        <v>43.891451921175772</v>
      </c>
      <c r="AE42" s="54">
        <f t="shared" si="6"/>
        <v>73.135610167108752</v>
      </c>
      <c r="AF42" s="54">
        <f t="shared" si="7"/>
        <v>61.247286194712871</v>
      </c>
      <c r="AG42" s="39">
        <f t="shared" si="8"/>
        <v>66.810295049825115</v>
      </c>
      <c r="AH42" s="9">
        <v>562324</v>
      </c>
      <c r="AI42" s="19">
        <v>3338447</v>
      </c>
      <c r="AJ42" s="9">
        <v>548143</v>
      </c>
      <c r="AK42" s="19">
        <v>3313310</v>
      </c>
      <c r="AL42" s="101">
        <v>106624</v>
      </c>
      <c r="AM42" s="101">
        <v>648851</v>
      </c>
      <c r="AN42" s="9">
        <v>112100</v>
      </c>
      <c r="AO42" s="102">
        <v>991200</v>
      </c>
      <c r="AP42" s="54">
        <f t="shared" si="19"/>
        <v>18.961310561171139</v>
      </c>
      <c r="AQ42" s="54">
        <f t="shared" si="20"/>
        <v>19.435713671656313</v>
      </c>
      <c r="AR42" s="54">
        <f t="shared" si="11"/>
        <v>20.450867748014662</v>
      </c>
      <c r="AS42" s="100">
        <f t="shared" si="12"/>
        <v>29.915703631715719</v>
      </c>
      <c r="AT42" s="29">
        <v>26</v>
      </c>
      <c r="AU42" s="29">
        <v>29</v>
      </c>
      <c r="AV42" s="19">
        <v>46</v>
      </c>
      <c r="AW42" s="55">
        <v>54</v>
      </c>
      <c r="AX42" s="29" t="s">
        <v>255</v>
      </c>
      <c r="AY42" s="4" t="s">
        <v>255</v>
      </c>
      <c r="AZ42" s="4" t="s">
        <v>255</v>
      </c>
      <c r="BA42" s="5" t="s">
        <v>255</v>
      </c>
      <c r="BB42" s="19">
        <v>6.5</v>
      </c>
      <c r="BC42" s="19">
        <v>4.3</v>
      </c>
      <c r="BD42" s="19">
        <v>64.599999999999994</v>
      </c>
      <c r="BE42" s="19">
        <v>71.900000000000006</v>
      </c>
      <c r="BF42" s="107">
        <v>4093465</v>
      </c>
      <c r="BG42" s="107">
        <v>121345</v>
      </c>
      <c r="BH42" s="107">
        <v>10830</v>
      </c>
      <c r="BI42" s="54">
        <f t="shared" si="14"/>
        <v>296.43590454541567</v>
      </c>
      <c r="BJ42" s="20">
        <f t="shared" si="15"/>
        <v>26.456803710304104</v>
      </c>
      <c r="BK42" s="19">
        <v>16.2</v>
      </c>
      <c r="BL42" s="19">
        <v>8.5</v>
      </c>
      <c r="BM42" s="19">
        <v>30.7</v>
      </c>
      <c r="BN42" s="19">
        <v>22.1</v>
      </c>
      <c r="BO42" s="19">
        <v>36</v>
      </c>
      <c r="BP42" s="19">
        <v>34.4</v>
      </c>
      <c r="BQ42" s="19">
        <v>17.2</v>
      </c>
      <c r="BR42" s="19">
        <v>35</v>
      </c>
      <c r="BS42" s="106" t="s">
        <v>255</v>
      </c>
      <c r="BT42" s="106" t="s">
        <v>255</v>
      </c>
      <c r="BU42" s="106" t="s">
        <v>255</v>
      </c>
      <c r="BV42" s="106" t="s">
        <v>255</v>
      </c>
      <c r="BW42" s="106" t="s">
        <v>255</v>
      </c>
      <c r="BX42" s="106" t="s">
        <v>255</v>
      </c>
      <c r="BY42" s="106" t="s">
        <v>255</v>
      </c>
      <c r="BZ42" s="106" t="s">
        <v>255</v>
      </c>
      <c r="CA42" s="106" t="s">
        <v>255</v>
      </c>
      <c r="CB42" s="106" t="s">
        <v>255</v>
      </c>
      <c r="CC42" s="106" t="s">
        <v>255</v>
      </c>
      <c r="CD42" s="106" t="s">
        <v>255</v>
      </c>
      <c r="CE42" s="106" t="s">
        <v>255</v>
      </c>
    </row>
    <row r="43" spans="1:83">
      <c r="A43" s="38" t="s">
        <v>80</v>
      </c>
      <c r="B43" s="38" t="s">
        <v>81</v>
      </c>
      <c r="C43" s="55"/>
      <c r="D43" s="19">
        <v>7829145</v>
      </c>
      <c r="E43" s="19">
        <v>871015</v>
      </c>
      <c r="F43" s="19">
        <v>790389</v>
      </c>
      <c r="G43" s="19">
        <v>407763</v>
      </c>
      <c r="H43" s="19">
        <v>495901</v>
      </c>
      <c r="I43" s="19">
        <v>80626</v>
      </c>
      <c r="J43" s="19">
        <v>6958130</v>
      </c>
      <c r="K43" s="19">
        <v>6178388</v>
      </c>
      <c r="L43" s="19">
        <v>5603886</v>
      </c>
      <c r="M43" s="19">
        <v>747171</v>
      </c>
      <c r="N43" s="19">
        <v>779742</v>
      </c>
      <c r="O43" s="19">
        <v>2053348</v>
      </c>
      <c r="P43" s="19">
        <v>707880</v>
      </c>
      <c r="Q43" s="19">
        <v>705136</v>
      </c>
      <c r="R43" s="19">
        <v>467106</v>
      </c>
      <c r="S43" s="19">
        <v>698087</v>
      </c>
      <c r="T43" s="19">
        <v>2744</v>
      </c>
      <c r="U43" s="19">
        <v>1345468</v>
      </c>
      <c r="V43" s="19">
        <v>1338247</v>
      </c>
      <c r="W43" s="19">
        <v>964658</v>
      </c>
      <c r="X43" s="19">
        <v>1296073</v>
      </c>
      <c r="Y43" s="19">
        <v>7221</v>
      </c>
      <c r="Z43" s="54">
        <f t="shared" si="4"/>
        <v>9.2565570053328585</v>
      </c>
      <c r="AA43" s="54">
        <f t="shared" si="16"/>
        <v>11.206200516518088</v>
      </c>
      <c r="AB43" s="54">
        <f t="shared" si="17"/>
        <v>0.38763632254054359</v>
      </c>
      <c r="AC43" s="54">
        <f t="shared" si="18"/>
        <v>0.5366905790401556</v>
      </c>
      <c r="AD43" s="54">
        <f t="shared" si="5"/>
        <v>46.814693202757702</v>
      </c>
      <c r="AE43" s="54">
        <f t="shared" si="6"/>
        <v>80.537242046354407</v>
      </c>
      <c r="AF43" s="54">
        <f t="shared" si="7"/>
        <v>65.986607899644014</v>
      </c>
      <c r="AG43" s="39">
        <f t="shared" si="8"/>
        <v>71.6968370856832</v>
      </c>
      <c r="AH43" s="9">
        <v>1696250</v>
      </c>
      <c r="AI43" s="19">
        <v>10878838</v>
      </c>
      <c r="AJ43" s="9">
        <v>1671703</v>
      </c>
      <c r="AK43" s="19">
        <v>10882264</v>
      </c>
      <c r="AL43" s="101">
        <v>405707</v>
      </c>
      <c r="AM43" s="101">
        <v>2131053</v>
      </c>
      <c r="AN43" s="9">
        <v>730900</v>
      </c>
      <c r="AO43" s="102">
        <v>1886200</v>
      </c>
      <c r="AP43" s="54">
        <f t="shared" si="19"/>
        <v>23.917877671333827</v>
      </c>
      <c r="AQ43" s="54">
        <f t="shared" si="20"/>
        <v>19.58897632265505</v>
      </c>
      <c r="AR43" s="54">
        <f t="shared" si="11"/>
        <v>43.721881219331429</v>
      </c>
      <c r="AS43" s="100">
        <f t="shared" si="12"/>
        <v>17.332790309075392</v>
      </c>
      <c r="AT43" s="29">
        <v>27</v>
      </c>
      <c r="AU43" s="29">
        <v>27</v>
      </c>
      <c r="AV43" s="19">
        <v>46</v>
      </c>
      <c r="AW43" s="55">
        <v>50</v>
      </c>
      <c r="AX43" s="29" t="s">
        <v>255</v>
      </c>
      <c r="AY43" s="4" t="s">
        <v>255</v>
      </c>
      <c r="AZ43" s="4" t="s">
        <v>255</v>
      </c>
      <c r="BA43" s="5" t="s">
        <v>255</v>
      </c>
      <c r="BB43" s="19">
        <v>7.4</v>
      </c>
      <c r="BC43" s="19">
        <v>5.5</v>
      </c>
      <c r="BD43" s="19">
        <v>68.900000000000006</v>
      </c>
      <c r="BE43" s="19">
        <v>76.900000000000006</v>
      </c>
      <c r="BF43" s="107">
        <v>12784227</v>
      </c>
      <c r="BG43" s="107">
        <v>222795</v>
      </c>
      <c r="BH43" s="107">
        <v>40447</v>
      </c>
      <c r="BI43" s="54">
        <f t="shared" si="14"/>
        <v>174.27334480215345</v>
      </c>
      <c r="BJ43" s="20">
        <f t="shared" si="15"/>
        <v>31.638205422979425</v>
      </c>
      <c r="BK43" s="19">
        <v>21.3</v>
      </c>
      <c r="BL43" s="19">
        <v>7.8</v>
      </c>
      <c r="BM43" s="19">
        <v>44.1</v>
      </c>
      <c r="BN43" s="19">
        <v>33.9</v>
      </c>
      <c r="BO43" s="19">
        <v>21.1</v>
      </c>
      <c r="BP43" s="19">
        <v>25.1</v>
      </c>
      <c r="BQ43" s="19">
        <v>13.5</v>
      </c>
      <c r="BR43" s="19">
        <v>33.200000000000003</v>
      </c>
      <c r="BS43" s="106" t="s">
        <v>255</v>
      </c>
      <c r="BT43" s="106" t="s">
        <v>255</v>
      </c>
      <c r="BU43" s="106" t="s">
        <v>255</v>
      </c>
      <c r="BV43" s="106" t="s">
        <v>255</v>
      </c>
      <c r="BW43" s="106" t="s">
        <v>255</v>
      </c>
      <c r="BX43" s="106" t="s">
        <v>255</v>
      </c>
      <c r="BY43" s="106" t="s">
        <v>255</v>
      </c>
      <c r="BZ43" s="106" t="s">
        <v>255</v>
      </c>
      <c r="CA43" s="106" t="s">
        <v>255</v>
      </c>
      <c r="CB43" s="106" t="s">
        <v>255</v>
      </c>
      <c r="CC43" s="106" t="s">
        <v>255</v>
      </c>
      <c r="CD43" s="106" t="s">
        <v>255</v>
      </c>
      <c r="CE43" s="106" t="s">
        <v>255</v>
      </c>
    </row>
    <row r="44" spans="1:83">
      <c r="A44" s="38" t="s">
        <v>82</v>
      </c>
      <c r="B44" s="38" t="s">
        <v>83</v>
      </c>
      <c r="C44" s="55"/>
      <c r="D44" s="19">
        <v>667529</v>
      </c>
      <c r="E44" s="19">
        <v>71659</v>
      </c>
      <c r="F44" s="19">
        <v>65920</v>
      </c>
      <c r="G44" s="19">
        <v>31222</v>
      </c>
      <c r="H44" s="19">
        <v>43664</v>
      </c>
      <c r="I44" s="19">
        <v>5739</v>
      </c>
      <c r="J44" s="19">
        <v>595870</v>
      </c>
      <c r="K44" s="19">
        <v>526790</v>
      </c>
      <c r="L44" s="19">
        <v>460669</v>
      </c>
      <c r="M44" s="19">
        <v>81237</v>
      </c>
      <c r="N44" s="19">
        <v>69080</v>
      </c>
      <c r="O44" s="19">
        <v>158895</v>
      </c>
      <c r="P44" s="19">
        <v>54114</v>
      </c>
      <c r="Q44" s="19">
        <v>53926</v>
      </c>
      <c r="R44" s="19">
        <v>31279</v>
      </c>
      <c r="S44" s="19">
        <v>53161</v>
      </c>
      <c r="T44" s="19">
        <v>188</v>
      </c>
      <c r="U44" s="19">
        <v>104781</v>
      </c>
      <c r="V44" s="19">
        <v>104139</v>
      </c>
      <c r="W44" s="19">
        <v>68602</v>
      </c>
      <c r="X44" s="19">
        <v>100075</v>
      </c>
      <c r="Y44" s="19">
        <v>642</v>
      </c>
      <c r="Z44" s="54">
        <f t="shared" si="4"/>
        <v>8.0087637282127844</v>
      </c>
      <c r="AA44" s="54">
        <f t="shared" si="16"/>
        <v>11.593132730293521</v>
      </c>
      <c r="AB44" s="54">
        <f t="shared" si="17"/>
        <v>0.34741471707875965</v>
      </c>
      <c r="AC44" s="54">
        <f t="shared" si="18"/>
        <v>0.61270650213302036</v>
      </c>
      <c r="AD44" s="54">
        <f t="shared" si="5"/>
        <v>43.570242398023971</v>
      </c>
      <c r="AE44" s="54">
        <f t="shared" si="6"/>
        <v>77.310319364962155</v>
      </c>
      <c r="AF44" s="54">
        <f t="shared" si="7"/>
        <v>57.802047529290014</v>
      </c>
      <c r="AG44" s="39">
        <f t="shared" si="8"/>
        <v>65.471793550357418</v>
      </c>
      <c r="AH44" s="9">
        <v>132559</v>
      </c>
      <c r="AI44" s="19">
        <v>905371</v>
      </c>
      <c r="AJ44" s="9">
        <v>133024</v>
      </c>
      <c r="AK44" s="19">
        <v>904132</v>
      </c>
      <c r="AL44" s="101">
        <v>36426</v>
      </c>
      <c r="AM44" s="101">
        <v>167088</v>
      </c>
      <c r="AN44" s="9">
        <v>34900</v>
      </c>
      <c r="AO44" s="102">
        <v>256400</v>
      </c>
      <c r="AP44" s="54">
        <f t="shared" si="19"/>
        <v>27.479084784888236</v>
      </c>
      <c r="AQ44" s="54">
        <f t="shared" si="20"/>
        <v>18.455196819867215</v>
      </c>
      <c r="AR44" s="54">
        <f t="shared" si="11"/>
        <v>26.23586721193168</v>
      </c>
      <c r="AS44" s="100">
        <f t="shared" si="12"/>
        <v>28.358690987599154</v>
      </c>
      <c r="AT44" s="29">
        <v>27</v>
      </c>
      <c r="AU44" s="29">
        <v>24</v>
      </c>
      <c r="AV44" s="19">
        <v>40</v>
      </c>
      <c r="AW44" s="55">
        <v>46</v>
      </c>
      <c r="AX44" s="29" t="s">
        <v>255</v>
      </c>
      <c r="AY44" s="4" t="s">
        <v>255</v>
      </c>
      <c r="AZ44" s="4" t="s">
        <v>255</v>
      </c>
      <c r="BA44" s="5" t="s">
        <v>255</v>
      </c>
      <c r="BB44" s="19">
        <v>4</v>
      </c>
      <c r="BC44" s="19">
        <v>2.7</v>
      </c>
      <c r="BD44" s="19">
        <v>71.400000000000006</v>
      </c>
      <c r="BE44" s="19">
        <v>80.400000000000006</v>
      </c>
      <c r="BF44" s="107">
        <v>1056426</v>
      </c>
      <c r="BG44" s="107">
        <v>20058</v>
      </c>
      <c r="BH44" s="107">
        <v>2524</v>
      </c>
      <c r="BI44" s="54">
        <f t="shared" si="14"/>
        <v>189.86658791055879</v>
      </c>
      <c r="BJ44" s="20">
        <f t="shared" si="15"/>
        <v>23.891876951154174</v>
      </c>
      <c r="BK44" s="19">
        <v>25.9</v>
      </c>
      <c r="BL44" s="19">
        <v>10.1</v>
      </c>
      <c r="BM44" s="19">
        <v>34.700000000000003</v>
      </c>
      <c r="BN44" s="19">
        <v>26.2</v>
      </c>
      <c r="BO44" s="19">
        <v>23.7</v>
      </c>
      <c r="BP44" s="19">
        <v>27.6</v>
      </c>
      <c r="BQ44" s="19">
        <v>15.7</v>
      </c>
      <c r="BR44" s="19">
        <v>36.1</v>
      </c>
      <c r="BS44" s="106" t="s">
        <v>255</v>
      </c>
      <c r="BT44" s="106" t="s">
        <v>255</v>
      </c>
      <c r="BU44" s="106" t="s">
        <v>255</v>
      </c>
      <c r="BV44" s="106" t="s">
        <v>255</v>
      </c>
      <c r="BW44" s="106" t="s">
        <v>255</v>
      </c>
      <c r="BX44" s="106" t="s">
        <v>255</v>
      </c>
      <c r="BY44" s="106" t="s">
        <v>255</v>
      </c>
      <c r="BZ44" s="106" t="s">
        <v>255</v>
      </c>
      <c r="CA44" s="106" t="s">
        <v>255</v>
      </c>
      <c r="CB44" s="106" t="s">
        <v>255</v>
      </c>
      <c r="CC44" s="106" t="s">
        <v>255</v>
      </c>
      <c r="CD44" s="106" t="s">
        <v>255</v>
      </c>
      <c r="CE44" s="106" t="s">
        <v>255</v>
      </c>
    </row>
    <row r="45" spans="1:83">
      <c r="A45" s="38" t="s">
        <v>84</v>
      </c>
      <c r="B45" s="38" t="s">
        <v>85</v>
      </c>
      <c r="C45" s="55"/>
      <c r="D45" s="19">
        <v>2909042</v>
      </c>
      <c r="E45" s="19">
        <v>367911</v>
      </c>
      <c r="F45" s="19">
        <v>304597</v>
      </c>
      <c r="G45" s="19">
        <v>158312</v>
      </c>
      <c r="H45" s="19">
        <v>196120</v>
      </c>
      <c r="I45" s="19">
        <v>63314</v>
      </c>
      <c r="J45" s="19">
        <v>2541131</v>
      </c>
      <c r="K45" s="19">
        <v>2041878</v>
      </c>
      <c r="L45" s="19">
        <v>1838922</v>
      </c>
      <c r="M45" s="19">
        <v>278852</v>
      </c>
      <c r="N45" s="19">
        <v>499253</v>
      </c>
      <c r="O45" s="19">
        <v>744226</v>
      </c>
      <c r="P45" s="19">
        <v>275521</v>
      </c>
      <c r="Q45" s="19">
        <v>274332</v>
      </c>
      <c r="R45" s="19">
        <v>160237</v>
      </c>
      <c r="S45" s="19">
        <v>272741</v>
      </c>
      <c r="T45" s="19">
        <v>1189</v>
      </c>
      <c r="U45" s="19">
        <v>468705</v>
      </c>
      <c r="V45" s="19">
        <v>465882</v>
      </c>
      <c r="W45" s="19">
        <v>308884</v>
      </c>
      <c r="X45" s="19">
        <v>455363</v>
      </c>
      <c r="Y45" s="19">
        <v>2823</v>
      </c>
      <c r="Z45" s="54">
        <f t="shared" si="4"/>
        <v>17.209053276471757</v>
      </c>
      <c r="AA45" s="54">
        <f t="shared" si="16"/>
        <v>19.64688164443313</v>
      </c>
      <c r="AB45" s="54">
        <f t="shared" si="17"/>
        <v>0.43154605275097002</v>
      </c>
      <c r="AC45" s="54">
        <f t="shared" si="18"/>
        <v>0.60229782059077674</v>
      </c>
      <c r="AD45" s="54">
        <f t="shared" si="5"/>
        <v>43.029971922557358</v>
      </c>
      <c r="AE45" s="54">
        <f t="shared" si="6"/>
        <v>72.366280998500272</v>
      </c>
      <c r="AF45" s="54">
        <f t="shared" si="7"/>
        <v>58.157817371452623</v>
      </c>
      <c r="AG45" s="39">
        <f t="shared" si="8"/>
        <v>65.901579885002292</v>
      </c>
      <c r="AH45" s="9">
        <v>672911</v>
      </c>
      <c r="AI45" s="19">
        <v>4006585</v>
      </c>
      <c r="AJ45" s="9">
        <v>657453</v>
      </c>
      <c r="AK45" s="19">
        <v>3970683</v>
      </c>
      <c r="AL45" s="101">
        <v>173090</v>
      </c>
      <c r="AM45" s="101">
        <v>769144</v>
      </c>
      <c r="AN45" s="9">
        <v>209200</v>
      </c>
      <c r="AO45" s="102">
        <v>1169900</v>
      </c>
      <c r="AP45" s="54">
        <f t="shared" si="19"/>
        <v>25.722569552288487</v>
      </c>
      <c r="AQ45" s="54">
        <f t="shared" si="20"/>
        <v>19.196996943781301</v>
      </c>
      <c r="AR45" s="54">
        <f t="shared" si="11"/>
        <v>31.819765063053939</v>
      </c>
      <c r="AS45" s="100">
        <f t="shared" si="12"/>
        <v>29.46344495392858</v>
      </c>
      <c r="AT45" s="29">
        <v>15</v>
      </c>
      <c r="AU45" s="29">
        <v>17</v>
      </c>
      <c r="AV45" s="19">
        <v>32</v>
      </c>
      <c r="AW45" s="55">
        <v>36</v>
      </c>
      <c r="AX45" s="29" t="s">
        <v>255</v>
      </c>
      <c r="AY45" s="4" t="s">
        <v>255</v>
      </c>
      <c r="AZ45" s="4" t="s">
        <v>255</v>
      </c>
      <c r="BA45" s="5" t="s">
        <v>255</v>
      </c>
      <c r="BB45" s="19">
        <v>1</v>
      </c>
      <c r="BC45" s="19">
        <v>0.6</v>
      </c>
      <c r="BD45" s="19">
        <v>78.3</v>
      </c>
      <c r="BE45" s="19">
        <v>83.8</v>
      </c>
      <c r="BF45" s="107">
        <v>4961119</v>
      </c>
      <c r="BG45" s="107">
        <v>160928</v>
      </c>
      <c r="BH45" s="107">
        <v>24896</v>
      </c>
      <c r="BI45" s="54">
        <f t="shared" si="14"/>
        <v>324.37843155949298</v>
      </c>
      <c r="BJ45" s="20">
        <f t="shared" si="15"/>
        <v>50.182227033860705</v>
      </c>
      <c r="BK45" s="19">
        <v>26.1</v>
      </c>
      <c r="BL45" s="19">
        <v>10.6</v>
      </c>
      <c r="BM45" s="19">
        <v>33.5</v>
      </c>
      <c r="BN45" s="19">
        <v>28.4</v>
      </c>
      <c r="BO45" s="19">
        <v>26.5</v>
      </c>
      <c r="BP45" s="19">
        <v>31.1</v>
      </c>
      <c r="BQ45" s="19">
        <v>13.8</v>
      </c>
      <c r="BR45" s="19">
        <v>29.8</v>
      </c>
      <c r="BS45" s="106" t="s">
        <v>255</v>
      </c>
      <c r="BT45" s="106" t="s">
        <v>255</v>
      </c>
      <c r="BU45" s="106" t="s">
        <v>255</v>
      </c>
      <c r="BV45" s="106" t="s">
        <v>255</v>
      </c>
      <c r="BW45" s="106" t="s">
        <v>255</v>
      </c>
      <c r="BX45" s="106" t="s">
        <v>255</v>
      </c>
      <c r="BY45" s="106" t="s">
        <v>255</v>
      </c>
      <c r="BZ45" s="106" t="s">
        <v>255</v>
      </c>
      <c r="CA45" s="106" t="s">
        <v>255</v>
      </c>
      <c r="CB45" s="106" t="s">
        <v>255</v>
      </c>
      <c r="CC45" s="106" t="s">
        <v>255</v>
      </c>
      <c r="CD45" s="106" t="s">
        <v>255</v>
      </c>
      <c r="CE45" s="106" t="s">
        <v>255</v>
      </c>
    </row>
    <row r="46" spans="1:83">
      <c r="A46" s="38" t="s">
        <v>86</v>
      </c>
      <c r="B46" s="38" t="s">
        <v>87</v>
      </c>
      <c r="C46" s="55"/>
      <c r="D46" s="19">
        <v>502660</v>
      </c>
      <c r="E46" s="19">
        <v>52010</v>
      </c>
      <c r="F46" s="19">
        <v>43278</v>
      </c>
      <c r="G46" s="19">
        <v>25905</v>
      </c>
      <c r="H46" s="19">
        <v>23813</v>
      </c>
      <c r="I46" s="19">
        <v>8732</v>
      </c>
      <c r="J46" s="19">
        <v>450650</v>
      </c>
      <c r="K46" s="19">
        <v>385816</v>
      </c>
      <c r="L46" s="19">
        <v>363841</v>
      </c>
      <c r="M46" s="19">
        <v>36275</v>
      </c>
      <c r="N46" s="19">
        <v>64834</v>
      </c>
      <c r="O46" s="19">
        <v>122565</v>
      </c>
      <c r="P46" s="19">
        <v>42222</v>
      </c>
      <c r="Q46" s="19">
        <v>42061</v>
      </c>
      <c r="R46" s="19">
        <v>26194</v>
      </c>
      <c r="S46" s="19">
        <v>41805</v>
      </c>
      <c r="T46" s="19">
        <v>161</v>
      </c>
      <c r="U46" s="19">
        <v>80343</v>
      </c>
      <c r="V46" s="19">
        <v>80083</v>
      </c>
      <c r="W46" s="19">
        <v>54224</v>
      </c>
      <c r="X46" s="19">
        <v>78360</v>
      </c>
      <c r="Y46" s="19">
        <v>260</v>
      </c>
      <c r="Z46" s="54">
        <f t="shared" si="4"/>
        <v>16.789079023264758</v>
      </c>
      <c r="AA46" s="54">
        <f t="shared" si="16"/>
        <v>14.386774658826141</v>
      </c>
      <c r="AB46" s="54">
        <f t="shared" si="17"/>
        <v>0.38131779640945479</v>
      </c>
      <c r="AC46" s="54">
        <f t="shared" si="18"/>
        <v>0.32361251135755448</v>
      </c>
      <c r="AD46" s="54">
        <f t="shared" si="5"/>
        <v>49.807729282830223</v>
      </c>
      <c r="AE46" s="54">
        <f t="shared" si="6"/>
        <v>80.73693553755686</v>
      </c>
      <c r="AF46" s="54">
        <f t="shared" si="7"/>
        <v>62.038747572355646</v>
      </c>
      <c r="AG46" s="39">
        <f t="shared" si="8"/>
        <v>67.490633907123211</v>
      </c>
      <c r="AH46" s="9">
        <v>100700</v>
      </c>
      <c r="AI46" s="19">
        <v>724806</v>
      </c>
      <c r="AJ46" s="9">
        <v>98384</v>
      </c>
      <c r="AK46" s="19">
        <v>718605</v>
      </c>
      <c r="AL46" s="101">
        <v>19022</v>
      </c>
      <c r="AM46" s="101">
        <v>137230</v>
      </c>
      <c r="AN46" s="9">
        <v>20800</v>
      </c>
      <c r="AO46" s="102">
        <v>119000</v>
      </c>
      <c r="AP46" s="54">
        <f t="shared" si="19"/>
        <v>18.889771598808341</v>
      </c>
      <c r="AQ46" s="54">
        <f t="shared" si="20"/>
        <v>18.933342163282312</v>
      </c>
      <c r="AR46" s="54">
        <f t="shared" si="11"/>
        <v>21.141649048625794</v>
      </c>
      <c r="AS46" s="100">
        <f t="shared" si="12"/>
        <v>16.559862511393604</v>
      </c>
      <c r="AT46" s="29">
        <v>29</v>
      </c>
      <c r="AU46" s="29">
        <v>25</v>
      </c>
      <c r="AV46" s="19">
        <v>46</v>
      </c>
      <c r="AW46" s="55">
        <v>47</v>
      </c>
      <c r="AX46" s="29" t="s">
        <v>255</v>
      </c>
      <c r="AY46" s="4" t="s">
        <v>255</v>
      </c>
      <c r="AZ46" s="4" t="s">
        <v>255</v>
      </c>
      <c r="BA46" s="5" t="s">
        <v>255</v>
      </c>
      <c r="BB46" s="19">
        <v>2.2999999999999998</v>
      </c>
      <c r="BC46" s="19">
        <v>0.4</v>
      </c>
      <c r="BD46" s="19">
        <v>71.599999999999994</v>
      </c>
      <c r="BE46" s="19">
        <v>80.2</v>
      </c>
      <c r="BF46" s="107">
        <v>865454</v>
      </c>
      <c r="BG46" s="107">
        <v>17141</v>
      </c>
      <c r="BH46" s="107">
        <v>3621</v>
      </c>
      <c r="BI46" s="54">
        <f t="shared" si="14"/>
        <v>198.05789793564995</v>
      </c>
      <c r="BJ46" s="20">
        <f t="shared" si="15"/>
        <v>41.839312083600056</v>
      </c>
      <c r="BK46" s="19">
        <v>17.100000000000001</v>
      </c>
      <c r="BL46" s="19">
        <v>6.7</v>
      </c>
      <c r="BM46" s="19">
        <v>37.6</v>
      </c>
      <c r="BN46" s="19">
        <v>29.4</v>
      </c>
      <c r="BO46" s="19">
        <v>29.9</v>
      </c>
      <c r="BP46" s="19">
        <v>33.6</v>
      </c>
      <c r="BQ46" s="19">
        <v>15.4</v>
      </c>
      <c r="BR46" s="19">
        <v>30.3</v>
      </c>
      <c r="BS46" s="106" t="s">
        <v>255</v>
      </c>
      <c r="BT46" s="106" t="s">
        <v>255</v>
      </c>
      <c r="BU46" s="106" t="s">
        <v>255</v>
      </c>
      <c r="BV46" s="106" t="s">
        <v>255</v>
      </c>
      <c r="BW46" s="106" t="s">
        <v>255</v>
      </c>
      <c r="BX46" s="106" t="s">
        <v>255</v>
      </c>
      <c r="BY46" s="106" t="s">
        <v>255</v>
      </c>
      <c r="BZ46" s="106" t="s">
        <v>255</v>
      </c>
      <c r="CA46" s="106" t="s">
        <v>255</v>
      </c>
      <c r="CB46" s="106" t="s">
        <v>255</v>
      </c>
      <c r="CC46" s="106" t="s">
        <v>255</v>
      </c>
      <c r="CD46" s="106" t="s">
        <v>255</v>
      </c>
      <c r="CE46" s="106" t="s">
        <v>255</v>
      </c>
    </row>
    <row r="47" spans="1:83">
      <c r="A47" s="38" t="s">
        <v>88</v>
      </c>
      <c r="B47" s="38" t="s">
        <v>89</v>
      </c>
      <c r="C47" s="55"/>
      <c r="D47" s="19">
        <v>3997479</v>
      </c>
      <c r="E47" s="19">
        <v>545573</v>
      </c>
      <c r="F47" s="19">
        <v>456179</v>
      </c>
      <c r="G47" s="19">
        <v>222851</v>
      </c>
      <c r="H47" s="19">
        <v>297500</v>
      </c>
      <c r="I47" s="19">
        <v>89394</v>
      </c>
      <c r="J47" s="19">
        <v>3451906</v>
      </c>
      <c r="K47" s="19">
        <v>2860982</v>
      </c>
      <c r="L47" s="19">
        <v>2544676</v>
      </c>
      <c r="M47" s="19">
        <v>410936</v>
      </c>
      <c r="N47" s="19">
        <v>590924</v>
      </c>
      <c r="O47" s="19">
        <v>956107</v>
      </c>
      <c r="P47" s="19">
        <v>376476</v>
      </c>
      <c r="Q47" s="19">
        <v>375189</v>
      </c>
      <c r="R47" s="19">
        <v>213379</v>
      </c>
      <c r="S47" s="19">
        <v>371925</v>
      </c>
      <c r="T47" s="19">
        <v>1287</v>
      </c>
      <c r="U47" s="19">
        <v>579631</v>
      </c>
      <c r="V47" s="19">
        <v>576363</v>
      </c>
      <c r="W47" s="19">
        <v>371069</v>
      </c>
      <c r="X47" s="19">
        <v>560283</v>
      </c>
      <c r="Y47" s="19">
        <v>3268</v>
      </c>
      <c r="Z47" s="54">
        <f t="shared" si="4"/>
        <v>16.385341649971682</v>
      </c>
      <c r="AA47" s="54">
        <f t="shared" si="16"/>
        <v>17.118774381457662</v>
      </c>
      <c r="AB47" s="54">
        <f t="shared" si="17"/>
        <v>0.3418544608421254</v>
      </c>
      <c r="AC47" s="54">
        <f t="shared" si="18"/>
        <v>0.56380697374709077</v>
      </c>
      <c r="AD47" s="54">
        <f t="shared" si="5"/>
        <v>40.847146028120896</v>
      </c>
      <c r="AE47" s="54">
        <f t="shared" si="6"/>
        <v>73.717998114664766</v>
      </c>
      <c r="AF47" s="54">
        <f t="shared" si="7"/>
        <v>56.677982129006899</v>
      </c>
      <c r="AG47" s="39">
        <f t="shared" si="8"/>
        <v>64.018142576915309</v>
      </c>
      <c r="AH47" s="9">
        <v>979250</v>
      </c>
      <c r="AI47" s="19">
        <v>5418181</v>
      </c>
      <c r="AJ47" s="9">
        <v>968349</v>
      </c>
      <c r="AK47" s="19">
        <v>5382131</v>
      </c>
      <c r="AL47" s="101">
        <v>248697</v>
      </c>
      <c r="AM47" s="101">
        <v>988394</v>
      </c>
      <c r="AN47" s="9">
        <v>284100</v>
      </c>
      <c r="AO47" s="102">
        <v>1242100</v>
      </c>
      <c r="AP47" s="54">
        <f t="shared" si="19"/>
        <v>25.396681133520548</v>
      </c>
      <c r="AQ47" s="54">
        <f t="shared" si="20"/>
        <v>18.242173895630287</v>
      </c>
      <c r="AR47" s="54">
        <f t="shared" si="11"/>
        <v>29.338595898792686</v>
      </c>
      <c r="AS47" s="100">
        <f t="shared" si="12"/>
        <v>23.078219389308806</v>
      </c>
      <c r="AT47" s="29">
        <v>21</v>
      </c>
      <c r="AU47" s="29">
        <v>19</v>
      </c>
      <c r="AV47" s="19">
        <v>38</v>
      </c>
      <c r="AW47" s="55">
        <v>38</v>
      </c>
      <c r="AX47" s="29" t="s">
        <v>255</v>
      </c>
      <c r="AY47" s="4" t="s">
        <v>255</v>
      </c>
      <c r="AZ47" s="4" t="s">
        <v>255</v>
      </c>
      <c r="BA47" s="5" t="s">
        <v>255</v>
      </c>
      <c r="BB47" s="19">
        <v>1.7</v>
      </c>
      <c r="BC47" s="19">
        <v>0.7</v>
      </c>
      <c r="BD47" s="19">
        <v>78</v>
      </c>
      <c r="BE47" s="19">
        <v>83.9</v>
      </c>
      <c r="BF47" s="107">
        <v>6651194</v>
      </c>
      <c r="BG47" s="107">
        <v>189835</v>
      </c>
      <c r="BH47" s="107">
        <v>42097</v>
      </c>
      <c r="BI47" s="54">
        <f t="shared" si="14"/>
        <v>285.41491948663651</v>
      </c>
      <c r="BJ47" s="20">
        <f t="shared" si="15"/>
        <v>63.292395320298887</v>
      </c>
      <c r="BK47" s="19">
        <v>27.1</v>
      </c>
      <c r="BL47" s="19">
        <v>10.3</v>
      </c>
      <c r="BM47" s="19">
        <v>37.4</v>
      </c>
      <c r="BN47" s="19">
        <v>31.5</v>
      </c>
      <c r="BO47" s="19">
        <v>23.8</v>
      </c>
      <c r="BP47" s="19">
        <v>29</v>
      </c>
      <c r="BQ47" s="19">
        <v>11.7</v>
      </c>
      <c r="BR47" s="19">
        <v>29.2</v>
      </c>
      <c r="BS47" s="106" t="s">
        <v>255</v>
      </c>
      <c r="BT47" s="106" t="s">
        <v>255</v>
      </c>
      <c r="BU47" s="106" t="s">
        <v>255</v>
      </c>
      <c r="BV47" s="106" t="s">
        <v>255</v>
      </c>
      <c r="BW47" s="106" t="s">
        <v>255</v>
      </c>
      <c r="BX47" s="106" t="s">
        <v>255</v>
      </c>
      <c r="BY47" s="106" t="s">
        <v>255</v>
      </c>
      <c r="BZ47" s="106" t="s">
        <v>255</v>
      </c>
      <c r="CA47" s="106" t="s">
        <v>255</v>
      </c>
      <c r="CB47" s="106" t="s">
        <v>255</v>
      </c>
      <c r="CC47" s="106" t="s">
        <v>255</v>
      </c>
      <c r="CD47" s="106" t="s">
        <v>255</v>
      </c>
      <c r="CE47" s="106" t="s">
        <v>255</v>
      </c>
    </row>
    <row r="48" spans="1:83">
      <c r="A48" s="38" t="s">
        <v>90</v>
      </c>
      <c r="B48" s="38" t="s">
        <v>91</v>
      </c>
      <c r="C48" s="55"/>
      <c r="D48" s="19">
        <v>16349031</v>
      </c>
      <c r="E48" s="19">
        <v>1608392</v>
      </c>
      <c r="F48" s="19">
        <v>1273307</v>
      </c>
      <c r="G48" s="19">
        <v>706934</v>
      </c>
      <c r="H48" s="19">
        <v>728308</v>
      </c>
      <c r="I48" s="19">
        <v>335085</v>
      </c>
      <c r="J48" s="19">
        <v>14740639</v>
      </c>
      <c r="K48" s="19">
        <v>10796826</v>
      </c>
      <c r="L48" s="19">
        <v>9998472</v>
      </c>
      <c r="M48" s="19">
        <v>1085256</v>
      </c>
      <c r="N48" s="19">
        <v>3943813</v>
      </c>
      <c r="O48" s="19">
        <v>3008037</v>
      </c>
      <c r="P48" s="19">
        <v>1177239</v>
      </c>
      <c r="Q48" s="19">
        <v>1159235</v>
      </c>
      <c r="R48" s="19">
        <v>596500</v>
      </c>
      <c r="S48" s="19">
        <v>1144150</v>
      </c>
      <c r="T48" s="19">
        <v>18004</v>
      </c>
      <c r="U48" s="19">
        <v>1830798</v>
      </c>
      <c r="V48" s="19">
        <v>1790886</v>
      </c>
      <c r="W48" s="19">
        <v>1090765</v>
      </c>
      <c r="X48" s="19">
        <v>1714568</v>
      </c>
      <c r="Y48" s="19">
        <v>39912</v>
      </c>
      <c r="Z48" s="54">
        <f t="shared" si="4"/>
        <v>20.833540579659683</v>
      </c>
      <c r="AA48" s="54">
        <f t="shared" si="16"/>
        <v>26.754694962681064</v>
      </c>
      <c r="AB48" s="54">
        <f t="shared" si="17"/>
        <v>1.529341110853446</v>
      </c>
      <c r="AC48" s="54">
        <f t="shared" si="18"/>
        <v>2.1800329692298113</v>
      </c>
      <c r="AD48" s="54">
        <f t="shared" si="5"/>
        <v>43.95284234191665</v>
      </c>
      <c r="AE48" s="54">
        <f t="shared" si="6"/>
        <v>67.829298309252408</v>
      </c>
      <c r="AF48" s="54">
        <f t="shared" si="7"/>
        <v>50.669405277942715</v>
      </c>
      <c r="AG48" s="39">
        <f t="shared" si="8"/>
        <v>59.578664604178066</v>
      </c>
      <c r="AH48" s="9">
        <v>3028251</v>
      </c>
      <c r="AI48" s="19">
        <v>23034180</v>
      </c>
      <c r="AJ48" s="9">
        <v>2969042</v>
      </c>
      <c r="AK48" s="19">
        <v>22644292</v>
      </c>
      <c r="AL48" s="101">
        <v>573986</v>
      </c>
      <c r="AM48" s="101">
        <v>3064843</v>
      </c>
      <c r="AN48" s="9">
        <v>707200</v>
      </c>
      <c r="AO48" s="102">
        <v>4359000</v>
      </c>
      <c r="AP48" s="54">
        <f t="shared" si="19"/>
        <v>18.954373332989903</v>
      </c>
      <c r="AQ48" s="54">
        <f t="shared" si="20"/>
        <v>13.305631023114344</v>
      </c>
      <c r="AR48" s="54">
        <f t="shared" si="11"/>
        <v>23.819130884642252</v>
      </c>
      <c r="AS48" s="100">
        <f t="shared" si="12"/>
        <v>19.249884253391539</v>
      </c>
      <c r="AT48" s="29">
        <v>19</v>
      </c>
      <c r="AU48" s="29">
        <v>21</v>
      </c>
      <c r="AV48" s="19">
        <v>37</v>
      </c>
      <c r="AW48" s="55">
        <v>40</v>
      </c>
      <c r="AX48" s="29" t="s">
        <v>255</v>
      </c>
      <c r="AY48" s="4" t="s">
        <v>255</v>
      </c>
      <c r="AZ48" s="4" t="s">
        <v>255</v>
      </c>
      <c r="BA48" s="5" t="s">
        <v>255</v>
      </c>
      <c r="BB48" s="19">
        <v>2.5</v>
      </c>
      <c r="BC48" s="19">
        <v>1.5</v>
      </c>
      <c r="BD48" s="19">
        <v>74.400000000000006</v>
      </c>
      <c r="BE48" s="19">
        <v>80.8</v>
      </c>
      <c r="BF48" s="107">
        <v>27862596</v>
      </c>
      <c r="BG48" s="107">
        <v>768947</v>
      </c>
      <c r="BH48" s="107">
        <v>121042</v>
      </c>
      <c r="BI48" s="54">
        <f t="shared" si="14"/>
        <v>275.97823260976833</v>
      </c>
      <c r="BJ48" s="20">
        <f t="shared" si="15"/>
        <v>43.442470328321164</v>
      </c>
      <c r="BK48" s="19">
        <v>26.9</v>
      </c>
      <c r="BL48" s="19">
        <v>15.6</v>
      </c>
      <c r="BM48" s="19">
        <v>29.8</v>
      </c>
      <c r="BN48" s="19">
        <v>24</v>
      </c>
      <c r="BO48" s="19">
        <v>28</v>
      </c>
      <c r="BP48" s="19">
        <v>29.5</v>
      </c>
      <c r="BQ48" s="19">
        <v>15.3</v>
      </c>
      <c r="BR48" s="19">
        <v>31</v>
      </c>
      <c r="BS48" s="106" t="s">
        <v>255</v>
      </c>
      <c r="BT48" s="106" t="s">
        <v>255</v>
      </c>
      <c r="BU48" s="106" t="s">
        <v>255</v>
      </c>
      <c r="BV48" s="106" t="s">
        <v>255</v>
      </c>
      <c r="BW48" s="106" t="s">
        <v>255</v>
      </c>
      <c r="BX48" s="106" t="s">
        <v>255</v>
      </c>
      <c r="BY48" s="106" t="s">
        <v>255</v>
      </c>
      <c r="BZ48" s="106" t="s">
        <v>255</v>
      </c>
      <c r="CA48" s="106" t="s">
        <v>255</v>
      </c>
      <c r="CB48" s="106" t="s">
        <v>255</v>
      </c>
      <c r="CC48" s="106" t="s">
        <v>255</v>
      </c>
      <c r="CD48" s="106" t="s">
        <v>255</v>
      </c>
      <c r="CE48" s="106" t="s">
        <v>255</v>
      </c>
    </row>
    <row r="49" spans="1:83">
      <c r="A49" s="38" t="s">
        <v>92</v>
      </c>
      <c r="B49" s="38" t="s">
        <v>93</v>
      </c>
      <c r="C49" s="55"/>
      <c r="D49" s="19">
        <v>1729024</v>
      </c>
      <c r="E49" s="19">
        <v>147589</v>
      </c>
      <c r="F49" s="19">
        <v>126472</v>
      </c>
      <c r="G49" s="19">
        <v>83614</v>
      </c>
      <c r="H49" s="19">
        <v>59990</v>
      </c>
      <c r="I49" s="19">
        <v>21117</v>
      </c>
      <c r="J49" s="19">
        <v>1581435</v>
      </c>
      <c r="K49" s="19">
        <v>1331514</v>
      </c>
      <c r="L49" s="19">
        <v>1268251</v>
      </c>
      <c r="M49" s="19">
        <v>94067</v>
      </c>
      <c r="N49" s="19">
        <v>249921</v>
      </c>
      <c r="O49" s="19">
        <v>291467</v>
      </c>
      <c r="P49" s="19">
        <v>101795</v>
      </c>
      <c r="Q49" s="19">
        <v>101036</v>
      </c>
      <c r="R49" s="19">
        <v>64370</v>
      </c>
      <c r="S49" s="19">
        <v>99598</v>
      </c>
      <c r="T49" s="19">
        <v>759</v>
      </c>
      <c r="U49" s="19">
        <v>189672</v>
      </c>
      <c r="V49" s="19">
        <v>187979</v>
      </c>
      <c r="W49" s="19">
        <v>125076</v>
      </c>
      <c r="X49" s="19">
        <v>180556</v>
      </c>
      <c r="Y49" s="19">
        <v>1693</v>
      </c>
      <c r="Z49" s="54">
        <f t="shared" si="4"/>
        <v>14.30797688174593</v>
      </c>
      <c r="AA49" s="54">
        <f t="shared" si="16"/>
        <v>15.8034316933671</v>
      </c>
      <c r="AB49" s="54">
        <f t="shared" si="17"/>
        <v>0.74561618940026531</v>
      </c>
      <c r="AC49" s="54">
        <f t="shared" si="18"/>
        <v>0.89259352988316676</v>
      </c>
      <c r="AD49" s="54">
        <f t="shared" si="5"/>
        <v>56.653273617952557</v>
      </c>
      <c r="AE49" s="54">
        <f t="shared" si="6"/>
        <v>80.196214197864606</v>
      </c>
      <c r="AF49" s="54">
        <f t="shared" si="7"/>
        <v>63.234932953484943</v>
      </c>
      <c r="AG49" s="39">
        <f t="shared" si="8"/>
        <v>65.943312666076167</v>
      </c>
      <c r="AH49" s="9">
        <v>268947</v>
      </c>
      <c r="AI49" s="19">
        <v>2607886</v>
      </c>
      <c r="AJ49" s="9">
        <v>258697</v>
      </c>
      <c r="AK49" s="19">
        <v>2572626</v>
      </c>
      <c r="AL49" s="101">
        <v>48594</v>
      </c>
      <c r="AM49" s="101">
        <v>297375</v>
      </c>
      <c r="AN49" s="9">
        <v>48500</v>
      </c>
      <c r="AO49" s="102">
        <v>371900</v>
      </c>
      <c r="AP49" s="54">
        <f t="shared" si="19"/>
        <v>18.068243929101271</v>
      </c>
      <c r="AQ49" s="54">
        <f t="shared" si="20"/>
        <v>11.402914084434672</v>
      </c>
      <c r="AR49" s="54">
        <f t="shared" si="11"/>
        <v>18.747801482042696</v>
      </c>
      <c r="AS49" s="100">
        <f t="shared" si="12"/>
        <v>14.456046078986995</v>
      </c>
      <c r="AT49" s="29">
        <v>23</v>
      </c>
      <c r="AU49" s="29">
        <v>29</v>
      </c>
      <c r="AV49" s="19">
        <v>40</v>
      </c>
      <c r="AW49" s="55">
        <v>57</v>
      </c>
      <c r="AX49" s="29" t="s">
        <v>255</v>
      </c>
      <c r="AY49" s="4" t="s">
        <v>255</v>
      </c>
      <c r="AZ49" s="4" t="s">
        <v>255</v>
      </c>
      <c r="BA49" s="5" t="s">
        <v>255</v>
      </c>
      <c r="BB49" s="19">
        <v>4.8</v>
      </c>
      <c r="BC49" s="19">
        <v>2.4</v>
      </c>
      <c r="BD49" s="19">
        <v>68.7</v>
      </c>
      <c r="BE49" s="19">
        <v>76.3</v>
      </c>
      <c r="BF49" s="107">
        <v>3051217</v>
      </c>
      <c r="BG49" s="107">
        <v>90058</v>
      </c>
      <c r="BH49" s="107">
        <v>7407</v>
      </c>
      <c r="BI49" s="54">
        <f t="shared" si="14"/>
        <v>295.15435971941685</v>
      </c>
      <c r="BJ49" s="20">
        <f t="shared" si="15"/>
        <v>24.275559555416741</v>
      </c>
      <c r="BK49" s="19">
        <v>13</v>
      </c>
      <c r="BL49" s="19">
        <v>7.7</v>
      </c>
      <c r="BM49" s="19">
        <v>30.1</v>
      </c>
      <c r="BN49" s="19">
        <v>21.8</v>
      </c>
      <c r="BO49" s="19">
        <v>37</v>
      </c>
      <c r="BP49" s="19">
        <v>36.700000000000003</v>
      </c>
      <c r="BQ49" s="19">
        <v>20</v>
      </c>
      <c r="BR49" s="19">
        <v>33.799999999999997</v>
      </c>
      <c r="BS49" s="106" t="s">
        <v>255</v>
      </c>
      <c r="BT49" s="106" t="s">
        <v>255</v>
      </c>
      <c r="BU49" s="106" t="s">
        <v>255</v>
      </c>
      <c r="BV49" s="106" t="s">
        <v>255</v>
      </c>
      <c r="BW49" s="106" t="s">
        <v>255</v>
      </c>
      <c r="BX49" s="106" t="s">
        <v>255</v>
      </c>
      <c r="BY49" s="106" t="s">
        <v>255</v>
      </c>
      <c r="BZ49" s="106" t="s">
        <v>255</v>
      </c>
      <c r="CA49" s="106" t="s">
        <v>255</v>
      </c>
      <c r="CB49" s="106" t="s">
        <v>255</v>
      </c>
      <c r="CC49" s="106" t="s">
        <v>255</v>
      </c>
      <c r="CD49" s="106" t="s">
        <v>255</v>
      </c>
      <c r="CE49" s="106" t="s">
        <v>255</v>
      </c>
    </row>
    <row r="50" spans="1:83">
      <c r="A50" s="38" t="s">
        <v>94</v>
      </c>
      <c r="B50" s="38" t="s">
        <v>95</v>
      </c>
      <c r="C50" s="55"/>
      <c r="D50" s="19">
        <v>396037</v>
      </c>
      <c r="E50" s="19">
        <v>46215</v>
      </c>
      <c r="F50" s="19">
        <v>43886</v>
      </c>
      <c r="G50" s="19">
        <v>19603</v>
      </c>
      <c r="H50" s="19">
        <v>29743</v>
      </c>
      <c r="I50" s="19">
        <v>2329</v>
      </c>
      <c r="J50" s="19">
        <v>349822</v>
      </c>
      <c r="K50" s="19">
        <v>322155</v>
      </c>
      <c r="L50" s="19">
        <v>266834</v>
      </c>
      <c r="M50" s="19">
        <v>64443</v>
      </c>
      <c r="N50" s="19">
        <v>27667</v>
      </c>
      <c r="O50" s="19">
        <v>102826</v>
      </c>
      <c r="P50" s="19">
        <v>33954</v>
      </c>
      <c r="Q50" s="19">
        <v>33951</v>
      </c>
      <c r="R50" s="19">
        <v>20764</v>
      </c>
      <c r="S50" s="19">
        <v>33667</v>
      </c>
      <c r="T50" s="19">
        <v>3</v>
      </c>
      <c r="U50" s="19">
        <v>68872</v>
      </c>
      <c r="V50" s="19">
        <v>68735</v>
      </c>
      <c r="W50" s="19">
        <v>46913</v>
      </c>
      <c r="X50" s="19">
        <v>66690</v>
      </c>
      <c r="Y50" s="19">
        <v>137</v>
      </c>
      <c r="Z50" s="54">
        <f t="shared" si="4"/>
        <v>5.039489343286812</v>
      </c>
      <c r="AA50" s="54">
        <f t="shared" si="16"/>
        <v>7.9088793729382374</v>
      </c>
      <c r="AB50" s="54">
        <f t="shared" si="17"/>
        <v>8.835483300936562E-3</v>
      </c>
      <c r="AC50" s="54">
        <f t="shared" si="18"/>
        <v>0.19891973516087813</v>
      </c>
      <c r="AD50" s="54">
        <f t="shared" si="5"/>
        <v>42.416964189116086</v>
      </c>
      <c r="AE50" s="54">
        <f t="shared" si="6"/>
        <v>76.277078056840324</v>
      </c>
      <c r="AF50" s="54">
        <f t="shared" si="7"/>
        <v>61.153325086882248</v>
      </c>
      <c r="AG50" s="39">
        <f t="shared" si="8"/>
        <v>68.116215588337781</v>
      </c>
      <c r="AH50" s="9">
        <v>85307</v>
      </c>
      <c r="AI50" s="19">
        <v>535150</v>
      </c>
      <c r="AJ50" s="9">
        <v>83621</v>
      </c>
      <c r="AK50" s="19">
        <v>536658</v>
      </c>
      <c r="AL50" s="101">
        <v>22064</v>
      </c>
      <c r="AM50" s="101">
        <v>109494</v>
      </c>
      <c r="AN50" s="9">
        <v>26100</v>
      </c>
      <c r="AO50" s="102">
        <v>183900</v>
      </c>
      <c r="AP50" s="54">
        <f t="shared" si="19"/>
        <v>25.86423154020186</v>
      </c>
      <c r="AQ50" s="54">
        <f t="shared" si="20"/>
        <v>20.46043165467626</v>
      </c>
      <c r="AR50" s="54">
        <f t="shared" si="11"/>
        <v>31.212255294722617</v>
      </c>
      <c r="AS50" s="100">
        <f t="shared" si="12"/>
        <v>34.267634135706537</v>
      </c>
      <c r="AT50" s="29">
        <v>32</v>
      </c>
      <c r="AU50" s="29">
        <v>34</v>
      </c>
      <c r="AV50" s="19">
        <v>48</v>
      </c>
      <c r="AW50" s="55">
        <v>63</v>
      </c>
      <c r="AX50" s="29" t="s">
        <v>255</v>
      </c>
      <c r="AY50" s="4" t="s">
        <v>255</v>
      </c>
      <c r="AZ50" s="4" t="s">
        <v>255</v>
      </c>
      <c r="BA50" s="5" t="s">
        <v>255</v>
      </c>
      <c r="BB50" s="19">
        <v>1.5</v>
      </c>
      <c r="BC50" s="19">
        <v>1.2</v>
      </c>
      <c r="BD50" s="19">
        <v>68.8</v>
      </c>
      <c r="BE50" s="19">
        <v>76.099999999999994</v>
      </c>
      <c r="BF50" s="107">
        <v>624594</v>
      </c>
      <c r="BG50" s="107">
        <v>10602</v>
      </c>
      <c r="BH50" s="107">
        <v>989</v>
      </c>
      <c r="BI50" s="54">
        <f t="shared" si="14"/>
        <v>169.74226457506794</v>
      </c>
      <c r="BJ50" s="20">
        <f t="shared" si="15"/>
        <v>15.83428595215452</v>
      </c>
      <c r="BK50" s="19">
        <v>18.100000000000001</v>
      </c>
      <c r="BL50" s="19">
        <v>5.8</v>
      </c>
      <c r="BM50" s="19">
        <v>37.299999999999997</v>
      </c>
      <c r="BN50" s="19">
        <v>28.2</v>
      </c>
      <c r="BO50" s="19">
        <v>25.3</v>
      </c>
      <c r="BP50" s="19">
        <v>26</v>
      </c>
      <c r="BQ50" s="19">
        <v>19.3</v>
      </c>
      <c r="BR50" s="19">
        <v>40</v>
      </c>
      <c r="BS50" s="106" t="s">
        <v>255</v>
      </c>
      <c r="BT50" s="106" t="s">
        <v>255</v>
      </c>
      <c r="BU50" s="106" t="s">
        <v>255</v>
      </c>
      <c r="BV50" s="106" t="s">
        <v>255</v>
      </c>
      <c r="BW50" s="106" t="s">
        <v>255</v>
      </c>
      <c r="BX50" s="106" t="s">
        <v>255</v>
      </c>
      <c r="BY50" s="106" t="s">
        <v>255</v>
      </c>
      <c r="BZ50" s="106" t="s">
        <v>255</v>
      </c>
      <c r="CA50" s="106" t="s">
        <v>255</v>
      </c>
      <c r="CB50" s="106" t="s">
        <v>255</v>
      </c>
      <c r="CC50" s="106" t="s">
        <v>255</v>
      </c>
      <c r="CD50" s="106" t="s">
        <v>255</v>
      </c>
      <c r="CE50" s="106" t="s">
        <v>255</v>
      </c>
    </row>
    <row r="51" spans="1:83">
      <c r="A51" s="38" t="s">
        <v>96</v>
      </c>
      <c r="B51" s="38" t="s">
        <v>97</v>
      </c>
      <c r="C51" s="55"/>
      <c r="D51" s="19">
        <v>5115508</v>
      </c>
      <c r="E51" s="19">
        <v>472291</v>
      </c>
      <c r="F51" s="19">
        <v>400702</v>
      </c>
      <c r="G51" s="19">
        <v>247023</v>
      </c>
      <c r="H51" s="19">
        <v>212544</v>
      </c>
      <c r="I51" s="19">
        <v>71589</v>
      </c>
      <c r="J51" s="19">
        <v>4643217</v>
      </c>
      <c r="K51" s="19">
        <v>3960023</v>
      </c>
      <c r="L51" s="19">
        <v>3751202</v>
      </c>
      <c r="M51" s="19">
        <v>322820</v>
      </c>
      <c r="N51" s="19">
        <v>683194</v>
      </c>
      <c r="O51" s="19">
        <v>1118693</v>
      </c>
      <c r="P51" s="19">
        <v>372852</v>
      </c>
      <c r="Q51" s="19">
        <v>369926</v>
      </c>
      <c r="R51" s="19">
        <v>244248</v>
      </c>
      <c r="S51" s="19">
        <v>364415</v>
      </c>
      <c r="T51" s="19">
        <v>2926</v>
      </c>
      <c r="U51" s="19">
        <v>745841</v>
      </c>
      <c r="V51" s="19">
        <v>737821</v>
      </c>
      <c r="W51" s="19">
        <v>542554</v>
      </c>
      <c r="X51" s="19">
        <v>706414</v>
      </c>
      <c r="Y51" s="19">
        <v>8020</v>
      </c>
      <c r="Z51" s="54">
        <f t="shared" si="4"/>
        <v>15.157815838116754</v>
      </c>
      <c r="AA51" s="54">
        <f t="shared" si="16"/>
        <v>14.713807259061982</v>
      </c>
      <c r="AB51" s="54">
        <f t="shared" si="17"/>
        <v>0.78476178215484971</v>
      </c>
      <c r="AC51" s="54">
        <f t="shared" si="18"/>
        <v>1.0752962092456704</v>
      </c>
      <c r="AD51" s="54">
        <f t="shared" si="5"/>
        <v>52.303135143375592</v>
      </c>
      <c r="AE51" s="54">
        <f t="shared" si="6"/>
        <v>80.788858242033484</v>
      </c>
      <c r="AF51" s="54">
        <f t="shared" si="7"/>
        <v>65.508029995816031</v>
      </c>
      <c r="AG51" s="39">
        <f t="shared" si="8"/>
        <v>72.743922632303665</v>
      </c>
      <c r="AH51" s="9">
        <v>897300</v>
      </c>
      <c r="AI51" s="19">
        <v>7145713</v>
      </c>
      <c r="AJ51" s="9">
        <v>880448</v>
      </c>
      <c r="AK51" s="19">
        <v>7092477</v>
      </c>
      <c r="AL51" s="101">
        <v>207053</v>
      </c>
      <c r="AM51" s="101">
        <v>1143948</v>
      </c>
      <c r="AN51" s="9">
        <v>190000</v>
      </c>
      <c r="AO51" s="102">
        <v>896400</v>
      </c>
      <c r="AP51" s="54">
        <f t="shared" si="19"/>
        <v>23.07511423158364</v>
      </c>
      <c r="AQ51" s="54">
        <f t="shared" si="20"/>
        <v>16.008871333063617</v>
      </c>
      <c r="AR51" s="54">
        <f t="shared" si="11"/>
        <v>21.579922948317222</v>
      </c>
      <c r="AS51" s="100">
        <f t="shared" si="12"/>
        <v>12.638743840833042</v>
      </c>
      <c r="AT51" s="29">
        <v>17</v>
      </c>
      <c r="AU51" s="29">
        <v>22</v>
      </c>
      <c r="AV51" s="19">
        <v>33</v>
      </c>
      <c r="AW51" s="55">
        <v>43</v>
      </c>
      <c r="AX51" s="29" t="s">
        <v>255</v>
      </c>
      <c r="AY51" s="4" t="s">
        <v>255</v>
      </c>
      <c r="AZ51" s="4" t="s">
        <v>255</v>
      </c>
      <c r="BA51" s="5" t="s">
        <v>255</v>
      </c>
      <c r="BB51" s="19">
        <v>4.9000000000000004</v>
      </c>
      <c r="BC51" s="19">
        <v>4.4000000000000004</v>
      </c>
      <c r="BD51" s="19">
        <v>71.5</v>
      </c>
      <c r="BE51" s="19">
        <v>77.900000000000006</v>
      </c>
      <c r="BF51" s="107">
        <v>8411808</v>
      </c>
      <c r="BG51" s="107">
        <v>156412</v>
      </c>
      <c r="BH51" s="107">
        <v>18302</v>
      </c>
      <c r="BI51" s="54">
        <f t="shared" si="14"/>
        <v>185.94337864107214</v>
      </c>
      <c r="BJ51" s="20">
        <f t="shared" si="15"/>
        <v>21.757510394911534</v>
      </c>
      <c r="BK51" s="19">
        <v>23.6</v>
      </c>
      <c r="BL51" s="19">
        <v>9.1</v>
      </c>
      <c r="BM51" s="19">
        <v>31.8</v>
      </c>
      <c r="BN51" s="19">
        <v>23.1</v>
      </c>
      <c r="BO51" s="19">
        <v>26.1</v>
      </c>
      <c r="BP51" s="19">
        <v>27.3</v>
      </c>
      <c r="BQ51" s="19">
        <v>18.5</v>
      </c>
      <c r="BR51" s="19">
        <v>40.5</v>
      </c>
      <c r="BS51" s="106" t="s">
        <v>255</v>
      </c>
      <c r="BT51" s="106" t="s">
        <v>255</v>
      </c>
      <c r="BU51" s="106" t="s">
        <v>255</v>
      </c>
      <c r="BV51" s="106" t="s">
        <v>255</v>
      </c>
      <c r="BW51" s="106" t="s">
        <v>255</v>
      </c>
      <c r="BX51" s="106" t="s">
        <v>255</v>
      </c>
      <c r="BY51" s="106" t="s">
        <v>255</v>
      </c>
      <c r="BZ51" s="106" t="s">
        <v>255</v>
      </c>
      <c r="CA51" s="106" t="s">
        <v>255</v>
      </c>
      <c r="CB51" s="106" t="s">
        <v>255</v>
      </c>
      <c r="CC51" s="106" t="s">
        <v>255</v>
      </c>
      <c r="CD51" s="106" t="s">
        <v>255</v>
      </c>
      <c r="CE51" s="106" t="s">
        <v>255</v>
      </c>
    </row>
    <row r="52" spans="1:83">
      <c r="A52" s="38" t="s">
        <v>98</v>
      </c>
      <c r="B52" s="38" t="s">
        <v>99</v>
      </c>
      <c r="C52" s="55"/>
      <c r="D52" s="19">
        <v>4392008</v>
      </c>
      <c r="E52" s="19">
        <v>476199</v>
      </c>
      <c r="F52" s="19">
        <v>421430</v>
      </c>
      <c r="G52" s="19">
        <v>225846</v>
      </c>
      <c r="H52" s="19">
        <v>252941</v>
      </c>
      <c r="I52" s="19">
        <v>54769</v>
      </c>
      <c r="J52" s="19">
        <v>3915809</v>
      </c>
      <c r="K52" s="19">
        <v>3361376</v>
      </c>
      <c r="L52" s="19">
        <v>3017297</v>
      </c>
      <c r="M52" s="19">
        <v>457069</v>
      </c>
      <c r="N52" s="19">
        <v>554433</v>
      </c>
      <c r="O52" s="19">
        <v>972689</v>
      </c>
      <c r="P52" s="19">
        <v>352040</v>
      </c>
      <c r="Q52" s="19">
        <v>350326</v>
      </c>
      <c r="R52" s="19">
        <v>222314</v>
      </c>
      <c r="S52" s="19">
        <v>346173</v>
      </c>
      <c r="T52" s="19">
        <v>1714</v>
      </c>
      <c r="U52" s="19">
        <v>620649</v>
      </c>
      <c r="V52" s="19">
        <v>615132</v>
      </c>
      <c r="W52" s="19">
        <v>427060</v>
      </c>
      <c r="X52" s="19">
        <v>590805</v>
      </c>
      <c r="Y52" s="19">
        <v>5517</v>
      </c>
      <c r="Z52" s="54">
        <f t="shared" si="4"/>
        <v>11.501284127014126</v>
      </c>
      <c r="AA52" s="54">
        <f t="shared" si="16"/>
        <v>14.158836654188189</v>
      </c>
      <c r="AB52" s="54">
        <f t="shared" si="17"/>
        <v>0.48687649130780597</v>
      </c>
      <c r="AC52" s="54">
        <f t="shared" si="18"/>
        <v>0.88890822348863863</v>
      </c>
      <c r="AD52" s="54">
        <f t="shared" si="5"/>
        <v>47.426811060082024</v>
      </c>
      <c r="AE52" s="54">
        <f t="shared" si="6"/>
        <v>77.054243452630104</v>
      </c>
      <c r="AF52" s="54">
        <f t="shared" si="7"/>
        <v>63.150210203385981</v>
      </c>
      <c r="AG52" s="39">
        <f t="shared" si="8"/>
        <v>68.808618075595064</v>
      </c>
      <c r="AH52" s="9">
        <v>869865</v>
      </c>
      <c r="AI52" s="19">
        <v>6008989</v>
      </c>
      <c r="AJ52" s="9">
        <v>844316</v>
      </c>
      <c r="AK52" s="19">
        <v>5948311</v>
      </c>
      <c r="AL52" s="101">
        <v>174611</v>
      </c>
      <c r="AM52" s="101">
        <v>1017380</v>
      </c>
      <c r="AN52" s="9">
        <v>201100</v>
      </c>
      <c r="AO52" s="102">
        <v>1654400</v>
      </c>
      <c r="AP52" s="54">
        <f t="shared" si="19"/>
        <v>20.073344714409707</v>
      </c>
      <c r="AQ52" s="54">
        <f t="shared" si="20"/>
        <v>16.93096792155885</v>
      </c>
      <c r="AR52" s="54">
        <f t="shared" si="11"/>
        <v>23.818096542052974</v>
      </c>
      <c r="AS52" s="100">
        <f t="shared" si="12"/>
        <v>27.812937151403144</v>
      </c>
      <c r="AT52" s="29">
        <v>28</v>
      </c>
      <c r="AU52" s="29">
        <v>29</v>
      </c>
      <c r="AV52" s="19">
        <v>53</v>
      </c>
      <c r="AW52" s="55">
        <v>61</v>
      </c>
      <c r="AX52" s="29" t="s">
        <v>255</v>
      </c>
      <c r="AY52" s="4" t="s">
        <v>255</v>
      </c>
      <c r="AZ52" s="4" t="s">
        <v>255</v>
      </c>
      <c r="BA52" s="5" t="s">
        <v>255</v>
      </c>
      <c r="BB52" s="19">
        <v>7.3</v>
      </c>
      <c r="BC52" s="19">
        <v>6.2</v>
      </c>
      <c r="BD52" s="19">
        <v>67.7</v>
      </c>
      <c r="BE52" s="19">
        <v>72.599999999999994</v>
      </c>
      <c r="BF52" s="107">
        <v>7288000</v>
      </c>
      <c r="BG52" s="107">
        <v>254653</v>
      </c>
      <c r="BH52" s="107">
        <v>22023</v>
      </c>
      <c r="BI52" s="54">
        <f t="shared" si="14"/>
        <v>349.41410537870468</v>
      </c>
      <c r="BJ52" s="20">
        <f t="shared" si="15"/>
        <v>30.218166849615805</v>
      </c>
      <c r="BK52" s="19">
        <v>16.100000000000001</v>
      </c>
      <c r="BL52" s="19">
        <v>8</v>
      </c>
      <c r="BM52" s="19">
        <v>30.7</v>
      </c>
      <c r="BN52" s="19">
        <v>21.3</v>
      </c>
      <c r="BO52" s="19">
        <v>35</v>
      </c>
      <c r="BP52" s="19">
        <v>33.799999999999997</v>
      </c>
      <c r="BQ52" s="19">
        <v>18.2</v>
      </c>
      <c r="BR52" s="19">
        <v>36.9</v>
      </c>
      <c r="BS52" s="106" t="s">
        <v>255</v>
      </c>
      <c r="BT52" s="106" t="s">
        <v>255</v>
      </c>
      <c r="BU52" s="106" t="s">
        <v>255</v>
      </c>
      <c r="BV52" s="106" t="s">
        <v>255</v>
      </c>
      <c r="BW52" s="106" t="s">
        <v>255</v>
      </c>
      <c r="BX52" s="106" t="s">
        <v>255</v>
      </c>
      <c r="BY52" s="106" t="s">
        <v>255</v>
      </c>
      <c r="BZ52" s="106" t="s">
        <v>255</v>
      </c>
      <c r="CA52" s="106" t="s">
        <v>255</v>
      </c>
      <c r="CB52" s="106" t="s">
        <v>255</v>
      </c>
      <c r="CC52" s="106" t="s">
        <v>255</v>
      </c>
      <c r="CD52" s="106" t="s">
        <v>255</v>
      </c>
      <c r="CE52" s="106" t="s">
        <v>255</v>
      </c>
    </row>
    <row r="53" spans="1:83">
      <c r="A53" s="38" t="s">
        <v>100</v>
      </c>
      <c r="B53" s="38" t="s">
        <v>101</v>
      </c>
      <c r="C53" s="55"/>
      <c r="D53" s="19">
        <v>1118913</v>
      </c>
      <c r="E53" s="19">
        <v>194175</v>
      </c>
      <c r="F53" s="19">
        <v>174143</v>
      </c>
      <c r="G53" s="19">
        <v>75203</v>
      </c>
      <c r="H53" s="19">
        <v>124167</v>
      </c>
      <c r="I53" s="19">
        <v>20032</v>
      </c>
      <c r="J53" s="19">
        <v>924738</v>
      </c>
      <c r="K53" s="19">
        <v>783265</v>
      </c>
      <c r="L53" s="19">
        <v>656122</v>
      </c>
      <c r="M53" s="19">
        <v>156857</v>
      </c>
      <c r="N53" s="19">
        <v>141473</v>
      </c>
      <c r="O53" s="19">
        <v>319478</v>
      </c>
      <c r="P53" s="19">
        <v>139299</v>
      </c>
      <c r="Q53" s="19">
        <v>139144</v>
      </c>
      <c r="R53" s="19">
        <v>86670</v>
      </c>
      <c r="S53" s="19">
        <v>138549</v>
      </c>
      <c r="T53" s="19">
        <v>155</v>
      </c>
      <c r="U53" s="19">
        <v>180179</v>
      </c>
      <c r="V53" s="19">
        <v>179732</v>
      </c>
      <c r="W53" s="19">
        <v>125426</v>
      </c>
      <c r="X53" s="19">
        <v>175374</v>
      </c>
      <c r="Y53" s="19">
        <v>447</v>
      </c>
      <c r="Z53" s="54">
        <f t="shared" si="4"/>
        <v>10.31646710441612</v>
      </c>
      <c r="AA53" s="54">
        <f t="shared" si="16"/>
        <v>15.298711635079339</v>
      </c>
      <c r="AB53" s="54">
        <f t="shared" si="17"/>
        <v>0.11127143769876309</v>
      </c>
      <c r="AC53" s="54">
        <f t="shared" si="18"/>
        <v>0.24808662496739356</v>
      </c>
      <c r="AD53" s="54">
        <f t="shared" si="5"/>
        <v>38.729496588129265</v>
      </c>
      <c r="AE53" s="54">
        <f t="shared" si="6"/>
        <v>70.952204840722459</v>
      </c>
      <c r="AF53" s="54">
        <f t="shared" si="7"/>
        <v>62.218680679689008</v>
      </c>
      <c r="AG53" s="39">
        <f t="shared" si="8"/>
        <v>69.611885957853019</v>
      </c>
      <c r="AH53" s="9">
        <v>353649</v>
      </c>
      <c r="AI53" s="19">
        <v>1468751</v>
      </c>
      <c r="AJ53" s="9">
        <v>352300</v>
      </c>
      <c r="AK53" s="19">
        <v>1471983</v>
      </c>
      <c r="AL53" s="101">
        <v>92552</v>
      </c>
      <c r="AM53" s="101">
        <v>324703</v>
      </c>
      <c r="AN53" s="9">
        <v>112000</v>
      </c>
      <c r="AO53" s="102">
        <v>490300</v>
      </c>
      <c r="AP53" s="54">
        <f t="shared" si="19"/>
        <v>26.170581565337379</v>
      </c>
      <c r="AQ53" s="54">
        <f t="shared" si="20"/>
        <v>22.107423246009706</v>
      </c>
      <c r="AR53" s="54">
        <f t="shared" si="11"/>
        <v>31.791087141640645</v>
      </c>
      <c r="AS53" s="100">
        <f t="shared" si="12"/>
        <v>33.308808593577503</v>
      </c>
      <c r="AT53" s="29">
        <v>23</v>
      </c>
      <c r="AU53" s="29">
        <v>25</v>
      </c>
      <c r="AV53" s="19">
        <v>39</v>
      </c>
      <c r="AW53" s="55">
        <v>46</v>
      </c>
      <c r="AX53" s="29" t="s">
        <v>255</v>
      </c>
      <c r="AY53" s="4" t="s">
        <v>255</v>
      </c>
      <c r="AZ53" s="4" t="s">
        <v>255</v>
      </c>
      <c r="BA53" s="5" t="s">
        <v>255</v>
      </c>
      <c r="BB53" s="19">
        <v>1.7</v>
      </c>
      <c r="BC53" s="19">
        <v>0.8</v>
      </c>
      <c r="BD53" s="19">
        <v>74.8</v>
      </c>
      <c r="BE53" s="19">
        <v>82.6</v>
      </c>
      <c r="BF53" s="107">
        <v>1831102</v>
      </c>
      <c r="BG53" s="107">
        <v>37487</v>
      </c>
      <c r="BH53" s="107">
        <v>6557</v>
      </c>
      <c r="BI53" s="54">
        <f t="shared" si="14"/>
        <v>204.72371282429927</v>
      </c>
      <c r="BJ53" s="20">
        <f t="shared" si="15"/>
        <v>35.809037399336574</v>
      </c>
      <c r="BK53" s="19">
        <v>27.4</v>
      </c>
      <c r="BL53" s="19">
        <v>10</v>
      </c>
      <c r="BM53" s="19">
        <v>43.3</v>
      </c>
      <c r="BN53" s="19">
        <v>39.5</v>
      </c>
      <c r="BO53" s="19">
        <v>20.3</v>
      </c>
      <c r="BP53" s="19">
        <v>27.1</v>
      </c>
      <c r="BQ53" s="19">
        <v>9</v>
      </c>
      <c r="BR53" s="19">
        <v>23.4</v>
      </c>
      <c r="BS53" s="106" t="s">
        <v>255</v>
      </c>
      <c r="BT53" s="106" t="s">
        <v>255</v>
      </c>
      <c r="BU53" s="106" t="s">
        <v>255</v>
      </c>
      <c r="BV53" s="106" t="s">
        <v>255</v>
      </c>
      <c r="BW53" s="106" t="s">
        <v>255</v>
      </c>
      <c r="BX53" s="106" t="s">
        <v>255</v>
      </c>
      <c r="BY53" s="106" t="s">
        <v>255</v>
      </c>
      <c r="BZ53" s="106" t="s">
        <v>255</v>
      </c>
      <c r="CA53" s="106" t="s">
        <v>255</v>
      </c>
      <c r="CB53" s="106" t="s">
        <v>255</v>
      </c>
      <c r="CC53" s="106" t="s">
        <v>255</v>
      </c>
      <c r="CD53" s="106" t="s">
        <v>255</v>
      </c>
      <c r="CE53" s="106" t="s">
        <v>255</v>
      </c>
    </row>
    <row r="54" spans="1:83">
      <c r="A54" s="38" t="s">
        <v>102</v>
      </c>
      <c r="B54" s="38" t="s">
        <v>103</v>
      </c>
      <c r="C54" s="55"/>
      <c r="D54" s="19">
        <v>3535119</v>
      </c>
      <c r="E54" s="19">
        <v>344664</v>
      </c>
      <c r="F54" s="19">
        <v>313225</v>
      </c>
      <c r="G54" s="19">
        <v>165105</v>
      </c>
      <c r="H54" s="19">
        <v>190582</v>
      </c>
      <c r="I54" s="19">
        <v>31439</v>
      </c>
      <c r="J54" s="19">
        <v>3190455</v>
      </c>
      <c r="K54" s="19">
        <v>2869820</v>
      </c>
      <c r="L54" s="19">
        <v>2583997</v>
      </c>
      <c r="M54" s="19">
        <v>364087</v>
      </c>
      <c r="N54" s="19">
        <v>320635</v>
      </c>
      <c r="O54" s="19">
        <v>846685</v>
      </c>
      <c r="P54" s="19">
        <v>270947</v>
      </c>
      <c r="Q54" s="19">
        <v>270267</v>
      </c>
      <c r="R54" s="19">
        <v>173993</v>
      </c>
      <c r="S54" s="19">
        <v>268460</v>
      </c>
      <c r="T54" s="19">
        <v>680</v>
      </c>
      <c r="U54" s="19">
        <v>575738</v>
      </c>
      <c r="V54" s="19">
        <v>573736</v>
      </c>
      <c r="W54" s="19">
        <v>391918</v>
      </c>
      <c r="X54" s="19">
        <v>560081</v>
      </c>
      <c r="Y54" s="19">
        <v>2002</v>
      </c>
      <c r="Z54" s="54">
        <f t="shared" si="4"/>
        <v>9.1216373047373676</v>
      </c>
      <c r="AA54" s="54">
        <f t="shared" si="16"/>
        <v>10.049820480150951</v>
      </c>
      <c r="AB54" s="54">
        <f t="shared" si="17"/>
        <v>0.25097159223021476</v>
      </c>
      <c r="AC54" s="54">
        <f t="shared" si="18"/>
        <v>0.34772761221249943</v>
      </c>
      <c r="AD54" s="54">
        <f t="shared" si="5"/>
        <v>47.903175266346352</v>
      </c>
      <c r="AE54" s="54">
        <f t="shared" si="6"/>
        <v>80.991488674812842</v>
      </c>
      <c r="AF54" s="54">
        <f t="shared" si="7"/>
        <v>64.216618010164353</v>
      </c>
      <c r="AG54" s="39">
        <f t="shared" si="8"/>
        <v>68.072282878670507</v>
      </c>
      <c r="AH54" s="9">
        <v>660830</v>
      </c>
      <c r="AI54" s="19">
        <v>5007533</v>
      </c>
      <c r="AJ54" s="9">
        <v>646635</v>
      </c>
      <c r="AK54" s="19">
        <v>5003068</v>
      </c>
      <c r="AL54" s="101">
        <v>158832</v>
      </c>
      <c r="AM54" s="101">
        <v>892320</v>
      </c>
      <c r="AN54" s="9">
        <v>228100</v>
      </c>
      <c r="AO54" s="102">
        <v>1199900</v>
      </c>
      <c r="AP54" s="54">
        <f t="shared" si="19"/>
        <v>24.035228424859646</v>
      </c>
      <c r="AQ54" s="54">
        <f t="shared" si="20"/>
        <v>17.819553061357759</v>
      </c>
      <c r="AR54" s="54">
        <f t="shared" si="11"/>
        <v>35.274923256551219</v>
      </c>
      <c r="AS54" s="100">
        <f t="shared" si="12"/>
        <v>23.983283857025327</v>
      </c>
      <c r="AT54" s="29">
        <v>30</v>
      </c>
      <c r="AU54" s="29">
        <v>27</v>
      </c>
      <c r="AV54" s="19">
        <v>46</v>
      </c>
      <c r="AW54" s="55">
        <v>46</v>
      </c>
      <c r="AX54" s="29" t="s">
        <v>255</v>
      </c>
      <c r="AY54" s="4" t="s">
        <v>255</v>
      </c>
      <c r="AZ54" s="4" t="s">
        <v>255</v>
      </c>
      <c r="BA54" s="5" t="s">
        <v>255</v>
      </c>
      <c r="BB54" s="19">
        <v>4.0999999999999996</v>
      </c>
      <c r="BC54" s="19">
        <v>1.7</v>
      </c>
      <c r="BD54" s="19">
        <v>71.900000000000006</v>
      </c>
      <c r="BE54" s="19">
        <v>81.2</v>
      </c>
      <c r="BF54" s="107">
        <v>5778708</v>
      </c>
      <c r="BG54" s="107">
        <v>111720</v>
      </c>
      <c r="BH54" s="107">
        <v>17679</v>
      </c>
      <c r="BI54" s="54">
        <f t="shared" si="14"/>
        <v>193.33041226516377</v>
      </c>
      <c r="BJ54" s="20">
        <f t="shared" si="15"/>
        <v>30.593343702433138</v>
      </c>
      <c r="BK54" s="19">
        <v>17.8</v>
      </c>
      <c r="BL54" s="19">
        <v>6.7</v>
      </c>
      <c r="BM54" s="19">
        <v>39.4</v>
      </c>
      <c r="BN54" s="19">
        <v>30.1</v>
      </c>
      <c r="BO54" s="19">
        <v>28.1</v>
      </c>
      <c r="BP54" s="19">
        <v>32</v>
      </c>
      <c r="BQ54" s="19">
        <v>14.7</v>
      </c>
      <c r="BR54" s="19">
        <v>31.2</v>
      </c>
      <c r="BS54" s="106" t="s">
        <v>255</v>
      </c>
      <c r="BT54" s="106" t="s">
        <v>255</v>
      </c>
      <c r="BU54" s="106" t="s">
        <v>255</v>
      </c>
      <c r="BV54" s="106" t="s">
        <v>255</v>
      </c>
      <c r="BW54" s="106" t="s">
        <v>255</v>
      </c>
      <c r="BX54" s="106" t="s">
        <v>255</v>
      </c>
      <c r="BY54" s="106" t="s">
        <v>255</v>
      </c>
      <c r="BZ54" s="106" t="s">
        <v>255</v>
      </c>
      <c r="CA54" s="106" t="s">
        <v>255</v>
      </c>
      <c r="CB54" s="106" t="s">
        <v>255</v>
      </c>
      <c r="CC54" s="106" t="s">
        <v>255</v>
      </c>
      <c r="CD54" s="106" t="s">
        <v>255</v>
      </c>
      <c r="CE54" s="106" t="s">
        <v>255</v>
      </c>
    </row>
    <row r="55" spans="1:83">
      <c r="A55" s="38" t="s">
        <v>104</v>
      </c>
      <c r="B55" s="38" t="s">
        <v>105</v>
      </c>
      <c r="C55" s="55"/>
      <c r="D55" s="19">
        <v>356783</v>
      </c>
      <c r="E55" s="19">
        <v>37951</v>
      </c>
      <c r="F55" s="19">
        <v>30604</v>
      </c>
      <c r="G55" s="19">
        <v>20200</v>
      </c>
      <c r="H55" s="19">
        <v>15078</v>
      </c>
      <c r="I55" s="19">
        <v>7347</v>
      </c>
      <c r="J55" s="19">
        <v>318832</v>
      </c>
      <c r="K55" s="19">
        <v>263329</v>
      </c>
      <c r="L55" s="19">
        <v>249198</v>
      </c>
      <c r="M55" s="19">
        <v>22596</v>
      </c>
      <c r="N55" s="19">
        <v>55503</v>
      </c>
      <c r="O55" s="19">
        <v>78393</v>
      </c>
      <c r="P55" s="19">
        <v>28617</v>
      </c>
      <c r="Q55" s="19">
        <v>28545</v>
      </c>
      <c r="R55" s="19">
        <v>18757</v>
      </c>
      <c r="S55" s="19">
        <v>28145</v>
      </c>
      <c r="T55" s="19">
        <v>72</v>
      </c>
      <c r="U55" s="19">
        <v>49776</v>
      </c>
      <c r="V55" s="19">
        <v>49491</v>
      </c>
      <c r="W55" s="19">
        <v>34317</v>
      </c>
      <c r="X55" s="19">
        <v>48035</v>
      </c>
      <c r="Y55" s="19">
        <v>285</v>
      </c>
      <c r="Z55" s="54">
        <f t="shared" si="4"/>
        <v>19.359173671313009</v>
      </c>
      <c r="AA55" s="54">
        <f t="shared" si="16"/>
        <v>17.408227530486275</v>
      </c>
      <c r="AB55" s="54">
        <f t="shared" si="17"/>
        <v>0.25159870007338297</v>
      </c>
      <c r="AC55" s="54">
        <f t="shared" si="18"/>
        <v>0.57256509161041458</v>
      </c>
      <c r="AD55" s="54">
        <f t="shared" si="5"/>
        <v>53.226528945218831</v>
      </c>
      <c r="AE55" s="54">
        <f t="shared" si="6"/>
        <v>78.159657750790387</v>
      </c>
      <c r="AF55" s="54">
        <f t="shared" si="7"/>
        <v>65.544955795506169</v>
      </c>
      <c r="AG55" s="39">
        <f t="shared" si="8"/>
        <v>68.942864030858246</v>
      </c>
      <c r="AH55" s="9">
        <v>68859</v>
      </c>
      <c r="AI55" s="19">
        <v>501339</v>
      </c>
      <c r="AJ55" s="9">
        <v>67770</v>
      </c>
      <c r="AK55" s="19">
        <v>497967</v>
      </c>
      <c r="AL55" s="109">
        <v>12597</v>
      </c>
      <c r="AM55" s="109">
        <v>82569</v>
      </c>
      <c r="AN55" s="9">
        <v>12000</v>
      </c>
      <c r="AO55" s="102">
        <v>74300</v>
      </c>
      <c r="AP55" s="54">
        <f t="shared" si="19"/>
        <v>18.29390493617392</v>
      </c>
      <c r="AQ55" s="54">
        <f t="shared" si="20"/>
        <v>16.469694159042085</v>
      </c>
      <c r="AR55" s="54">
        <f t="shared" si="11"/>
        <v>17.706949977866312</v>
      </c>
      <c r="AS55" s="100">
        <f t="shared" si="12"/>
        <v>14.920667433785773</v>
      </c>
      <c r="AT55" s="29">
        <v>21</v>
      </c>
      <c r="AU55" s="29">
        <v>33</v>
      </c>
      <c r="AV55" s="19">
        <v>39</v>
      </c>
      <c r="AW55" s="55">
        <v>51</v>
      </c>
      <c r="AX55" s="29" t="s">
        <v>255</v>
      </c>
      <c r="AY55" s="4" t="s">
        <v>255</v>
      </c>
      <c r="AZ55" s="4" t="s">
        <v>255</v>
      </c>
      <c r="BA55" s="5" t="s">
        <v>255</v>
      </c>
      <c r="BB55" s="19">
        <v>3.1</v>
      </c>
      <c r="BC55" s="19">
        <v>1.4</v>
      </c>
      <c r="BD55" s="19">
        <v>74.5</v>
      </c>
      <c r="BE55" s="19">
        <v>77.099999999999994</v>
      </c>
      <c r="BF55" s="107">
        <v>585501</v>
      </c>
      <c r="BG55" s="107">
        <v>11460</v>
      </c>
      <c r="BH55" s="107">
        <v>1430</v>
      </c>
      <c r="BI55" s="54">
        <f t="shared" si="14"/>
        <v>195.72981087991309</v>
      </c>
      <c r="BJ55" s="20">
        <f t="shared" si="15"/>
        <v>24.423527884666292</v>
      </c>
      <c r="BK55" s="19">
        <v>14</v>
      </c>
      <c r="BL55" s="19">
        <v>6.2</v>
      </c>
      <c r="BM55" s="19">
        <v>35.5</v>
      </c>
      <c r="BN55" s="19">
        <v>27.9</v>
      </c>
      <c r="BO55" s="19">
        <v>35</v>
      </c>
      <c r="BP55" s="19">
        <v>37.6</v>
      </c>
      <c r="BQ55" s="19">
        <v>15.5</v>
      </c>
      <c r="BR55" s="19">
        <v>28.4</v>
      </c>
      <c r="BS55" s="106" t="s">
        <v>255</v>
      </c>
      <c r="BT55" s="106" t="s">
        <v>255</v>
      </c>
      <c r="BU55" s="106" t="s">
        <v>255</v>
      </c>
      <c r="BV55" s="106" t="s">
        <v>255</v>
      </c>
      <c r="BW55" s="106" t="s">
        <v>255</v>
      </c>
      <c r="BX55" s="106" t="s">
        <v>255</v>
      </c>
      <c r="BY55" s="106" t="s">
        <v>255</v>
      </c>
      <c r="BZ55" s="106" t="s">
        <v>255</v>
      </c>
      <c r="CA55" s="106" t="s">
        <v>255</v>
      </c>
      <c r="CB55" s="106" t="s">
        <v>255</v>
      </c>
      <c r="CC55" s="106" t="s">
        <v>255</v>
      </c>
      <c r="CD55" s="106" t="s">
        <v>255</v>
      </c>
      <c r="CE55" s="106" t="s">
        <v>255</v>
      </c>
    </row>
    <row r="56" spans="1:83" s="1" customFormat="1">
      <c r="A56" s="50" t="s">
        <v>106</v>
      </c>
      <c r="B56" s="50" t="s">
        <v>107</v>
      </c>
      <c r="D56" s="19">
        <v>2128551</v>
      </c>
      <c r="E56" s="19">
        <v>381262</v>
      </c>
      <c r="F56" s="19">
        <v>359874</v>
      </c>
      <c r="G56" s="19">
        <v>109869</v>
      </c>
      <c r="H56" s="19">
        <v>272518</v>
      </c>
      <c r="I56" s="19">
        <v>21388</v>
      </c>
      <c r="J56" s="19">
        <v>1747289</v>
      </c>
      <c r="K56" s="19">
        <v>1576809</v>
      </c>
      <c r="L56" s="19">
        <v>819313</v>
      </c>
      <c r="M56" s="19">
        <v>792704</v>
      </c>
      <c r="N56" s="19">
        <v>170480</v>
      </c>
      <c r="O56" s="19">
        <v>607521</v>
      </c>
      <c r="P56" s="19">
        <v>301306</v>
      </c>
      <c r="Q56" s="19">
        <v>299707</v>
      </c>
      <c r="R56" s="19">
        <v>70664</v>
      </c>
      <c r="S56" s="19">
        <v>295029</v>
      </c>
      <c r="T56" s="19">
        <v>1599</v>
      </c>
      <c r="U56" s="19">
        <v>306215</v>
      </c>
      <c r="V56" s="19">
        <v>303247</v>
      </c>
      <c r="W56" s="19">
        <v>92627</v>
      </c>
      <c r="X56" s="19">
        <v>291748</v>
      </c>
      <c r="Y56" s="19">
        <v>2968</v>
      </c>
      <c r="Z56" s="20">
        <f t="shared" si="4"/>
        <v>5.6097906426551818</v>
      </c>
      <c r="AA56" s="20">
        <f t="shared" si="16"/>
        <v>9.7568290076798974</v>
      </c>
      <c r="AB56" s="20">
        <f t="shared" si="17"/>
        <v>0.53068973070566128</v>
      </c>
      <c r="AC56" s="20">
        <f t="shared" si="18"/>
        <v>0.96925362898616985</v>
      </c>
      <c r="AD56" s="20">
        <f t="shared" si="5"/>
        <v>28.817191327748372</v>
      </c>
      <c r="AE56" s="20">
        <f t="shared" si="6"/>
        <v>46.890525837454476</v>
      </c>
      <c r="AF56" s="20">
        <f t="shared" si="7"/>
        <v>23.452569812748504</v>
      </c>
      <c r="AG56" s="20">
        <f t="shared" si="8"/>
        <v>30.249008049899579</v>
      </c>
      <c r="AH56" s="9">
        <v>753069</v>
      </c>
      <c r="AI56" s="1">
        <v>2803530</v>
      </c>
      <c r="AJ56" s="9">
        <v>755189</v>
      </c>
      <c r="AK56" s="1">
        <v>2857275</v>
      </c>
      <c r="AL56" s="25">
        <v>177770</v>
      </c>
      <c r="AM56" s="25">
        <v>580127</v>
      </c>
      <c r="AN56" s="28" t="s">
        <v>255</v>
      </c>
      <c r="AO56" s="28" t="s">
        <v>255</v>
      </c>
      <c r="AP56" s="28" t="s">
        <v>255</v>
      </c>
      <c r="AQ56" s="28" t="s">
        <v>255</v>
      </c>
      <c r="AR56" s="28" t="s">
        <v>255</v>
      </c>
      <c r="AS56" s="28" t="s">
        <v>255</v>
      </c>
      <c r="AT56" s="4">
        <v>7</v>
      </c>
      <c r="AU56" s="4">
        <v>7</v>
      </c>
      <c r="AV56" s="1">
        <v>11</v>
      </c>
      <c r="AW56" s="1">
        <v>12</v>
      </c>
      <c r="AX56" s="4" t="s">
        <v>255</v>
      </c>
      <c r="AY56" s="4" t="s">
        <v>255</v>
      </c>
      <c r="AZ56" s="4" t="s">
        <v>255</v>
      </c>
      <c r="BA56" s="4" t="s">
        <v>255</v>
      </c>
      <c r="BB56" s="19">
        <v>3.6</v>
      </c>
      <c r="BC56" s="19">
        <v>2.2000000000000002</v>
      </c>
      <c r="BD56" s="19">
        <v>74.400000000000006</v>
      </c>
      <c r="BE56" s="19">
        <v>82.1</v>
      </c>
      <c r="BF56" s="110">
        <v>3411307</v>
      </c>
      <c r="BG56" s="110">
        <v>35201</v>
      </c>
      <c r="BH56" s="110">
        <v>7643</v>
      </c>
      <c r="BI56" s="54">
        <f t="shared" si="14"/>
        <v>103.1891881909192</v>
      </c>
      <c r="BJ56" s="20">
        <f t="shared" si="15"/>
        <v>22.404902285253133</v>
      </c>
      <c r="BK56" s="19">
        <v>43.2</v>
      </c>
      <c r="BL56" s="19">
        <v>19.3</v>
      </c>
      <c r="BM56" s="19">
        <v>27</v>
      </c>
      <c r="BN56" s="19">
        <v>27.4</v>
      </c>
      <c r="BO56" s="19">
        <v>16.5</v>
      </c>
      <c r="BP56" s="19">
        <v>24.2</v>
      </c>
      <c r="BQ56" s="19">
        <v>13.3</v>
      </c>
      <c r="BR56" s="19">
        <v>29.1</v>
      </c>
      <c r="BS56" s="111" t="s">
        <v>255</v>
      </c>
      <c r="BT56" s="111" t="s">
        <v>255</v>
      </c>
      <c r="BU56" s="111" t="s">
        <v>255</v>
      </c>
      <c r="BV56" s="111" t="s">
        <v>255</v>
      </c>
      <c r="BW56" s="111" t="s">
        <v>255</v>
      </c>
      <c r="BX56" s="111" t="s">
        <v>255</v>
      </c>
      <c r="BY56" s="111" t="s">
        <v>255</v>
      </c>
      <c r="BZ56" s="111" t="s">
        <v>255</v>
      </c>
      <c r="CA56" s="111" t="s">
        <v>255</v>
      </c>
      <c r="CB56" s="111" t="s">
        <v>255</v>
      </c>
      <c r="CC56" s="111" t="s">
        <v>255</v>
      </c>
      <c r="CD56" s="111" t="s">
        <v>255</v>
      </c>
      <c r="CE56" s="111" t="s">
        <v>255</v>
      </c>
    </row>
    <row r="57" spans="1:83" s="1" customFormat="1">
      <c r="A57" s="50"/>
      <c r="B57" s="50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20"/>
      <c r="AA57" s="20"/>
      <c r="AB57" s="20"/>
      <c r="AC57" s="20"/>
      <c r="AD57" s="20"/>
      <c r="AE57" s="20"/>
      <c r="AF57" s="20"/>
      <c r="AG57" s="20"/>
      <c r="AL57" s="28"/>
      <c r="AM57" s="28"/>
      <c r="AN57" s="28"/>
      <c r="AO57" s="28"/>
      <c r="AP57" s="28"/>
      <c r="AQ57" s="28"/>
      <c r="AR57" s="28"/>
      <c r="AS57" s="28"/>
      <c r="AT57" s="4"/>
      <c r="AU57" s="4"/>
      <c r="AX57" s="4"/>
      <c r="AY57" s="4"/>
      <c r="AZ57" s="40"/>
      <c r="BA57" s="40"/>
      <c r="BB57" s="19"/>
      <c r="BC57" s="19"/>
      <c r="BD57" s="19"/>
      <c r="BE57" s="19"/>
      <c r="BF57" s="110"/>
      <c r="BG57" s="110"/>
      <c r="BH57" s="110"/>
      <c r="BI57" s="54"/>
      <c r="BJ57" s="20"/>
      <c r="BK57" s="19"/>
      <c r="BL57" s="19"/>
      <c r="BM57" s="19"/>
      <c r="BN57" s="19"/>
      <c r="BO57" s="19"/>
      <c r="BP57" s="19"/>
      <c r="BQ57" s="19"/>
      <c r="BR57" s="19"/>
      <c r="BS57" s="111"/>
      <c r="BT57" s="111"/>
      <c r="BU57" s="111"/>
      <c r="BV57" s="111"/>
      <c r="BW57" s="111"/>
      <c r="BX57" s="111"/>
      <c r="BY57" s="111"/>
      <c r="BZ57" s="111"/>
      <c r="CA57" s="111"/>
      <c r="CB57" s="111"/>
      <c r="CC57" s="111"/>
      <c r="CD57" s="111"/>
      <c r="CE57" s="111"/>
    </row>
    <row r="58" spans="1:83" s="1" customFormat="1">
      <c r="A58" s="1" t="s">
        <v>66</v>
      </c>
      <c r="B58" s="2" t="s">
        <v>67</v>
      </c>
      <c r="C58" s="1" t="s">
        <v>108</v>
      </c>
      <c r="D58" s="19">
        <v>349281</v>
      </c>
      <c r="E58" s="19">
        <v>39117</v>
      </c>
      <c r="F58" s="19">
        <v>35228</v>
      </c>
      <c r="G58" s="19">
        <v>15766</v>
      </c>
      <c r="H58" s="19">
        <v>23839</v>
      </c>
      <c r="I58" s="19">
        <v>3889</v>
      </c>
      <c r="J58" s="19">
        <v>310164</v>
      </c>
      <c r="K58" s="19">
        <v>253396</v>
      </c>
      <c r="L58" s="19">
        <v>210037</v>
      </c>
      <c r="M58" s="19">
        <v>53070</v>
      </c>
      <c r="N58" s="19">
        <v>56768</v>
      </c>
      <c r="O58" s="19">
        <v>74992</v>
      </c>
      <c r="P58" s="19">
        <v>28125</v>
      </c>
      <c r="Q58" s="19">
        <v>28007</v>
      </c>
      <c r="R58" s="19">
        <v>15270</v>
      </c>
      <c r="S58" s="19">
        <v>27519</v>
      </c>
      <c r="T58" s="19">
        <v>118</v>
      </c>
      <c r="U58" s="19">
        <v>46867</v>
      </c>
      <c r="V58" s="19">
        <v>46386</v>
      </c>
      <c r="W58" s="19">
        <v>27651</v>
      </c>
      <c r="X58" s="19">
        <v>44746</v>
      </c>
      <c r="Y58" s="19">
        <v>481</v>
      </c>
      <c r="Z58" s="20">
        <f t="shared" ref="Z58:Z70" si="21">I58/E58*100</f>
        <v>9.9419689649001715</v>
      </c>
      <c r="AA58" s="20">
        <f t="shared" ref="AA58:AA70" si="22">N58/J58*100</f>
        <v>18.302575411717672</v>
      </c>
      <c r="AB58" s="20">
        <f t="shared" ref="AB58:AB70" si="23">T58/P58*100</f>
        <v>0.41955555555555557</v>
      </c>
      <c r="AC58" s="20">
        <f t="shared" ref="AC58:AC70" si="24">Y58/U58*100</f>
        <v>1.0263084899822903</v>
      </c>
      <c r="AD58" s="20">
        <f t="shared" ref="AD58:AD70" si="25">G58/E58*100</f>
        <v>40.304726845105712</v>
      </c>
      <c r="AE58" s="20">
        <f t="shared" ref="AE58:AE70" si="26">L58/J58*100</f>
        <v>67.718045936988176</v>
      </c>
      <c r="AF58" s="20">
        <f t="shared" ref="AF58:AF70" si="27">R58/P58*100</f>
        <v>54.293333333333337</v>
      </c>
      <c r="AG58" s="20">
        <f t="shared" ref="AG58:AG70" si="28">W58/U58*100</f>
        <v>58.998869140333291</v>
      </c>
      <c r="AH58" s="112" t="s">
        <v>255</v>
      </c>
      <c r="AI58" s="112" t="s">
        <v>255</v>
      </c>
      <c r="AJ58" s="112" t="s">
        <v>255</v>
      </c>
      <c r="AK58" s="112" t="s">
        <v>255</v>
      </c>
      <c r="AL58" s="112" t="s">
        <v>255</v>
      </c>
      <c r="AM58" s="112" t="s">
        <v>255</v>
      </c>
      <c r="AN58" s="112" t="s">
        <v>255</v>
      </c>
      <c r="AO58" s="112" t="s">
        <v>255</v>
      </c>
      <c r="AP58" s="112" t="s">
        <v>255</v>
      </c>
      <c r="AQ58" s="112" t="s">
        <v>255</v>
      </c>
      <c r="AR58" s="112" t="s">
        <v>255</v>
      </c>
      <c r="AS58" s="112" t="s">
        <v>255</v>
      </c>
      <c r="AT58" s="113">
        <v>23</v>
      </c>
      <c r="AU58" s="113">
        <v>34</v>
      </c>
      <c r="AV58" s="4" t="s">
        <v>255</v>
      </c>
      <c r="AW58" s="4" t="s">
        <v>255</v>
      </c>
      <c r="AX58" s="110">
        <v>43</v>
      </c>
      <c r="AY58" s="114">
        <v>30</v>
      </c>
      <c r="AZ58" s="115">
        <v>0.20027650579819609</v>
      </c>
      <c r="BA58" s="116">
        <v>0.67</v>
      </c>
      <c r="BB58" s="19">
        <v>5.2</v>
      </c>
      <c r="BC58" s="19">
        <v>1.9</v>
      </c>
      <c r="BD58" s="19">
        <v>71.5</v>
      </c>
      <c r="BE58" s="19">
        <v>80.099999999999994</v>
      </c>
      <c r="BF58" s="117">
        <v>561560</v>
      </c>
      <c r="BG58" s="117">
        <v>38528</v>
      </c>
      <c r="BH58" s="117">
        <v>6245</v>
      </c>
      <c r="BI58" s="54">
        <f t="shared" ref="BI58:BI70" si="29">(BG58/BF58)*10000</f>
        <v>686.08875276016806</v>
      </c>
      <c r="BJ58" s="20">
        <f t="shared" ref="BJ58:BJ70" si="30">(BH58/BF58)*10000</f>
        <v>111.20806325236839</v>
      </c>
      <c r="BK58" s="19">
        <v>18.7</v>
      </c>
      <c r="BL58" s="19">
        <v>9.3000000000000007</v>
      </c>
      <c r="BM58" s="19">
        <v>28.2</v>
      </c>
      <c r="BN58" s="19">
        <v>21.9</v>
      </c>
      <c r="BO58" s="19">
        <v>31.4</v>
      </c>
      <c r="BP58" s="19">
        <v>32.6</v>
      </c>
      <c r="BQ58" s="19">
        <v>21.7</v>
      </c>
      <c r="BR58" s="19">
        <v>36.299999999999997</v>
      </c>
      <c r="BS58" s="107" t="s">
        <v>255</v>
      </c>
      <c r="BT58" s="107" t="s">
        <v>255</v>
      </c>
      <c r="BU58" s="118">
        <v>71</v>
      </c>
      <c r="BV58" s="118">
        <v>70</v>
      </c>
      <c r="BW58" s="118">
        <v>71</v>
      </c>
      <c r="BX58" s="118">
        <v>70</v>
      </c>
      <c r="BY58" s="119">
        <v>233</v>
      </c>
      <c r="BZ58" s="119">
        <v>227</v>
      </c>
      <c r="CA58" s="119">
        <v>227</v>
      </c>
      <c r="CB58" s="26">
        <v>100</v>
      </c>
      <c r="CC58" s="119">
        <v>1</v>
      </c>
      <c r="CD58" s="119">
        <v>1</v>
      </c>
      <c r="CE58" s="120">
        <f t="shared" ref="CE58:CE64" si="31">CD58/CC58*100</f>
        <v>100</v>
      </c>
    </row>
    <row r="59" spans="1:83" s="1" customFormat="1">
      <c r="A59" s="1" t="s">
        <v>6</v>
      </c>
      <c r="B59" s="2" t="s">
        <v>7</v>
      </c>
      <c r="C59" s="1" t="s">
        <v>109</v>
      </c>
      <c r="D59" s="19">
        <v>187477</v>
      </c>
      <c r="E59" s="19">
        <v>18110</v>
      </c>
      <c r="F59" s="19">
        <v>15012</v>
      </c>
      <c r="G59" s="19">
        <v>9265</v>
      </c>
      <c r="H59" s="19">
        <v>8613</v>
      </c>
      <c r="I59" s="19">
        <v>3098</v>
      </c>
      <c r="J59" s="19">
        <v>169367</v>
      </c>
      <c r="K59" s="19">
        <v>138951</v>
      </c>
      <c r="L59" s="19">
        <v>129504</v>
      </c>
      <c r="M59" s="19">
        <v>16442</v>
      </c>
      <c r="N59" s="19">
        <v>30416</v>
      </c>
      <c r="O59" s="19">
        <v>26127</v>
      </c>
      <c r="P59" s="19">
        <v>9988</v>
      </c>
      <c r="Q59" s="19">
        <v>9864</v>
      </c>
      <c r="R59" s="19">
        <v>5242</v>
      </c>
      <c r="S59" s="19">
        <v>9660</v>
      </c>
      <c r="T59" s="19">
        <v>124</v>
      </c>
      <c r="U59" s="19">
        <v>16139</v>
      </c>
      <c r="V59" s="19">
        <v>15940</v>
      </c>
      <c r="W59" s="19">
        <v>11702</v>
      </c>
      <c r="X59" s="19">
        <v>14880</v>
      </c>
      <c r="Y59" s="19">
        <v>199</v>
      </c>
      <c r="Z59" s="20">
        <f t="shared" si="21"/>
        <v>17.10657095527333</v>
      </c>
      <c r="AA59" s="20">
        <f t="shared" si="22"/>
        <v>17.958634208553022</v>
      </c>
      <c r="AB59" s="20">
        <f t="shared" si="23"/>
        <v>1.2414897877452944</v>
      </c>
      <c r="AC59" s="20">
        <f t="shared" si="24"/>
        <v>1.2330379825267985</v>
      </c>
      <c r="AD59" s="20">
        <f t="shared" si="25"/>
        <v>51.159580342352292</v>
      </c>
      <c r="AE59" s="20">
        <f t="shared" si="26"/>
        <v>76.463537761193152</v>
      </c>
      <c r="AF59" s="20">
        <f t="shared" si="27"/>
        <v>52.482979575490582</v>
      </c>
      <c r="AG59" s="20">
        <f t="shared" si="28"/>
        <v>72.507590309188913</v>
      </c>
      <c r="AH59" s="112" t="s">
        <v>255</v>
      </c>
      <c r="AI59" s="112" t="s">
        <v>255</v>
      </c>
      <c r="AJ59" s="112" t="s">
        <v>255</v>
      </c>
      <c r="AK59" s="112" t="s">
        <v>255</v>
      </c>
      <c r="AL59" s="112" t="s">
        <v>255</v>
      </c>
      <c r="AM59" s="112" t="s">
        <v>255</v>
      </c>
      <c r="AN59" s="112" t="s">
        <v>255</v>
      </c>
      <c r="AO59" s="112" t="s">
        <v>255</v>
      </c>
      <c r="AP59" s="112" t="s">
        <v>255</v>
      </c>
      <c r="AQ59" s="112" t="s">
        <v>255</v>
      </c>
      <c r="AR59" s="112" t="s">
        <v>255</v>
      </c>
      <c r="AS59" s="112" t="s">
        <v>255</v>
      </c>
      <c r="AT59" s="1">
        <v>13</v>
      </c>
      <c r="AU59" s="1">
        <v>23</v>
      </c>
      <c r="AV59" s="4" t="s">
        <v>255</v>
      </c>
      <c r="AW59" s="4" t="s">
        <v>255</v>
      </c>
      <c r="AX59" s="110">
        <v>32</v>
      </c>
      <c r="AY59" s="114">
        <v>21</v>
      </c>
      <c r="AZ59" s="115">
        <v>0.32336608915238862</v>
      </c>
      <c r="BA59" s="116">
        <v>0.67</v>
      </c>
      <c r="BB59" s="19">
        <v>4.0999999999999996</v>
      </c>
      <c r="BC59" s="19">
        <v>1.7</v>
      </c>
      <c r="BD59" s="19">
        <v>70</v>
      </c>
      <c r="BE59" s="19">
        <v>76</v>
      </c>
      <c r="BF59" s="2">
        <v>299097</v>
      </c>
      <c r="BG59" s="2">
        <v>14649</v>
      </c>
      <c r="BH59" s="2">
        <v>3422</v>
      </c>
      <c r="BI59" s="54">
        <f t="shared" si="29"/>
        <v>489.77422040341423</v>
      </c>
      <c r="BJ59" s="20">
        <f t="shared" si="30"/>
        <v>114.41104390883226</v>
      </c>
      <c r="BK59" s="19">
        <v>16.2</v>
      </c>
      <c r="BL59" s="19">
        <v>5.0999999999999996</v>
      </c>
      <c r="BM59" s="19">
        <v>28.6</v>
      </c>
      <c r="BN59" s="19">
        <v>23.3</v>
      </c>
      <c r="BO59" s="19">
        <v>35.299999999999997</v>
      </c>
      <c r="BP59" s="19">
        <v>34.5</v>
      </c>
      <c r="BQ59" s="19">
        <v>19.899999999999999</v>
      </c>
      <c r="BR59" s="19">
        <v>37.1</v>
      </c>
      <c r="BS59" s="107" t="s">
        <v>255</v>
      </c>
      <c r="BT59" s="107" t="s">
        <v>255</v>
      </c>
      <c r="BU59" s="118">
        <v>50</v>
      </c>
      <c r="BV59" s="118">
        <v>44</v>
      </c>
      <c r="BW59" s="118">
        <v>50</v>
      </c>
      <c r="BX59" s="118">
        <v>44</v>
      </c>
      <c r="BY59" s="119">
        <v>106</v>
      </c>
      <c r="BZ59" s="119">
        <v>101</v>
      </c>
      <c r="CA59" s="119">
        <v>101</v>
      </c>
      <c r="CB59" s="26">
        <v>100</v>
      </c>
      <c r="CC59" s="121">
        <v>3</v>
      </c>
      <c r="CD59" s="121">
        <v>3</v>
      </c>
      <c r="CE59" s="120">
        <f t="shared" si="31"/>
        <v>100</v>
      </c>
    </row>
    <row r="60" spans="1:83" s="1" customFormat="1">
      <c r="A60" s="1" t="s">
        <v>70</v>
      </c>
      <c r="B60" s="2" t="s">
        <v>71</v>
      </c>
      <c r="C60" s="1" t="s">
        <v>110</v>
      </c>
      <c r="D60" s="19">
        <v>55479</v>
      </c>
      <c r="E60" s="19">
        <v>4955</v>
      </c>
      <c r="F60" s="19">
        <v>4322</v>
      </c>
      <c r="G60" s="19">
        <v>1871</v>
      </c>
      <c r="H60" s="19">
        <v>2843</v>
      </c>
      <c r="I60" s="19">
        <v>633</v>
      </c>
      <c r="J60" s="19">
        <v>50524</v>
      </c>
      <c r="K60" s="19">
        <v>40581</v>
      </c>
      <c r="L60" s="19">
        <v>37133</v>
      </c>
      <c r="M60" s="19">
        <v>4439</v>
      </c>
      <c r="N60" s="19">
        <v>9943</v>
      </c>
      <c r="O60" s="19">
        <v>14030</v>
      </c>
      <c r="P60" s="19">
        <v>5063</v>
      </c>
      <c r="Q60" s="19">
        <v>5016</v>
      </c>
      <c r="R60" s="19">
        <v>2886</v>
      </c>
      <c r="S60" s="19">
        <v>4954</v>
      </c>
      <c r="T60" s="19">
        <v>47</v>
      </c>
      <c r="U60" s="19">
        <v>8967</v>
      </c>
      <c r="V60" s="19">
        <v>8927</v>
      </c>
      <c r="W60" s="19">
        <v>5319</v>
      </c>
      <c r="X60" s="19">
        <v>8728</v>
      </c>
      <c r="Y60" s="19">
        <v>40</v>
      </c>
      <c r="Z60" s="20">
        <f t="shared" si="21"/>
        <v>12.774974772956609</v>
      </c>
      <c r="AA60" s="20">
        <f t="shared" si="22"/>
        <v>19.679756155490459</v>
      </c>
      <c r="AB60" s="20">
        <f t="shared" si="23"/>
        <v>0.9283033774442031</v>
      </c>
      <c r="AC60" s="20">
        <f t="shared" si="24"/>
        <v>0.44608007137281142</v>
      </c>
      <c r="AD60" s="20">
        <f t="shared" si="25"/>
        <v>37.759838546922303</v>
      </c>
      <c r="AE60" s="20">
        <f t="shared" si="26"/>
        <v>73.49576438920117</v>
      </c>
      <c r="AF60" s="20">
        <f t="shared" si="27"/>
        <v>57.001777602212123</v>
      </c>
      <c r="AG60" s="20">
        <f t="shared" si="28"/>
        <v>59.317497490799596</v>
      </c>
      <c r="AH60" s="112" t="s">
        <v>255</v>
      </c>
      <c r="AI60" s="112" t="s">
        <v>255</v>
      </c>
      <c r="AJ60" s="112" t="s">
        <v>255</v>
      </c>
      <c r="AK60" s="112" t="s">
        <v>255</v>
      </c>
      <c r="AL60" s="112" t="s">
        <v>255</v>
      </c>
      <c r="AM60" s="112" t="s">
        <v>255</v>
      </c>
      <c r="AN60" s="112" t="s">
        <v>255</v>
      </c>
      <c r="AO60" s="112" t="s">
        <v>255</v>
      </c>
      <c r="AP60" s="112" t="s">
        <v>255</v>
      </c>
      <c r="AQ60" s="112" t="s">
        <v>255</v>
      </c>
      <c r="AR60" s="112" t="s">
        <v>255</v>
      </c>
      <c r="AS60" s="112" t="s">
        <v>255</v>
      </c>
      <c r="AT60" s="1" t="s">
        <v>255</v>
      </c>
      <c r="AU60" s="1">
        <v>23</v>
      </c>
      <c r="AV60" s="4" t="s">
        <v>255</v>
      </c>
      <c r="AW60" s="4" t="s">
        <v>255</v>
      </c>
      <c r="AX60" s="110">
        <v>36</v>
      </c>
      <c r="AY60" s="114">
        <v>26</v>
      </c>
      <c r="AZ60" s="115">
        <v>0.21680028316509284</v>
      </c>
      <c r="BA60" s="116">
        <v>0.69</v>
      </c>
      <c r="BB60" s="19">
        <v>4.2</v>
      </c>
      <c r="BC60" s="19">
        <v>1.3</v>
      </c>
      <c r="BD60" s="19">
        <v>64.3</v>
      </c>
      <c r="BE60" s="19">
        <v>76.7</v>
      </c>
      <c r="BF60" s="117">
        <v>89546</v>
      </c>
      <c r="BG60" s="117">
        <v>4357</v>
      </c>
      <c r="BH60" s="117">
        <v>537</v>
      </c>
      <c r="BI60" s="20">
        <f t="shared" si="29"/>
        <v>486.56556406763002</v>
      </c>
      <c r="BJ60" s="20">
        <f t="shared" si="30"/>
        <v>59.969177852723739</v>
      </c>
      <c r="BK60" s="19">
        <v>16.8</v>
      </c>
      <c r="BL60" s="19">
        <v>5.4</v>
      </c>
      <c r="BM60" s="19">
        <v>26.4</v>
      </c>
      <c r="BN60" s="19">
        <v>16.399999999999999</v>
      </c>
      <c r="BO60" s="19">
        <v>29.4</v>
      </c>
      <c r="BP60" s="19">
        <v>26.5</v>
      </c>
      <c r="BQ60" s="19">
        <v>27.4</v>
      </c>
      <c r="BR60" s="19">
        <v>51.7</v>
      </c>
      <c r="BS60" s="107" t="s">
        <v>255</v>
      </c>
      <c r="BT60" s="107" t="s">
        <v>255</v>
      </c>
      <c r="BU60" s="118">
        <v>12</v>
      </c>
      <c r="BV60" s="118">
        <v>13</v>
      </c>
      <c r="BW60" s="118">
        <v>12</v>
      </c>
      <c r="BX60" s="118">
        <v>13</v>
      </c>
      <c r="BY60" s="119">
        <v>23</v>
      </c>
      <c r="BZ60" s="119">
        <v>23</v>
      </c>
      <c r="CA60" s="119">
        <v>23</v>
      </c>
      <c r="CB60" s="26">
        <v>100</v>
      </c>
      <c r="CC60" s="121">
        <v>1</v>
      </c>
      <c r="CD60" s="121">
        <v>1</v>
      </c>
      <c r="CE60" s="120">
        <f t="shared" si="31"/>
        <v>100</v>
      </c>
    </row>
    <row r="61" spans="1:83" s="1" customFormat="1">
      <c r="A61" s="1" t="s">
        <v>90</v>
      </c>
      <c r="B61" s="2" t="s">
        <v>91</v>
      </c>
      <c r="C61" s="1" t="s">
        <v>111</v>
      </c>
      <c r="D61" s="19">
        <v>638718</v>
      </c>
      <c r="E61" s="19">
        <v>47971</v>
      </c>
      <c r="F61" s="19">
        <v>39244</v>
      </c>
      <c r="G61" s="19">
        <v>24227</v>
      </c>
      <c r="H61" s="19">
        <v>19226</v>
      </c>
      <c r="I61" s="19">
        <v>8727</v>
      </c>
      <c r="J61" s="19">
        <v>590747</v>
      </c>
      <c r="K61" s="19">
        <v>466539</v>
      </c>
      <c r="L61" s="19">
        <v>439654</v>
      </c>
      <c r="M61" s="19">
        <v>35648</v>
      </c>
      <c r="N61" s="19">
        <v>124208</v>
      </c>
      <c r="O61" s="19">
        <v>70097</v>
      </c>
      <c r="P61" s="19">
        <v>23691</v>
      </c>
      <c r="Q61" s="19">
        <v>23418</v>
      </c>
      <c r="R61" s="19">
        <v>14293</v>
      </c>
      <c r="S61" s="19">
        <v>22937</v>
      </c>
      <c r="T61" s="19">
        <v>273</v>
      </c>
      <c r="U61" s="19">
        <v>46406</v>
      </c>
      <c r="V61" s="19">
        <v>45433</v>
      </c>
      <c r="W61" s="19">
        <v>31914</v>
      </c>
      <c r="X61" s="19">
        <v>42960</v>
      </c>
      <c r="Y61" s="19">
        <v>973</v>
      </c>
      <c r="Z61" s="20">
        <f t="shared" si="21"/>
        <v>18.19224114569219</v>
      </c>
      <c r="AA61" s="20">
        <f t="shared" si="22"/>
        <v>21.025582863730158</v>
      </c>
      <c r="AB61" s="20">
        <f t="shared" si="23"/>
        <v>1.1523363302519944</v>
      </c>
      <c r="AC61" s="20">
        <f t="shared" si="24"/>
        <v>2.0967116321165364</v>
      </c>
      <c r="AD61" s="20">
        <f t="shared" si="25"/>
        <v>50.503429155114546</v>
      </c>
      <c r="AE61" s="20">
        <f t="shared" si="26"/>
        <v>74.423399526362388</v>
      </c>
      <c r="AF61" s="20">
        <f t="shared" si="27"/>
        <v>60.330927356380059</v>
      </c>
      <c r="AG61" s="20">
        <f t="shared" si="28"/>
        <v>68.771279575916907</v>
      </c>
      <c r="AH61" s="112" t="s">
        <v>255</v>
      </c>
      <c r="AI61" s="112" t="s">
        <v>255</v>
      </c>
      <c r="AJ61" s="112" t="s">
        <v>255</v>
      </c>
      <c r="AK61" s="112" t="s">
        <v>255</v>
      </c>
      <c r="AL61" s="112" t="s">
        <v>255</v>
      </c>
      <c r="AM61" s="112" t="s">
        <v>255</v>
      </c>
      <c r="AN61" s="112" t="s">
        <v>255</v>
      </c>
      <c r="AO61" s="112" t="s">
        <v>255</v>
      </c>
      <c r="AP61" s="112" t="s">
        <v>255</v>
      </c>
      <c r="AQ61" s="112" t="s">
        <v>255</v>
      </c>
      <c r="AR61" s="112" t="s">
        <v>255</v>
      </c>
      <c r="AS61" s="112" t="s">
        <v>255</v>
      </c>
      <c r="AT61" s="1">
        <v>39</v>
      </c>
      <c r="AU61" s="1">
        <v>27</v>
      </c>
      <c r="AV61" s="4" t="s">
        <v>255</v>
      </c>
      <c r="AW61" s="4" t="s">
        <v>255</v>
      </c>
      <c r="AX61" s="110">
        <v>40</v>
      </c>
      <c r="AY61" s="114">
        <v>34</v>
      </c>
      <c r="AZ61" s="115">
        <v>0.28342235638352109</v>
      </c>
      <c r="BA61" s="116">
        <v>0.377</v>
      </c>
      <c r="BB61" s="19">
        <v>6.8</v>
      </c>
      <c r="BC61" s="19">
        <v>3.9</v>
      </c>
      <c r="BD61" s="19">
        <v>65.900000000000006</v>
      </c>
      <c r="BE61" s="19">
        <v>74.099999999999994</v>
      </c>
      <c r="BF61" s="117">
        <v>956911</v>
      </c>
      <c r="BG61" s="117">
        <v>33545</v>
      </c>
      <c r="BH61" s="117">
        <v>3903</v>
      </c>
      <c r="BI61" s="20">
        <f t="shared" si="29"/>
        <v>350.55506729465958</v>
      </c>
      <c r="BJ61" s="20">
        <f t="shared" si="30"/>
        <v>40.787492253720565</v>
      </c>
      <c r="BK61" s="19">
        <v>20.3</v>
      </c>
      <c r="BL61" s="19">
        <v>10.8</v>
      </c>
      <c r="BM61" s="19">
        <v>24</v>
      </c>
      <c r="BN61" s="19">
        <v>15.3</v>
      </c>
      <c r="BO61" s="19">
        <v>27.8</v>
      </c>
      <c r="BP61" s="19">
        <v>23.4</v>
      </c>
      <c r="BQ61" s="19">
        <v>27.8</v>
      </c>
      <c r="BR61" s="19">
        <v>50.4</v>
      </c>
      <c r="BS61" s="118">
        <v>3</v>
      </c>
      <c r="BT61" s="118">
        <v>3</v>
      </c>
      <c r="BU61" s="118">
        <v>51</v>
      </c>
      <c r="BV61" s="118">
        <v>46</v>
      </c>
      <c r="BW61" s="118">
        <v>51</v>
      </c>
      <c r="BX61" s="118">
        <v>46</v>
      </c>
      <c r="BY61" s="119">
        <v>828</v>
      </c>
      <c r="BZ61" s="119">
        <v>827</v>
      </c>
      <c r="CA61" s="119">
        <v>519</v>
      </c>
      <c r="CB61" s="26">
        <v>62.756952841596124</v>
      </c>
      <c r="CC61" s="121">
        <v>47</v>
      </c>
      <c r="CD61" s="121">
        <v>47</v>
      </c>
      <c r="CE61" s="120">
        <f t="shared" si="31"/>
        <v>100</v>
      </c>
    </row>
    <row r="62" spans="1:83" s="1" customFormat="1">
      <c r="A62" s="1" t="s">
        <v>44</v>
      </c>
      <c r="B62" s="2" t="s">
        <v>45</v>
      </c>
      <c r="C62" s="1" t="s">
        <v>112</v>
      </c>
      <c r="D62" s="19">
        <v>406470</v>
      </c>
      <c r="E62" s="19">
        <v>55715</v>
      </c>
      <c r="F62" s="19">
        <v>50916</v>
      </c>
      <c r="G62" s="19">
        <v>18428</v>
      </c>
      <c r="H62" s="19">
        <v>38561</v>
      </c>
      <c r="I62" s="19">
        <v>4799</v>
      </c>
      <c r="J62" s="19">
        <v>350755</v>
      </c>
      <c r="K62" s="19">
        <v>306628</v>
      </c>
      <c r="L62" s="19">
        <v>236748</v>
      </c>
      <c r="M62" s="19">
        <v>82722</v>
      </c>
      <c r="N62" s="19">
        <v>44127</v>
      </c>
      <c r="O62" s="19">
        <v>73635</v>
      </c>
      <c r="P62" s="19">
        <v>29682</v>
      </c>
      <c r="Q62" s="19">
        <v>29541</v>
      </c>
      <c r="R62" s="19">
        <v>14070</v>
      </c>
      <c r="S62" s="19">
        <v>29032</v>
      </c>
      <c r="T62" s="19">
        <v>141</v>
      </c>
      <c r="U62" s="19">
        <v>43953</v>
      </c>
      <c r="V62" s="19">
        <v>43369</v>
      </c>
      <c r="W62" s="19">
        <v>26999</v>
      </c>
      <c r="X62" s="19">
        <v>41534</v>
      </c>
      <c r="Y62" s="19">
        <v>584</v>
      </c>
      <c r="Z62" s="20">
        <f t="shared" si="21"/>
        <v>8.6134793143677637</v>
      </c>
      <c r="AA62" s="20">
        <f t="shared" si="22"/>
        <v>12.580576185656655</v>
      </c>
      <c r="AB62" s="20">
        <f t="shared" si="23"/>
        <v>0.47503537497473214</v>
      </c>
      <c r="AC62" s="20">
        <f t="shared" si="24"/>
        <v>1.3286920119218255</v>
      </c>
      <c r="AD62" s="20">
        <f t="shared" si="25"/>
        <v>33.075473391366778</v>
      </c>
      <c r="AE62" s="20">
        <f t="shared" si="26"/>
        <v>67.496685720802276</v>
      </c>
      <c r="AF62" s="20">
        <f t="shared" si="27"/>
        <v>47.402466141095609</v>
      </c>
      <c r="AG62" s="20">
        <f t="shared" si="28"/>
        <v>61.42697881828316</v>
      </c>
      <c r="AH62" s="112" t="s">
        <v>255</v>
      </c>
      <c r="AI62" s="112" t="s">
        <v>255</v>
      </c>
      <c r="AJ62" s="112" t="s">
        <v>255</v>
      </c>
      <c r="AK62" s="112" t="s">
        <v>255</v>
      </c>
      <c r="AL62" s="112" t="s">
        <v>255</v>
      </c>
      <c r="AM62" s="112" t="s">
        <v>255</v>
      </c>
      <c r="AN62" s="112" t="s">
        <v>255</v>
      </c>
      <c r="AO62" s="112" t="s">
        <v>255</v>
      </c>
      <c r="AP62" s="112" t="s">
        <v>255</v>
      </c>
      <c r="AQ62" s="112" t="s">
        <v>255</v>
      </c>
      <c r="AR62" s="112" t="s">
        <v>255</v>
      </c>
      <c r="AS62" s="112" t="s">
        <v>255</v>
      </c>
      <c r="AT62" s="1">
        <v>27</v>
      </c>
      <c r="AU62" s="1">
        <v>31</v>
      </c>
      <c r="AV62" s="4" t="s">
        <v>255</v>
      </c>
      <c r="AW62" s="4" t="s">
        <v>255</v>
      </c>
      <c r="AX62" s="110">
        <v>69</v>
      </c>
      <c r="AY62" s="114">
        <v>57</v>
      </c>
      <c r="AZ62" s="115">
        <v>3.3209536089777759E-2</v>
      </c>
      <c r="BA62" s="116">
        <v>0.16</v>
      </c>
      <c r="BB62" s="19">
        <v>22</v>
      </c>
      <c r="BC62" s="19">
        <v>18.2</v>
      </c>
      <c r="BD62" s="19">
        <v>52.7</v>
      </c>
      <c r="BE62" s="19">
        <v>60.1</v>
      </c>
      <c r="BF62" s="117">
        <v>618385</v>
      </c>
      <c r="BG62" s="117">
        <v>29547</v>
      </c>
      <c r="BH62" s="117">
        <v>11010</v>
      </c>
      <c r="BI62" s="20">
        <f t="shared" si="29"/>
        <v>477.80913185151644</v>
      </c>
      <c r="BJ62" s="20">
        <f t="shared" si="30"/>
        <v>178.04442216418573</v>
      </c>
      <c r="BK62" s="19">
        <v>30.7</v>
      </c>
      <c r="BL62" s="19">
        <v>12.7</v>
      </c>
      <c r="BM62" s="19">
        <v>34.9</v>
      </c>
      <c r="BN62" s="19">
        <v>28.1</v>
      </c>
      <c r="BO62" s="19">
        <v>22.6</v>
      </c>
      <c r="BP62" s="19">
        <v>24.6</v>
      </c>
      <c r="BQ62" s="19">
        <v>11.7</v>
      </c>
      <c r="BR62" s="19">
        <v>34.6</v>
      </c>
      <c r="BS62" s="118">
        <v>10</v>
      </c>
      <c r="BT62" s="118">
        <v>10</v>
      </c>
      <c r="BU62" s="118">
        <v>88</v>
      </c>
      <c r="BV62" s="118">
        <v>87</v>
      </c>
      <c r="BW62" s="118">
        <v>88</v>
      </c>
      <c r="BX62" s="118">
        <v>87</v>
      </c>
      <c r="BY62" s="119">
        <v>3816</v>
      </c>
      <c r="BZ62" s="119">
        <v>3614</v>
      </c>
      <c r="CA62" s="119">
        <v>3566</v>
      </c>
      <c r="CB62" s="26">
        <v>98.671831765356941</v>
      </c>
      <c r="CC62" s="121">
        <v>89</v>
      </c>
      <c r="CD62" s="121">
        <v>71</v>
      </c>
      <c r="CE62" s="120">
        <f t="shared" si="31"/>
        <v>79.775280898876403</v>
      </c>
    </row>
    <row r="63" spans="1:83" s="1" customFormat="1">
      <c r="A63" s="1" t="s">
        <v>40</v>
      </c>
      <c r="B63" s="2" t="s">
        <v>41</v>
      </c>
      <c r="C63" s="1" t="s">
        <v>113</v>
      </c>
      <c r="D63" s="19">
        <v>151144</v>
      </c>
      <c r="E63" s="19">
        <v>19107</v>
      </c>
      <c r="F63" s="19">
        <v>15667</v>
      </c>
      <c r="G63" s="19">
        <v>7634</v>
      </c>
      <c r="H63" s="19">
        <v>9477</v>
      </c>
      <c r="I63" s="19">
        <v>3440</v>
      </c>
      <c r="J63" s="19">
        <v>132037</v>
      </c>
      <c r="K63" s="19">
        <v>104581</v>
      </c>
      <c r="L63" s="19">
        <v>93679</v>
      </c>
      <c r="M63" s="19">
        <v>13209</v>
      </c>
      <c r="N63" s="19">
        <v>27456</v>
      </c>
      <c r="O63" s="19">
        <v>28345</v>
      </c>
      <c r="P63" s="19">
        <v>12468</v>
      </c>
      <c r="Q63" s="19">
        <v>12431</v>
      </c>
      <c r="R63" s="19">
        <v>5826</v>
      </c>
      <c r="S63" s="19">
        <v>12200</v>
      </c>
      <c r="T63" s="19">
        <v>37</v>
      </c>
      <c r="U63" s="19">
        <v>15877</v>
      </c>
      <c r="V63" s="19">
        <v>15810</v>
      </c>
      <c r="W63" s="19">
        <v>9830</v>
      </c>
      <c r="X63" s="19">
        <v>14841</v>
      </c>
      <c r="Y63" s="19">
        <v>67</v>
      </c>
      <c r="Z63" s="20">
        <f t="shared" si="21"/>
        <v>18.00387292615272</v>
      </c>
      <c r="AA63" s="20">
        <f t="shared" si="22"/>
        <v>20.794171330763348</v>
      </c>
      <c r="AB63" s="20">
        <f t="shared" si="23"/>
        <v>0.29675970484440167</v>
      </c>
      <c r="AC63" s="20">
        <f t="shared" si="24"/>
        <v>0.421994079486049</v>
      </c>
      <c r="AD63" s="20">
        <f t="shared" si="25"/>
        <v>39.953943580886587</v>
      </c>
      <c r="AE63" s="20">
        <f t="shared" si="26"/>
        <v>70.949052159621928</v>
      </c>
      <c r="AF63" s="20">
        <f t="shared" si="27"/>
        <v>46.727622714148218</v>
      </c>
      <c r="AG63" s="20">
        <f t="shared" si="28"/>
        <v>61.913459721609875</v>
      </c>
      <c r="AH63" s="112" t="s">
        <v>255</v>
      </c>
      <c r="AI63" s="112" t="s">
        <v>255</v>
      </c>
      <c r="AJ63" s="112" t="s">
        <v>255</v>
      </c>
      <c r="AK63" s="112" t="s">
        <v>255</v>
      </c>
      <c r="AL63" s="112" t="s">
        <v>255</v>
      </c>
      <c r="AM63" s="112" t="s">
        <v>255</v>
      </c>
      <c r="AN63" s="112" t="s">
        <v>255</v>
      </c>
      <c r="AO63" s="112" t="s">
        <v>255</v>
      </c>
      <c r="AP63" s="112" t="s">
        <v>255</v>
      </c>
      <c r="AQ63" s="112" t="s">
        <v>255</v>
      </c>
      <c r="AR63" s="112" t="s">
        <v>255</v>
      </c>
      <c r="AS63" s="112" t="s">
        <v>255</v>
      </c>
      <c r="AT63" s="1">
        <v>21</v>
      </c>
      <c r="AU63" s="1">
        <v>22</v>
      </c>
      <c r="AV63" s="4" t="s">
        <v>255</v>
      </c>
      <c r="AW63" s="4" t="s">
        <v>255</v>
      </c>
      <c r="AX63" s="110">
        <v>41</v>
      </c>
      <c r="AY63" s="114" t="s">
        <v>255</v>
      </c>
      <c r="AZ63" s="115">
        <v>0.26679269158836805</v>
      </c>
      <c r="BA63" s="116">
        <v>0.38</v>
      </c>
      <c r="BB63" s="19">
        <v>4.9000000000000004</v>
      </c>
      <c r="BC63" s="19">
        <v>2.7</v>
      </c>
      <c r="BD63" s="19">
        <v>74</v>
      </c>
      <c r="BE63" s="19">
        <v>79.599999999999994</v>
      </c>
      <c r="BF63" s="122">
        <v>228389</v>
      </c>
      <c r="BG63" s="122">
        <v>9934</v>
      </c>
      <c r="BH63" s="122">
        <v>2143</v>
      </c>
      <c r="BI63" s="20">
        <f t="shared" si="29"/>
        <v>434.95965217239007</v>
      </c>
      <c r="BJ63" s="20">
        <f t="shared" si="30"/>
        <v>93.831138977796655</v>
      </c>
      <c r="BK63" s="19">
        <v>24.4</v>
      </c>
      <c r="BL63" s="19">
        <v>9</v>
      </c>
      <c r="BM63" s="19">
        <v>32.6</v>
      </c>
      <c r="BN63" s="19">
        <v>26.1</v>
      </c>
      <c r="BO63" s="19">
        <v>25.8</v>
      </c>
      <c r="BP63" s="19">
        <v>28.3</v>
      </c>
      <c r="BQ63" s="19">
        <v>17.100000000000001</v>
      </c>
      <c r="BR63" s="19">
        <v>36.700000000000003</v>
      </c>
      <c r="BS63" s="107" t="s">
        <v>255</v>
      </c>
      <c r="BT63" s="118" t="s">
        <v>255</v>
      </c>
      <c r="BU63" s="118" t="s">
        <v>255</v>
      </c>
      <c r="BV63" s="118" t="s">
        <v>255</v>
      </c>
      <c r="BW63" s="118" t="s">
        <v>255</v>
      </c>
      <c r="BX63" s="118" t="s">
        <v>255</v>
      </c>
      <c r="BY63" s="119">
        <v>93</v>
      </c>
      <c r="BZ63" s="119">
        <v>93</v>
      </c>
      <c r="CA63" s="119">
        <v>93</v>
      </c>
      <c r="CB63" s="26">
        <v>100</v>
      </c>
      <c r="CC63" s="119">
        <v>1</v>
      </c>
      <c r="CD63" s="119">
        <v>1</v>
      </c>
      <c r="CE63" s="120">
        <f t="shared" si="31"/>
        <v>100</v>
      </c>
    </row>
    <row r="64" spans="1:83" s="1" customFormat="1">
      <c r="A64" s="1" t="s">
        <v>4</v>
      </c>
      <c r="B64" s="2" t="s">
        <v>5</v>
      </c>
      <c r="C64" s="1" t="s">
        <v>114</v>
      </c>
      <c r="D64" s="19">
        <v>138497</v>
      </c>
      <c r="E64" s="19">
        <v>22325</v>
      </c>
      <c r="F64" s="19">
        <v>18694</v>
      </c>
      <c r="G64" s="19">
        <v>7506</v>
      </c>
      <c r="H64" s="19">
        <v>14009</v>
      </c>
      <c r="I64" s="19">
        <v>3631</v>
      </c>
      <c r="J64" s="19">
        <v>116172</v>
      </c>
      <c r="K64" s="19">
        <v>90862</v>
      </c>
      <c r="L64" s="19">
        <v>77405</v>
      </c>
      <c r="M64" s="19">
        <v>17787</v>
      </c>
      <c r="N64" s="19">
        <v>25310</v>
      </c>
      <c r="O64" s="19">
        <v>27127</v>
      </c>
      <c r="P64" s="19">
        <v>11128</v>
      </c>
      <c r="Q64" s="19">
        <v>11128</v>
      </c>
      <c r="R64" s="19">
        <v>5776</v>
      </c>
      <c r="S64" s="19">
        <v>10999</v>
      </c>
      <c r="T64" s="19">
        <v>0</v>
      </c>
      <c r="U64" s="19">
        <v>15999</v>
      </c>
      <c r="V64" s="19">
        <v>15891</v>
      </c>
      <c r="W64" s="19">
        <v>8978</v>
      </c>
      <c r="X64" s="19">
        <v>15487</v>
      </c>
      <c r="Y64" s="19">
        <v>108</v>
      </c>
      <c r="Z64" s="20">
        <f t="shared" si="21"/>
        <v>16.264277715565509</v>
      </c>
      <c r="AA64" s="20">
        <f t="shared" si="22"/>
        <v>21.786661157593912</v>
      </c>
      <c r="AB64" s="20">
        <f t="shared" si="23"/>
        <v>0</v>
      </c>
      <c r="AC64" s="20">
        <f t="shared" si="24"/>
        <v>0.6750421901368836</v>
      </c>
      <c r="AD64" s="20">
        <f t="shared" si="25"/>
        <v>33.621500559910416</v>
      </c>
      <c r="AE64" s="20">
        <f t="shared" si="26"/>
        <v>66.629652584099446</v>
      </c>
      <c r="AF64" s="20">
        <f t="shared" si="27"/>
        <v>51.905104241552834</v>
      </c>
      <c r="AG64" s="20">
        <f t="shared" si="28"/>
        <v>56.116007250453151</v>
      </c>
      <c r="AH64" s="112" t="s">
        <v>255</v>
      </c>
      <c r="AI64" s="112" t="s">
        <v>255</v>
      </c>
      <c r="AJ64" s="112" t="s">
        <v>255</v>
      </c>
      <c r="AK64" s="112" t="s">
        <v>255</v>
      </c>
      <c r="AL64" s="112" t="s">
        <v>255</v>
      </c>
      <c r="AM64" s="112" t="s">
        <v>255</v>
      </c>
      <c r="AN64" s="112" t="s">
        <v>255</v>
      </c>
      <c r="AO64" s="112" t="s">
        <v>255</v>
      </c>
      <c r="AP64" s="112" t="s">
        <v>255</v>
      </c>
      <c r="AQ64" s="112" t="s">
        <v>255</v>
      </c>
      <c r="AR64" s="112" t="s">
        <v>255</v>
      </c>
      <c r="AS64" s="112" t="s">
        <v>255</v>
      </c>
      <c r="AT64" s="1">
        <v>14</v>
      </c>
      <c r="AU64" s="1">
        <v>19</v>
      </c>
      <c r="AV64" s="4" t="s">
        <v>255</v>
      </c>
      <c r="AW64" s="4" t="s">
        <v>255</v>
      </c>
      <c r="AX64" s="110">
        <v>35</v>
      </c>
      <c r="AY64" s="114">
        <v>25</v>
      </c>
      <c r="AZ64" s="115">
        <v>0.38458350121471946</v>
      </c>
      <c r="BA64" s="116">
        <v>0.64</v>
      </c>
      <c r="BB64" s="19">
        <v>6.6</v>
      </c>
      <c r="BC64" s="19">
        <v>1.9</v>
      </c>
      <c r="BD64" s="19">
        <v>70.8</v>
      </c>
      <c r="BE64" s="19">
        <v>82.1</v>
      </c>
      <c r="BF64" s="122" t="s">
        <v>255</v>
      </c>
      <c r="BG64" s="122" t="s">
        <v>255</v>
      </c>
      <c r="BH64" s="122" t="s">
        <v>255</v>
      </c>
      <c r="BI64" s="20" t="s">
        <v>255</v>
      </c>
      <c r="BJ64" s="20" t="s">
        <v>255</v>
      </c>
      <c r="BK64" s="19">
        <v>23.5</v>
      </c>
      <c r="BL64" s="19">
        <v>11.3</v>
      </c>
      <c r="BM64" s="19">
        <v>33.1</v>
      </c>
      <c r="BN64" s="19">
        <v>27.1</v>
      </c>
      <c r="BO64" s="19">
        <v>31.2</v>
      </c>
      <c r="BP64" s="19">
        <v>32.6</v>
      </c>
      <c r="BQ64" s="19">
        <v>12.2</v>
      </c>
      <c r="BR64" s="19">
        <v>29.1</v>
      </c>
      <c r="BS64" s="107" t="s">
        <v>255</v>
      </c>
      <c r="BT64" s="118" t="s">
        <v>255</v>
      </c>
      <c r="BU64" s="118">
        <v>61</v>
      </c>
      <c r="BV64" s="118">
        <v>57.999999999999993</v>
      </c>
      <c r="BW64" s="118">
        <v>61</v>
      </c>
      <c r="BX64" s="118">
        <v>57.999999999999993</v>
      </c>
      <c r="BY64" s="119">
        <v>137</v>
      </c>
      <c r="BZ64" s="119">
        <v>114</v>
      </c>
      <c r="CA64" s="119">
        <v>104</v>
      </c>
      <c r="CB64" s="26">
        <v>91.228070175438589</v>
      </c>
      <c r="CC64" s="121">
        <v>1</v>
      </c>
      <c r="CD64" s="121">
        <v>1</v>
      </c>
      <c r="CE64" s="120">
        <f t="shared" si="31"/>
        <v>100</v>
      </c>
    </row>
    <row r="65" spans="1:83" s="1" customFormat="1">
      <c r="A65" s="1" t="s">
        <v>28</v>
      </c>
      <c r="B65" s="2" t="s">
        <v>29</v>
      </c>
      <c r="C65" s="1" t="s">
        <v>390</v>
      </c>
      <c r="D65" s="19">
        <v>140638</v>
      </c>
      <c r="E65" s="19">
        <v>13470</v>
      </c>
      <c r="F65" s="19">
        <v>11460</v>
      </c>
      <c r="G65" s="19">
        <v>6608</v>
      </c>
      <c r="H65" s="19">
        <v>6976</v>
      </c>
      <c r="I65" s="19">
        <v>2010</v>
      </c>
      <c r="J65" s="19">
        <v>127168</v>
      </c>
      <c r="K65" s="19">
        <v>107019</v>
      </c>
      <c r="L65" s="19">
        <v>102257</v>
      </c>
      <c r="M65" s="19">
        <v>7826</v>
      </c>
      <c r="N65" s="19">
        <v>20149</v>
      </c>
      <c r="O65" s="19">
        <v>27204</v>
      </c>
      <c r="P65" s="19">
        <v>9037</v>
      </c>
      <c r="Q65" s="19">
        <v>9018</v>
      </c>
      <c r="R65" s="19">
        <v>5824</v>
      </c>
      <c r="S65" s="19">
        <v>9004</v>
      </c>
      <c r="T65" s="19">
        <v>19</v>
      </c>
      <c r="U65" s="19">
        <v>18167</v>
      </c>
      <c r="V65" s="19">
        <v>18000</v>
      </c>
      <c r="W65" s="19">
        <v>12377</v>
      </c>
      <c r="X65" s="19">
        <v>17453</v>
      </c>
      <c r="Y65" s="19">
        <v>167</v>
      </c>
      <c r="Z65" s="20">
        <f t="shared" si="21"/>
        <v>14.92204899777283</v>
      </c>
      <c r="AA65" s="20">
        <f t="shared" si="22"/>
        <v>15.844394816305989</v>
      </c>
      <c r="AB65" s="20">
        <f t="shared" si="23"/>
        <v>0.21024676330640701</v>
      </c>
      <c r="AC65" s="20">
        <f t="shared" si="24"/>
        <v>0.91924918808829192</v>
      </c>
      <c r="AD65" s="20">
        <f t="shared" si="25"/>
        <v>49.057164068299926</v>
      </c>
      <c r="AE65" s="20">
        <f t="shared" si="26"/>
        <v>80.410952440865628</v>
      </c>
      <c r="AF65" s="20">
        <f t="shared" si="27"/>
        <v>64.446165762974445</v>
      </c>
      <c r="AG65" s="20">
        <f t="shared" si="28"/>
        <v>68.129025155501736</v>
      </c>
      <c r="AH65" s="112" t="s">
        <v>255</v>
      </c>
      <c r="AI65" s="112" t="s">
        <v>255</v>
      </c>
      <c r="AJ65" s="112" t="s">
        <v>255</v>
      </c>
      <c r="AK65" s="112" t="s">
        <v>255</v>
      </c>
      <c r="AL65" s="112" t="s">
        <v>255</v>
      </c>
      <c r="AM65" s="112" t="s">
        <v>255</v>
      </c>
      <c r="AN65" s="112" t="s">
        <v>255</v>
      </c>
      <c r="AO65" s="112" t="s">
        <v>255</v>
      </c>
      <c r="AP65" s="112" t="s">
        <v>255</v>
      </c>
      <c r="AQ65" s="112" t="s">
        <v>255</v>
      </c>
      <c r="AR65" s="112" t="s">
        <v>255</v>
      </c>
      <c r="AS65" s="112" t="s">
        <v>255</v>
      </c>
      <c r="AT65" s="1">
        <v>78</v>
      </c>
      <c r="AU65" s="1">
        <v>35</v>
      </c>
      <c r="AV65" s="4" t="s">
        <v>255</v>
      </c>
      <c r="AW65" s="4" t="s">
        <v>255</v>
      </c>
      <c r="AX65" s="110">
        <v>40</v>
      </c>
      <c r="AY65" s="114">
        <v>23</v>
      </c>
      <c r="AZ65" s="115">
        <v>0.16723633820603515</v>
      </c>
      <c r="BA65" s="116">
        <v>0.73</v>
      </c>
      <c r="BB65" s="19">
        <v>3.7</v>
      </c>
      <c r="BC65" s="19">
        <v>0.6</v>
      </c>
      <c r="BD65" s="19">
        <v>69.400000000000006</v>
      </c>
      <c r="BE65" s="19">
        <v>80.3</v>
      </c>
      <c r="BF65" s="117">
        <v>220749</v>
      </c>
      <c r="BG65" s="117">
        <v>5134</v>
      </c>
      <c r="BH65" s="117">
        <v>657</v>
      </c>
      <c r="BI65" s="20">
        <f t="shared" si="29"/>
        <v>232.57183497999992</v>
      </c>
      <c r="BJ65" s="20">
        <f t="shared" si="30"/>
        <v>29.762309229033882</v>
      </c>
      <c r="BK65" s="19">
        <v>12.8</v>
      </c>
      <c r="BL65" s="19">
        <v>4.4000000000000004</v>
      </c>
      <c r="BM65" s="19">
        <v>26.5</v>
      </c>
      <c r="BN65" s="19">
        <v>18.600000000000001</v>
      </c>
      <c r="BO65" s="19">
        <v>35.4</v>
      </c>
      <c r="BP65" s="19">
        <v>33.6</v>
      </c>
      <c r="BQ65" s="19">
        <v>25.3</v>
      </c>
      <c r="BR65" s="19">
        <v>43.4</v>
      </c>
      <c r="BS65" s="107" t="s">
        <v>255</v>
      </c>
      <c r="BT65" s="118" t="s">
        <v>255</v>
      </c>
      <c r="BU65" s="118" t="s">
        <v>255</v>
      </c>
      <c r="BV65" s="118" t="s">
        <v>255</v>
      </c>
      <c r="BW65" s="118" t="s">
        <v>255</v>
      </c>
      <c r="BX65" s="118" t="s">
        <v>255</v>
      </c>
      <c r="BY65" s="119">
        <v>74</v>
      </c>
      <c r="BZ65" s="119">
        <v>74</v>
      </c>
      <c r="CA65" s="119">
        <v>74</v>
      </c>
      <c r="CB65" s="26">
        <v>100</v>
      </c>
      <c r="CC65" s="121">
        <v>0</v>
      </c>
      <c r="CD65" s="121">
        <v>0</v>
      </c>
      <c r="CE65" s="120" t="s">
        <v>255</v>
      </c>
    </row>
    <row r="66" spans="1:83" s="1" customFormat="1">
      <c r="A66" s="1" t="s">
        <v>30</v>
      </c>
      <c r="B66" s="2" t="s">
        <v>31</v>
      </c>
      <c r="C66" s="1" t="s">
        <v>116</v>
      </c>
      <c r="D66" s="19">
        <v>1798560</v>
      </c>
      <c r="E66" s="19">
        <v>151411</v>
      </c>
      <c r="F66" s="19">
        <v>127097</v>
      </c>
      <c r="G66" s="19">
        <v>51552</v>
      </c>
      <c r="H66" s="19">
        <v>84904</v>
      </c>
      <c r="I66" s="19">
        <v>24314</v>
      </c>
      <c r="J66" s="19">
        <v>1647149</v>
      </c>
      <c r="K66" s="19">
        <v>1304194</v>
      </c>
      <c r="L66" s="19">
        <v>1074093</v>
      </c>
      <c r="M66" s="19">
        <v>253854</v>
      </c>
      <c r="N66" s="19">
        <v>342955</v>
      </c>
      <c r="O66" s="19">
        <v>296324</v>
      </c>
      <c r="P66" s="19">
        <v>115456</v>
      </c>
      <c r="Q66" s="19">
        <v>113625</v>
      </c>
      <c r="R66" s="19">
        <v>46584</v>
      </c>
      <c r="S66" s="19">
        <v>111588</v>
      </c>
      <c r="T66" s="19">
        <v>1831</v>
      </c>
      <c r="U66" s="19">
        <v>180868</v>
      </c>
      <c r="V66" s="19">
        <v>176235</v>
      </c>
      <c r="W66" s="19">
        <v>91424</v>
      </c>
      <c r="X66" s="19">
        <v>165846</v>
      </c>
      <c r="Y66" s="19">
        <v>4633</v>
      </c>
      <c r="Z66" s="20">
        <f t="shared" si="21"/>
        <v>16.058278460613824</v>
      </c>
      <c r="AA66" s="20">
        <f t="shared" si="22"/>
        <v>20.821127900390309</v>
      </c>
      <c r="AB66" s="20">
        <f t="shared" si="23"/>
        <v>1.5858855321507759</v>
      </c>
      <c r="AC66" s="20">
        <f t="shared" si="24"/>
        <v>2.5615365902204923</v>
      </c>
      <c r="AD66" s="20">
        <f t="shared" si="25"/>
        <v>34.047724405756519</v>
      </c>
      <c r="AE66" s="20">
        <f t="shared" si="26"/>
        <v>65.209219080969604</v>
      </c>
      <c r="AF66" s="20">
        <f t="shared" si="27"/>
        <v>40.347838137472287</v>
      </c>
      <c r="AG66" s="20">
        <f t="shared" si="28"/>
        <v>50.547360506004381</v>
      </c>
      <c r="AH66" s="112" t="s">
        <v>255</v>
      </c>
      <c r="AI66" s="112" t="s">
        <v>255</v>
      </c>
      <c r="AJ66" s="112" t="s">
        <v>255</v>
      </c>
      <c r="AK66" s="112" t="s">
        <v>255</v>
      </c>
      <c r="AL66" s="112" t="s">
        <v>255</v>
      </c>
      <c r="AM66" s="112" t="s">
        <v>255</v>
      </c>
      <c r="AN66" s="112" t="s">
        <v>255</v>
      </c>
      <c r="AO66" s="112" t="s">
        <v>255</v>
      </c>
      <c r="AP66" s="112" t="s">
        <v>255</v>
      </c>
      <c r="AQ66" s="112" t="s">
        <v>255</v>
      </c>
      <c r="AR66" s="112" t="s">
        <v>255</v>
      </c>
      <c r="AS66" s="112" t="s">
        <v>255</v>
      </c>
      <c r="AT66" s="1">
        <v>23</v>
      </c>
      <c r="AU66" s="1">
        <v>20</v>
      </c>
      <c r="AV66" s="4" t="s">
        <v>255</v>
      </c>
      <c r="AW66" s="4" t="s">
        <v>255</v>
      </c>
      <c r="AX66" s="110">
        <v>78</v>
      </c>
      <c r="AY66" s="114">
        <v>65</v>
      </c>
      <c r="AZ66" s="115">
        <v>1.0065411425042733E-2</v>
      </c>
      <c r="BA66" s="116">
        <v>0.43</v>
      </c>
      <c r="BB66" s="19">
        <v>28.6</v>
      </c>
      <c r="BC66" s="19">
        <v>27.8</v>
      </c>
      <c r="BD66" s="19">
        <v>45.9</v>
      </c>
      <c r="BE66" s="19">
        <v>49.7</v>
      </c>
      <c r="BF66" s="117">
        <v>2725153</v>
      </c>
      <c r="BG66" s="117">
        <v>86960</v>
      </c>
      <c r="BH66" s="117">
        <v>30126</v>
      </c>
      <c r="BI66" s="20">
        <f t="shared" si="29"/>
        <v>319.10134953890662</v>
      </c>
      <c r="BJ66" s="20">
        <f t="shared" si="30"/>
        <v>110.54792152954347</v>
      </c>
      <c r="BK66" s="19">
        <v>31.4</v>
      </c>
      <c r="BL66" s="19">
        <v>14.3</v>
      </c>
      <c r="BM66" s="19">
        <v>28.7</v>
      </c>
      <c r="BN66" s="19">
        <v>21.8</v>
      </c>
      <c r="BO66" s="19">
        <v>24.4</v>
      </c>
      <c r="BP66" s="19">
        <v>23.5</v>
      </c>
      <c r="BQ66" s="19">
        <v>15.5</v>
      </c>
      <c r="BR66" s="19">
        <v>40.4</v>
      </c>
      <c r="BS66" s="118">
        <v>31</v>
      </c>
      <c r="BT66" s="118">
        <v>34</v>
      </c>
      <c r="BU66" s="118">
        <v>94</v>
      </c>
      <c r="BV66" s="118">
        <v>93</v>
      </c>
      <c r="BW66" s="118">
        <v>94</v>
      </c>
      <c r="BX66" s="118">
        <v>93</v>
      </c>
      <c r="BY66" s="119">
        <v>3398</v>
      </c>
      <c r="BZ66" s="119">
        <v>3209</v>
      </c>
      <c r="CA66" s="119">
        <v>3209</v>
      </c>
      <c r="CB66" s="26">
        <v>100</v>
      </c>
      <c r="CC66" s="121">
        <v>145</v>
      </c>
      <c r="CD66" s="121">
        <v>97</v>
      </c>
      <c r="CE66" s="120">
        <f t="shared" ref="CE66:CE74" si="32">CD66/CC66*100</f>
        <v>66.896551724137936</v>
      </c>
    </row>
    <row r="67" spans="1:83" s="1" customFormat="1">
      <c r="A67" s="1" t="s">
        <v>84</v>
      </c>
      <c r="B67" s="2" t="s">
        <v>85</v>
      </c>
      <c r="C67" s="1" t="s">
        <v>117</v>
      </c>
      <c r="D67" s="19">
        <v>79400</v>
      </c>
      <c r="E67" s="19">
        <v>7472</v>
      </c>
      <c r="F67" s="19">
        <v>6329</v>
      </c>
      <c r="G67" s="19">
        <v>3198</v>
      </c>
      <c r="H67" s="19">
        <v>3988</v>
      </c>
      <c r="I67" s="19">
        <v>1143</v>
      </c>
      <c r="J67" s="19">
        <v>71928</v>
      </c>
      <c r="K67" s="19">
        <v>60954</v>
      </c>
      <c r="L67" s="19">
        <v>55852</v>
      </c>
      <c r="M67" s="19">
        <v>7048</v>
      </c>
      <c r="N67" s="19">
        <v>10974</v>
      </c>
      <c r="O67" s="19">
        <v>11759</v>
      </c>
      <c r="P67" s="19">
        <v>4100</v>
      </c>
      <c r="Q67" s="19">
        <v>4051</v>
      </c>
      <c r="R67" s="19">
        <v>2386</v>
      </c>
      <c r="S67" s="19">
        <v>3995</v>
      </c>
      <c r="T67" s="19">
        <v>49</v>
      </c>
      <c r="U67" s="19">
        <v>7659</v>
      </c>
      <c r="V67" s="19">
        <v>7619</v>
      </c>
      <c r="W67" s="19">
        <v>5334</v>
      </c>
      <c r="X67" s="19">
        <v>7468</v>
      </c>
      <c r="Y67" s="19">
        <v>40</v>
      </c>
      <c r="Z67" s="20">
        <f t="shared" si="21"/>
        <v>15.297109207708779</v>
      </c>
      <c r="AA67" s="20">
        <f t="shared" si="22"/>
        <v>15.256923590256925</v>
      </c>
      <c r="AB67" s="20">
        <f t="shared" si="23"/>
        <v>1.1951219512195121</v>
      </c>
      <c r="AC67" s="20">
        <f t="shared" si="24"/>
        <v>0.52226139182660924</v>
      </c>
      <c r="AD67" s="20">
        <f t="shared" si="25"/>
        <v>42.799785867237688</v>
      </c>
      <c r="AE67" s="20">
        <f t="shared" si="26"/>
        <v>77.649872094316535</v>
      </c>
      <c r="AF67" s="20">
        <f t="shared" si="27"/>
        <v>58.195121951219505</v>
      </c>
      <c r="AG67" s="20">
        <f t="shared" si="28"/>
        <v>69.643556600078341</v>
      </c>
      <c r="AH67" s="112" t="s">
        <v>255</v>
      </c>
      <c r="AI67" s="112" t="s">
        <v>255</v>
      </c>
      <c r="AJ67" s="112" t="s">
        <v>255</v>
      </c>
      <c r="AK67" s="112" t="s">
        <v>255</v>
      </c>
      <c r="AL67" s="112" t="s">
        <v>255</v>
      </c>
      <c r="AM67" s="112" t="s">
        <v>255</v>
      </c>
      <c r="AN67" s="112" t="s">
        <v>255</v>
      </c>
      <c r="AO67" s="112" t="s">
        <v>255</v>
      </c>
      <c r="AP67" s="112" t="s">
        <v>255</v>
      </c>
      <c r="AQ67" s="112" t="s">
        <v>255</v>
      </c>
      <c r="AR67" s="112" t="s">
        <v>255</v>
      </c>
      <c r="AS67" s="112" t="s">
        <v>255</v>
      </c>
      <c r="AT67" s="1">
        <v>18</v>
      </c>
      <c r="AU67" s="1">
        <v>12</v>
      </c>
      <c r="AV67" s="4" t="s">
        <v>255</v>
      </c>
      <c r="AW67" s="4" t="s">
        <v>255</v>
      </c>
      <c r="AX67" s="110">
        <v>38</v>
      </c>
      <c r="AY67" s="114">
        <v>0</v>
      </c>
      <c r="AZ67" s="115">
        <v>0.21576680806718354</v>
      </c>
      <c r="BA67" s="116">
        <v>0.03</v>
      </c>
      <c r="BB67" s="19">
        <v>8.6999999999999993</v>
      </c>
      <c r="BC67" s="19">
        <v>1.7</v>
      </c>
      <c r="BD67" s="19">
        <v>65.5</v>
      </c>
      <c r="BE67" s="19">
        <v>80</v>
      </c>
      <c r="BF67" s="122">
        <v>134489</v>
      </c>
      <c r="BG67" s="122">
        <v>7374</v>
      </c>
      <c r="BH67" s="122">
        <v>1116</v>
      </c>
      <c r="BI67" s="20">
        <f t="shared" si="29"/>
        <v>548.29763028946604</v>
      </c>
      <c r="BJ67" s="20">
        <f t="shared" si="30"/>
        <v>82.980764226070534</v>
      </c>
      <c r="BK67" s="19">
        <v>23.2</v>
      </c>
      <c r="BL67" s="19">
        <v>8.3000000000000007</v>
      </c>
      <c r="BM67" s="19">
        <v>30.6</v>
      </c>
      <c r="BN67" s="19">
        <v>16.399999999999999</v>
      </c>
      <c r="BO67" s="19">
        <v>25.7</v>
      </c>
      <c r="BP67" s="19">
        <v>26</v>
      </c>
      <c r="BQ67" s="19">
        <v>20.5</v>
      </c>
      <c r="BR67" s="19">
        <v>49.4</v>
      </c>
      <c r="BS67" s="107" t="s">
        <v>255</v>
      </c>
      <c r="BT67" s="118" t="s">
        <v>255</v>
      </c>
      <c r="BU67" s="118">
        <v>28.999999999999996</v>
      </c>
      <c r="BV67" s="118">
        <v>20</v>
      </c>
      <c r="BW67" s="118">
        <v>28.999999999999996</v>
      </c>
      <c r="BX67" s="118">
        <v>20</v>
      </c>
      <c r="BY67" s="119">
        <v>62</v>
      </c>
      <c r="BZ67" s="119">
        <v>62</v>
      </c>
      <c r="CA67" s="119">
        <v>62</v>
      </c>
      <c r="CB67" s="26">
        <v>100</v>
      </c>
      <c r="CC67" s="119">
        <v>1</v>
      </c>
      <c r="CD67" s="119">
        <v>1</v>
      </c>
      <c r="CE67" s="120">
        <f t="shared" si="32"/>
        <v>100</v>
      </c>
    </row>
    <row r="68" spans="1:83" s="1" customFormat="1">
      <c r="A68" s="1" t="s">
        <v>74</v>
      </c>
      <c r="B68" s="2" t="s">
        <v>75</v>
      </c>
      <c r="C68" s="1" t="s">
        <v>118</v>
      </c>
      <c r="D68" s="19">
        <v>564376</v>
      </c>
      <c r="E68" s="19">
        <v>60788</v>
      </c>
      <c r="F68" s="19">
        <v>51583</v>
      </c>
      <c r="G68" s="19">
        <v>22210</v>
      </c>
      <c r="H68" s="19">
        <v>33885</v>
      </c>
      <c r="I68" s="19">
        <v>9205</v>
      </c>
      <c r="J68" s="19">
        <v>503588</v>
      </c>
      <c r="K68" s="19">
        <v>425868</v>
      </c>
      <c r="L68" s="19">
        <v>368261</v>
      </c>
      <c r="M68" s="19">
        <v>66908</v>
      </c>
      <c r="N68" s="19">
        <v>77720</v>
      </c>
      <c r="O68" s="19">
        <v>76500</v>
      </c>
      <c r="P68" s="19">
        <v>28902</v>
      </c>
      <c r="Q68" s="19">
        <v>28711</v>
      </c>
      <c r="R68" s="19">
        <v>15895</v>
      </c>
      <c r="S68" s="19">
        <v>28120</v>
      </c>
      <c r="T68" s="19">
        <v>191</v>
      </c>
      <c r="U68" s="19">
        <v>47598</v>
      </c>
      <c r="V68" s="19">
        <v>46543</v>
      </c>
      <c r="W68" s="19">
        <v>29848</v>
      </c>
      <c r="X68" s="19">
        <v>43946</v>
      </c>
      <c r="Y68" s="19">
        <v>1055</v>
      </c>
      <c r="Z68" s="20">
        <f t="shared" si="21"/>
        <v>15.14279134039613</v>
      </c>
      <c r="AA68" s="20">
        <f t="shared" si="22"/>
        <v>15.433250990889377</v>
      </c>
      <c r="AB68" s="20">
        <f t="shared" si="23"/>
        <v>0.66085392014393474</v>
      </c>
      <c r="AC68" s="20">
        <f t="shared" si="24"/>
        <v>2.2164796840203369</v>
      </c>
      <c r="AD68" s="20">
        <f t="shared" si="25"/>
        <v>36.536816476936238</v>
      </c>
      <c r="AE68" s="20">
        <f t="shared" si="26"/>
        <v>73.127437508439442</v>
      </c>
      <c r="AF68" s="20">
        <f t="shared" si="27"/>
        <v>54.996194035014881</v>
      </c>
      <c r="AG68" s="20">
        <f t="shared" si="28"/>
        <v>62.708517164586752</v>
      </c>
      <c r="AH68" s="112" t="s">
        <v>255</v>
      </c>
      <c r="AI68" s="112" t="s">
        <v>255</v>
      </c>
      <c r="AJ68" s="112" t="s">
        <v>255</v>
      </c>
      <c r="AK68" s="112" t="s">
        <v>255</v>
      </c>
      <c r="AL68" s="112" t="s">
        <v>255</v>
      </c>
      <c r="AM68" s="112" t="s">
        <v>255</v>
      </c>
      <c r="AN68" s="112" t="s">
        <v>255</v>
      </c>
      <c r="AO68" s="112" t="s">
        <v>255</v>
      </c>
      <c r="AP68" s="112" t="s">
        <v>255</v>
      </c>
      <c r="AQ68" s="112" t="s">
        <v>255</v>
      </c>
      <c r="AR68" s="112" t="s">
        <v>255</v>
      </c>
      <c r="AS68" s="112" t="s">
        <v>255</v>
      </c>
      <c r="AT68" s="1">
        <v>10</v>
      </c>
      <c r="AU68" s="1">
        <v>24</v>
      </c>
      <c r="AV68" s="4" t="s">
        <v>255</v>
      </c>
      <c r="AW68" s="4" t="s">
        <v>255</v>
      </c>
      <c r="AX68" s="110">
        <v>41</v>
      </c>
      <c r="AY68" s="114">
        <v>31</v>
      </c>
      <c r="AZ68" s="115">
        <v>0.22062672421641996</v>
      </c>
      <c r="BA68" s="116">
        <v>0.43</v>
      </c>
      <c r="BB68" s="19">
        <v>6.7</v>
      </c>
      <c r="BC68" s="19">
        <v>3</v>
      </c>
      <c r="BD68" s="19">
        <v>68.5</v>
      </c>
      <c r="BE68" s="19">
        <v>80.8</v>
      </c>
      <c r="BF68" s="122">
        <v>862515</v>
      </c>
      <c r="BG68" s="122">
        <v>35106</v>
      </c>
      <c r="BH68" s="122">
        <v>4500</v>
      </c>
      <c r="BI68" s="20">
        <f t="shared" si="29"/>
        <v>407.0190083650719</v>
      </c>
      <c r="BJ68" s="20">
        <f t="shared" si="30"/>
        <v>52.173005686857621</v>
      </c>
      <c r="BK68" s="19">
        <v>22.8</v>
      </c>
      <c r="BL68" s="19">
        <v>8.9</v>
      </c>
      <c r="BM68" s="19">
        <v>35.299999999999997</v>
      </c>
      <c r="BN68" s="19">
        <v>23.8</v>
      </c>
      <c r="BO68" s="19">
        <v>26.7</v>
      </c>
      <c r="BP68" s="19">
        <v>28.6</v>
      </c>
      <c r="BQ68" s="19">
        <v>15.3</v>
      </c>
      <c r="BR68" s="19">
        <v>38.700000000000003</v>
      </c>
      <c r="BS68" s="107" t="s">
        <v>255</v>
      </c>
      <c r="BT68" s="118" t="s">
        <v>255</v>
      </c>
      <c r="BU68" s="118">
        <v>55.000000000000007</v>
      </c>
      <c r="BV68" s="118">
        <v>53</v>
      </c>
      <c r="BW68" s="118">
        <v>55.000000000000007</v>
      </c>
      <c r="BX68" s="118">
        <v>53</v>
      </c>
      <c r="BY68" s="119">
        <v>408</v>
      </c>
      <c r="BZ68" s="119">
        <v>408</v>
      </c>
      <c r="CA68" s="119">
        <v>408</v>
      </c>
      <c r="CB68" s="26">
        <v>100</v>
      </c>
      <c r="CC68" s="121">
        <v>5</v>
      </c>
      <c r="CD68" s="121">
        <v>5</v>
      </c>
      <c r="CE68" s="120">
        <f t="shared" si="32"/>
        <v>100</v>
      </c>
    </row>
    <row r="69" spans="1:83" s="1" customFormat="1">
      <c r="A69" s="1" t="s">
        <v>14</v>
      </c>
      <c r="B69" s="2" t="s">
        <v>15</v>
      </c>
      <c r="C69" s="1" t="s">
        <v>119</v>
      </c>
      <c r="D69" s="19">
        <v>449529</v>
      </c>
      <c r="E69" s="19">
        <v>34314</v>
      </c>
      <c r="F69" s="19">
        <v>30358</v>
      </c>
      <c r="G69" s="19">
        <v>14031</v>
      </c>
      <c r="H69" s="19">
        <v>19140</v>
      </c>
      <c r="I69" s="19">
        <v>3956</v>
      </c>
      <c r="J69" s="19">
        <v>415215</v>
      </c>
      <c r="K69" s="19">
        <v>342954</v>
      </c>
      <c r="L69" s="19">
        <v>292803</v>
      </c>
      <c r="M69" s="19">
        <v>57664</v>
      </c>
      <c r="N69" s="19">
        <v>72261</v>
      </c>
      <c r="O69" s="19">
        <v>70379</v>
      </c>
      <c r="P69" s="19">
        <v>24111</v>
      </c>
      <c r="Q69" s="19">
        <v>23922</v>
      </c>
      <c r="R69" s="19">
        <v>12680</v>
      </c>
      <c r="S69" s="19">
        <v>23548</v>
      </c>
      <c r="T69" s="19">
        <v>189</v>
      </c>
      <c r="U69" s="19">
        <v>46268</v>
      </c>
      <c r="V69" s="19">
        <v>45764</v>
      </c>
      <c r="W69" s="19">
        <v>27456</v>
      </c>
      <c r="X69" s="19">
        <v>43493</v>
      </c>
      <c r="Y69" s="19">
        <v>504</v>
      </c>
      <c r="Z69" s="20">
        <f t="shared" si="21"/>
        <v>11.528822055137844</v>
      </c>
      <c r="AA69" s="20">
        <f t="shared" si="22"/>
        <v>17.403273003142949</v>
      </c>
      <c r="AB69" s="20">
        <f t="shared" si="23"/>
        <v>0.78387458006718924</v>
      </c>
      <c r="AC69" s="20">
        <f t="shared" si="24"/>
        <v>1.0893057836949944</v>
      </c>
      <c r="AD69" s="20">
        <f t="shared" si="25"/>
        <v>40.890015737016959</v>
      </c>
      <c r="AE69" s="20">
        <f t="shared" si="26"/>
        <v>70.518406126946275</v>
      </c>
      <c r="AF69" s="20">
        <f t="shared" si="27"/>
        <v>52.590104101862224</v>
      </c>
      <c r="AG69" s="20">
        <f t="shared" si="28"/>
        <v>59.34122935938445</v>
      </c>
      <c r="AH69" s="112" t="s">
        <v>255</v>
      </c>
      <c r="AI69" s="112" t="s">
        <v>255</v>
      </c>
      <c r="AJ69" s="112" t="s">
        <v>255</v>
      </c>
      <c r="AK69" s="112" t="s">
        <v>255</v>
      </c>
      <c r="AL69" s="112" t="s">
        <v>255</v>
      </c>
      <c r="AM69" s="112" t="s">
        <v>255</v>
      </c>
      <c r="AN69" s="112" t="s">
        <v>255</v>
      </c>
      <c r="AO69" s="112" t="s">
        <v>255</v>
      </c>
      <c r="AP69" s="112" t="s">
        <v>255</v>
      </c>
      <c r="AQ69" s="112" t="s">
        <v>255</v>
      </c>
      <c r="AR69" s="112" t="s">
        <v>255</v>
      </c>
      <c r="AS69" s="112" t="s">
        <v>255</v>
      </c>
      <c r="AT69" s="1">
        <v>21</v>
      </c>
      <c r="AU69" s="1">
        <v>25</v>
      </c>
      <c r="AV69" s="4" t="s">
        <v>255</v>
      </c>
      <c r="AW69" s="4" t="s">
        <v>255</v>
      </c>
      <c r="AX69" s="110">
        <v>61</v>
      </c>
      <c r="AY69" s="114">
        <v>48</v>
      </c>
      <c r="AZ69" s="115">
        <v>0.16437014896735802</v>
      </c>
      <c r="BA69" s="116">
        <v>0.76</v>
      </c>
      <c r="BB69" s="19">
        <v>11.2</v>
      </c>
      <c r="BC69" s="19">
        <v>6.6</v>
      </c>
      <c r="BD69" s="19">
        <v>62.4</v>
      </c>
      <c r="BE69" s="19">
        <v>70.5</v>
      </c>
      <c r="BF69" s="122">
        <v>699259</v>
      </c>
      <c r="BG69" s="122">
        <v>25101</v>
      </c>
      <c r="BH69" s="122">
        <v>4597</v>
      </c>
      <c r="BI69" s="20">
        <f t="shared" si="29"/>
        <v>358.96570512499665</v>
      </c>
      <c r="BJ69" s="20">
        <f t="shared" si="30"/>
        <v>65.741020137030773</v>
      </c>
      <c r="BK69" s="19">
        <v>21.4</v>
      </c>
      <c r="BL69" s="19">
        <v>12.4</v>
      </c>
      <c r="BM69" s="19">
        <v>26.4</v>
      </c>
      <c r="BN69" s="19">
        <v>16</v>
      </c>
      <c r="BO69" s="19">
        <v>27.7</v>
      </c>
      <c r="BP69" s="19">
        <v>22.5</v>
      </c>
      <c r="BQ69" s="19">
        <v>24.5</v>
      </c>
      <c r="BR69" s="19">
        <v>49.1</v>
      </c>
      <c r="BS69" s="118">
        <v>11</v>
      </c>
      <c r="BT69" s="118">
        <v>10</v>
      </c>
      <c r="BU69" s="118">
        <v>77</v>
      </c>
      <c r="BV69" s="118">
        <v>74</v>
      </c>
      <c r="BW69" s="118">
        <v>78</v>
      </c>
      <c r="BX69" s="118">
        <v>74</v>
      </c>
      <c r="BY69" s="121">
        <v>1589</v>
      </c>
      <c r="BZ69" s="121">
        <v>1589</v>
      </c>
      <c r="CA69" s="121">
        <v>1589</v>
      </c>
      <c r="CB69" s="26">
        <v>100</v>
      </c>
      <c r="CC69" s="121">
        <v>52</v>
      </c>
      <c r="CD69" s="121">
        <v>52</v>
      </c>
      <c r="CE69" s="120">
        <f t="shared" si="32"/>
        <v>100</v>
      </c>
    </row>
    <row r="70" spans="1:83" s="1" customFormat="1">
      <c r="A70" s="1" t="s">
        <v>48</v>
      </c>
      <c r="B70" s="2" t="s">
        <v>49</v>
      </c>
      <c r="C70" s="1" t="s">
        <v>120</v>
      </c>
      <c r="D70" s="19">
        <v>421844</v>
      </c>
      <c r="E70" s="19">
        <v>86040</v>
      </c>
      <c r="F70" s="19">
        <v>76417</v>
      </c>
      <c r="G70" s="19">
        <v>20594</v>
      </c>
      <c r="H70" s="19">
        <v>63488</v>
      </c>
      <c r="I70" s="19">
        <v>9623</v>
      </c>
      <c r="J70" s="19">
        <v>335804</v>
      </c>
      <c r="K70" s="19">
        <v>254596</v>
      </c>
      <c r="L70" s="19">
        <v>154727</v>
      </c>
      <c r="M70" s="19">
        <v>109780</v>
      </c>
      <c r="N70" s="19">
        <v>81208</v>
      </c>
      <c r="O70" s="19">
        <v>83812</v>
      </c>
      <c r="P70" s="19">
        <v>38629</v>
      </c>
      <c r="Q70" s="19">
        <v>38377</v>
      </c>
      <c r="R70" s="19">
        <v>20589</v>
      </c>
      <c r="S70" s="19">
        <v>37810</v>
      </c>
      <c r="T70" s="19">
        <v>252</v>
      </c>
      <c r="U70" s="19">
        <v>45183</v>
      </c>
      <c r="V70" s="19">
        <v>44786</v>
      </c>
      <c r="W70" s="19">
        <v>30013</v>
      </c>
      <c r="X70" s="19">
        <v>43249</v>
      </c>
      <c r="Y70" s="19">
        <v>397</v>
      </c>
      <c r="Z70" s="20">
        <f t="shared" si="21"/>
        <v>11.184332868433287</v>
      </c>
      <c r="AA70" s="20">
        <f t="shared" si="22"/>
        <v>24.183154459148788</v>
      </c>
      <c r="AB70" s="20">
        <f t="shared" si="23"/>
        <v>0.65235962618757937</v>
      </c>
      <c r="AC70" s="20">
        <f t="shared" si="24"/>
        <v>0.87864904942124256</v>
      </c>
      <c r="AD70" s="20">
        <f t="shared" si="25"/>
        <v>23.935378893537891</v>
      </c>
      <c r="AE70" s="20">
        <f t="shared" si="26"/>
        <v>46.076580386177653</v>
      </c>
      <c r="AF70" s="20">
        <f t="shared" si="27"/>
        <v>53.29933469673044</v>
      </c>
      <c r="AG70" s="20">
        <f t="shared" si="28"/>
        <v>66.425425491888547</v>
      </c>
      <c r="AH70" s="112" t="s">
        <v>255</v>
      </c>
      <c r="AI70" s="112" t="s">
        <v>255</v>
      </c>
      <c r="AJ70" s="112" t="s">
        <v>255</v>
      </c>
      <c r="AK70" s="112" t="s">
        <v>255</v>
      </c>
      <c r="AL70" s="112" t="s">
        <v>255</v>
      </c>
      <c r="AM70" s="112" t="s">
        <v>255</v>
      </c>
      <c r="AN70" s="112" t="s">
        <v>255</v>
      </c>
      <c r="AO70" s="112" t="s">
        <v>255</v>
      </c>
      <c r="AP70" s="112" t="s">
        <v>255</v>
      </c>
      <c r="AQ70" s="112" t="s">
        <v>255</v>
      </c>
      <c r="AR70" s="112" t="s">
        <v>255</v>
      </c>
      <c r="AS70" s="112" t="s">
        <v>255</v>
      </c>
      <c r="AT70" s="1">
        <v>26</v>
      </c>
      <c r="AU70" s="1">
        <v>22</v>
      </c>
      <c r="AV70" s="4" t="s">
        <v>255</v>
      </c>
      <c r="AW70" s="4" t="s">
        <v>255</v>
      </c>
      <c r="AX70" s="110">
        <v>55</v>
      </c>
      <c r="AY70" s="114">
        <v>38</v>
      </c>
      <c r="AZ70" s="115">
        <v>3.9773978254562428E-2</v>
      </c>
      <c r="BA70" s="116">
        <v>0.34</v>
      </c>
      <c r="BB70" s="19">
        <v>13.6</v>
      </c>
      <c r="BC70" s="19">
        <v>7.7</v>
      </c>
      <c r="BD70" s="19">
        <v>59.4</v>
      </c>
      <c r="BE70" s="19">
        <v>69.599999999999994</v>
      </c>
      <c r="BF70" s="122">
        <v>669673</v>
      </c>
      <c r="BG70" s="122">
        <v>31630</v>
      </c>
      <c r="BH70" s="122">
        <v>13705</v>
      </c>
      <c r="BI70" s="20">
        <f t="shared" si="29"/>
        <v>472.3200726324639</v>
      </c>
      <c r="BJ70" s="20">
        <f t="shared" si="30"/>
        <v>204.65212125918171</v>
      </c>
      <c r="BK70" s="19">
        <v>30.6</v>
      </c>
      <c r="BL70" s="19">
        <v>17.2</v>
      </c>
      <c r="BM70" s="19">
        <v>33.799999999999997</v>
      </c>
      <c r="BN70" s="19">
        <v>31.9</v>
      </c>
      <c r="BO70" s="19">
        <v>28.3</v>
      </c>
      <c r="BP70" s="19">
        <v>34.5</v>
      </c>
      <c r="BQ70" s="19">
        <v>7.2</v>
      </c>
      <c r="BR70" s="19">
        <v>16.399999999999999</v>
      </c>
      <c r="BS70" s="107" t="s">
        <v>255</v>
      </c>
      <c r="BT70" s="118" t="s">
        <v>255</v>
      </c>
      <c r="BU70" s="118">
        <v>82</v>
      </c>
      <c r="BV70" s="118">
        <v>81</v>
      </c>
      <c r="BW70" s="118">
        <v>82</v>
      </c>
      <c r="BX70" s="118">
        <v>81</v>
      </c>
      <c r="BY70" s="121">
        <f>BY67+BY59</f>
        <v>168</v>
      </c>
      <c r="BZ70" s="121">
        <f>BZ67+BZ59</f>
        <v>163</v>
      </c>
      <c r="CA70" s="121">
        <f>CA67+CA59</f>
        <v>163</v>
      </c>
      <c r="CB70" s="26">
        <v>100</v>
      </c>
      <c r="CC70" s="121">
        <f>CC69+CC68</f>
        <v>57</v>
      </c>
      <c r="CD70" s="121">
        <f>CD69+CD68</f>
        <v>57</v>
      </c>
      <c r="CE70" s="120">
        <f t="shared" si="32"/>
        <v>100</v>
      </c>
    </row>
    <row r="71" spans="1:83" s="1" customFormat="1">
      <c r="A71" s="1" t="s">
        <v>12</v>
      </c>
      <c r="B71" s="2" t="s">
        <v>13</v>
      </c>
      <c r="C71" s="1" t="s">
        <v>121</v>
      </c>
      <c r="D71" s="19">
        <v>308196</v>
      </c>
      <c r="E71" s="19">
        <v>38230</v>
      </c>
      <c r="F71" s="19">
        <v>32073</v>
      </c>
      <c r="G71" s="19">
        <v>11787</v>
      </c>
      <c r="H71" s="19">
        <v>23458</v>
      </c>
      <c r="I71" s="19">
        <v>6157</v>
      </c>
      <c r="J71" s="19">
        <v>269966</v>
      </c>
      <c r="K71" s="19">
        <v>212244</v>
      </c>
      <c r="L71" s="19">
        <v>148115</v>
      </c>
      <c r="M71" s="19">
        <v>71666</v>
      </c>
      <c r="N71" s="19">
        <v>57722</v>
      </c>
      <c r="O71" s="19">
        <v>51247</v>
      </c>
      <c r="P71" s="19">
        <v>22228</v>
      </c>
      <c r="Q71" s="19">
        <v>21978</v>
      </c>
      <c r="R71" s="19">
        <v>9713</v>
      </c>
      <c r="S71" s="19">
        <v>21740</v>
      </c>
      <c r="T71" s="19">
        <v>250</v>
      </c>
      <c r="U71" s="19">
        <v>29019</v>
      </c>
      <c r="V71" s="19">
        <v>28473</v>
      </c>
      <c r="W71" s="19">
        <v>16993</v>
      </c>
      <c r="X71" s="19">
        <v>27187</v>
      </c>
      <c r="Y71" s="19">
        <v>546</v>
      </c>
      <c r="Z71" s="20">
        <f t="shared" ref="Z71:Z82" si="33">I71/E71*100</f>
        <v>16.105153021187547</v>
      </c>
      <c r="AA71" s="20">
        <f t="shared" ref="AA71:AA82" si="34">N71/J71*100</f>
        <v>21.381210967306995</v>
      </c>
      <c r="AB71" s="20">
        <f t="shared" ref="AB71:AB82" si="35">T71/P71*100</f>
        <v>1.1247075760302321</v>
      </c>
      <c r="AC71" s="20">
        <f t="shared" ref="AC71:AC82" si="36">Y71/U71*100</f>
        <v>1.8815258968262174</v>
      </c>
      <c r="AD71" s="20">
        <f t="shared" ref="AD71:AD82" si="37">G71/E71*100</f>
        <v>30.831807481035835</v>
      </c>
      <c r="AE71" s="20">
        <f t="shared" ref="AE71:AE82" si="38">L71/J71*100</f>
        <v>54.864316247231137</v>
      </c>
      <c r="AF71" s="20">
        <f t="shared" ref="AF71:AF82" si="39">R71/P71*100</f>
        <v>43.69713874392658</v>
      </c>
      <c r="AG71" s="20">
        <f t="shared" ref="AG71:AG82" si="40">W71/U71*100</f>
        <v>58.558186016058443</v>
      </c>
      <c r="AH71" s="112" t="s">
        <v>255</v>
      </c>
      <c r="AI71" s="112" t="s">
        <v>255</v>
      </c>
      <c r="AJ71" s="112" t="s">
        <v>255</v>
      </c>
      <c r="AK71" s="112" t="s">
        <v>255</v>
      </c>
      <c r="AL71" s="112" t="s">
        <v>255</v>
      </c>
      <c r="AM71" s="112" t="s">
        <v>255</v>
      </c>
      <c r="AN71" s="112" t="s">
        <v>255</v>
      </c>
      <c r="AO71" s="112" t="s">
        <v>255</v>
      </c>
      <c r="AP71" s="112" t="s">
        <v>255</v>
      </c>
      <c r="AQ71" s="112" t="s">
        <v>255</v>
      </c>
      <c r="AR71" s="112" t="s">
        <v>255</v>
      </c>
      <c r="AS71" s="112" t="s">
        <v>255</v>
      </c>
      <c r="AT71" s="1">
        <v>11</v>
      </c>
      <c r="AU71" s="1">
        <v>17</v>
      </c>
      <c r="AV71" s="4" t="s">
        <v>255</v>
      </c>
      <c r="AW71" s="4" t="s">
        <v>255</v>
      </c>
      <c r="AX71" s="110">
        <v>46</v>
      </c>
      <c r="AY71" s="114">
        <v>31</v>
      </c>
      <c r="AZ71" s="115">
        <v>0.15060144414194812</v>
      </c>
      <c r="BA71" s="116">
        <v>0.76</v>
      </c>
      <c r="BB71" s="19">
        <v>2.4</v>
      </c>
      <c r="BC71" s="19">
        <v>1.9</v>
      </c>
      <c r="BD71" s="19">
        <v>70.400000000000006</v>
      </c>
      <c r="BE71" s="19">
        <v>76.8</v>
      </c>
      <c r="BF71" s="122">
        <v>524796</v>
      </c>
      <c r="BG71" s="122">
        <v>20523</v>
      </c>
      <c r="BH71" s="122">
        <v>3206</v>
      </c>
      <c r="BI71" s="20">
        <f t="shared" ref="BI71:BI83" si="41">(BG71/BF71)*10000</f>
        <v>391.06624288294881</v>
      </c>
      <c r="BJ71" s="20">
        <f t="shared" ref="BJ71:BJ83" si="42">(BH71/BF71)*10000</f>
        <v>61.09040465247449</v>
      </c>
      <c r="BK71" s="19">
        <v>35.6</v>
      </c>
      <c r="BL71" s="19">
        <v>22</v>
      </c>
      <c r="BM71" s="19">
        <v>23.8</v>
      </c>
      <c r="BN71" s="19">
        <v>22.3</v>
      </c>
      <c r="BO71" s="19">
        <v>28.9</v>
      </c>
      <c r="BP71" s="19">
        <v>33</v>
      </c>
      <c r="BQ71" s="19">
        <v>11.6</v>
      </c>
      <c r="BR71" s="19">
        <v>22.7</v>
      </c>
      <c r="BS71" s="107" t="s">
        <v>255</v>
      </c>
      <c r="BT71" s="118" t="s">
        <v>255</v>
      </c>
      <c r="BU71" s="118">
        <v>60</v>
      </c>
      <c r="BV71" s="118">
        <v>57.999999999999993</v>
      </c>
      <c r="BW71" s="118">
        <v>60</v>
      </c>
      <c r="BX71" s="118">
        <v>57.999999999999993</v>
      </c>
      <c r="BY71" s="119">
        <v>163</v>
      </c>
      <c r="BZ71" s="119">
        <v>161</v>
      </c>
      <c r="CA71" s="119">
        <v>152</v>
      </c>
      <c r="CB71" s="26">
        <v>94.409937888198755</v>
      </c>
      <c r="CC71" s="121">
        <v>1</v>
      </c>
      <c r="CD71" s="121">
        <v>1</v>
      </c>
      <c r="CE71" s="120">
        <f t="shared" si="32"/>
        <v>100</v>
      </c>
    </row>
    <row r="72" spans="1:83" s="1" customFormat="1">
      <c r="A72" s="1" t="s">
        <v>70</v>
      </c>
      <c r="B72" s="2" t="s">
        <v>71</v>
      </c>
      <c r="C72" s="1" t="s">
        <v>122</v>
      </c>
      <c r="D72" s="19">
        <v>43718</v>
      </c>
      <c r="E72" s="19">
        <v>6034</v>
      </c>
      <c r="F72" s="19">
        <v>5092</v>
      </c>
      <c r="G72" s="19">
        <v>2312</v>
      </c>
      <c r="H72" s="19">
        <v>3467</v>
      </c>
      <c r="I72" s="19">
        <v>942</v>
      </c>
      <c r="J72" s="19">
        <v>37684</v>
      </c>
      <c r="K72" s="19">
        <v>29773</v>
      </c>
      <c r="L72" s="19">
        <v>25898</v>
      </c>
      <c r="M72" s="19">
        <v>4955</v>
      </c>
      <c r="N72" s="19">
        <v>7911</v>
      </c>
      <c r="O72" s="19">
        <v>9806</v>
      </c>
      <c r="P72" s="19">
        <v>3862</v>
      </c>
      <c r="Q72" s="19">
        <v>3841</v>
      </c>
      <c r="R72" s="19">
        <v>1997</v>
      </c>
      <c r="S72" s="19">
        <v>3801</v>
      </c>
      <c r="T72" s="19">
        <v>21</v>
      </c>
      <c r="U72" s="19">
        <v>5944</v>
      </c>
      <c r="V72" s="19">
        <v>5926</v>
      </c>
      <c r="W72" s="19">
        <v>3883</v>
      </c>
      <c r="X72" s="19">
        <v>5740</v>
      </c>
      <c r="Y72" s="19">
        <v>18</v>
      </c>
      <c r="Z72" s="20">
        <f t="shared" si="33"/>
        <v>15.611534637056678</v>
      </c>
      <c r="AA72" s="20">
        <f t="shared" si="34"/>
        <v>20.992994374270246</v>
      </c>
      <c r="AB72" s="20">
        <f t="shared" si="35"/>
        <v>0.54375970999482137</v>
      </c>
      <c r="AC72" s="20">
        <f t="shared" si="36"/>
        <v>0.30282637954239572</v>
      </c>
      <c r="AD72" s="20">
        <f t="shared" si="37"/>
        <v>38.316208153795159</v>
      </c>
      <c r="AE72" s="20">
        <f t="shared" si="38"/>
        <v>68.724126950429891</v>
      </c>
      <c r="AF72" s="20">
        <f t="shared" si="39"/>
        <v>51.708959088555147</v>
      </c>
      <c r="AG72" s="20">
        <f t="shared" si="40"/>
        <v>65.326379542395699</v>
      </c>
      <c r="AH72" s="112" t="s">
        <v>255</v>
      </c>
      <c r="AI72" s="112" t="s">
        <v>255</v>
      </c>
      <c r="AJ72" s="112" t="s">
        <v>255</v>
      </c>
      <c r="AK72" s="112" t="s">
        <v>255</v>
      </c>
      <c r="AL72" s="112" t="s">
        <v>255</v>
      </c>
      <c r="AM72" s="112" t="s">
        <v>255</v>
      </c>
      <c r="AN72" s="112" t="s">
        <v>255</v>
      </c>
      <c r="AO72" s="112" t="s">
        <v>255</v>
      </c>
      <c r="AP72" s="112" t="s">
        <v>255</v>
      </c>
      <c r="AQ72" s="112" t="s">
        <v>255</v>
      </c>
      <c r="AR72" s="112" t="s">
        <v>255</v>
      </c>
      <c r="AS72" s="112" t="s">
        <v>255</v>
      </c>
      <c r="AT72" s="1" t="s">
        <v>255</v>
      </c>
      <c r="AU72" s="1">
        <v>19</v>
      </c>
      <c r="AV72" s="4" t="s">
        <v>255</v>
      </c>
      <c r="AW72" s="4" t="s">
        <v>255</v>
      </c>
      <c r="AX72" s="110">
        <v>23</v>
      </c>
      <c r="AY72" s="114" t="s">
        <v>255</v>
      </c>
      <c r="AZ72" s="115">
        <v>0.22252089829240132</v>
      </c>
      <c r="BA72" s="116">
        <v>0</v>
      </c>
      <c r="BB72" s="19">
        <v>2</v>
      </c>
      <c r="BC72" s="19">
        <v>0.6</v>
      </c>
      <c r="BD72" s="19">
        <v>70.599999999999994</v>
      </c>
      <c r="BE72" s="19">
        <v>84.4</v>
      </c>
      <c r="BF72" s="122" t="s">
        <v>255</v>
      </c>
      <c r="BG72" s="122" t="s">
        <v>255</v>
      </c>
      <c r="BH72" s="122" t="s">
        <v>255</v>
      </c>
      <c r="BI72" s="20" t="s">
        <v>255</v>
      </c>
      <c r="BJ72" s="20" t="s">
        <v>255</v>
      </c>
      <c r="BK72" s="19">
        <v>29.6</v>
      </c>
      <c r="BL72" s="19">
        <v>12.2</v>
      </c>
      <c r="BM72" s="19">
        <v>31.2</v>
      </c>
      <c r="BN72" s="19">
        <v>25.7</v>
      </c>
      <c r="BO72" s="19">
        <v>25.7</v>
      </c>
      <c r="BP72" s="19">
        <v>35.1</v>
      </c>
      <c r="BQ72" s="19">
        <v>13.5</v>
      </c>
      <c r="BR72" s="19">
        <v>27</v>
      </c>
      <c r="BS72" s="107" t="s">
        <v>255</v>
      </c>
      <c r="BT72" s="118" t="s">
        <v>255</v>
      </c>
      <c r="BU72" s="118" t="s">
        <v>255</v>
      </c>
      <c r="BV72" s="118" t="s">
        <v>255</v>
      </c>
      <c r="BW72" s="118" t="s">
        <v>255</v>
      </c>
      <c r="BX72" s="118" t="s">
        <v>255</v>
      </c>
      <c r="BY72" s="119">
        <v>12</v>
      </c>
      <c r="BZ72" s="119">
        <v>11</v>
      </c>
      <c r="CA72" s="119">
        <v>11</v>
      </c>
      <c r="CB72" s="26">
        <v>100</v>
      </c>
      <c r="CC72" s="121">
        <v>1</v>
      </c>
      <c r="CD72" s="121">
        <v>1</v>
      </c>
      <c r="CE72" s="120">
        <f t="shared" si="32"/>
        <v>100</v>
      </c>
    </row>
    <row r="73" spans="1:83" s="1" customFormat="1">
      <c r="A73" s="1" t="s">
        <v>70</v>
      </c>
      <c r="B73" s="2" t="s">
        <v>71</v>
      </c>
      <c r="C73" s="1" t="s">
        <v>123</v>
      </c>
      <c r="D73" s="19">
        <v>182184</v>
      </c>
      <c r="E73" s="19">
        <v>14113</v>
      </c>
      <c r="F73" s="19">
        <v>12170</v>
      </c>
      <c r="G73" s="19">
        <v>6189</v>
      </c>
      <c r="H73" s="19">
        <v>7795</v>
      </c>
      <c r="I73" s="19">
        <v>1943</v>
      </c>
      <c r="J73" s="19">
        <v>168071</v>
      </c>
      <c r="K73" s="19">
        <v>135241</v>
      </c>
      <c r="L73" s="19">
        <v>122205</v>
      </c>
      <c r="M73" s="19">
        <v>17329</v>
      </c>
      <c r="N73" s="19">
        <v>32830</v>
      </c>
      <c r="O73" s="19">
        <v>35090</v>
      </c>
      <c r="P73" s="19">
        <v>11351</v>
      </c>
      <c r="Q73" s="19">
        <v>11282</v>
      </c>
      <c r="R73" s="19">
        <v>6254</v>
      </c>
      <c r="S73" s="19">
        <v>11224</v>
      </c>
      <c r="T73" s="19">
        <v>69</v>
      </c>
      <c r="U73" s="19">
        <v>23739</v>
      </c>
      <c r="V73" s="19">
        <v>23562</v>
      </c>
      <c r="W73" s="19">
        <v>14124</v>
      </c>
      <c r="X73" s="19">
        <v>22609</v>
      </c>
      <c r="Y73" s="19">
        <v>177</v>
      </c>
      <c r="Z73" s="20">
        <f t="shared" si="33"/>
        <v>13.767448451782045</v>
      </c>
      <c r="AA73" s="20">
        <f t="shared" si="34"/>
        <v>19.533411474912388</v>
      </c>
      <c r="AB73" s="20">
        <f t="shared" si="35"/>
        <v>0.60787595806536865</v>
      </c>
      <c r="AC73" s="20">
        <f t="shared" si="36"/>
        <v>0.74560849235435356</v>
      </c>
      <c r="AD73" s="20">
        <f t="shared" si="37"/>
        <v>43.85318500673138</v>
      </c>
      <c r="AE73" s="20">
        <f t="shared" si="38"/>
        <v>72.710342652807441</v>
      </c>
      <c r="AF73" s="20">
        <f t="shared" si="39"/>
        <v>55.096467271606031</v>
      </c>
      <c r="AG73" s="20">
        <f t="shared" si="40"/>
        <v>59.49703020346265</v>
      </c>
      <c r="AH73" s="112" t="s">
        <v>255</v>
      </c>
      <c r="AI73" s="112" t="s">
        <v>255</v>
      </c>
      <c r="AJ73" s="112" t="s">
        <v>255</v>
      </c>
      <c r="AK73" s="112" t="s">
        <v>255</v>
      </c>
      <c r="AL73" s="112" t="s">
        <v>255</v>
      </c>
      <c r="AM73" s="112" t="s">
        <v>255</v>
      </c>
      <c r="AN73" s="112" t="s">
        <v>255</v>
      </c>
      <c r="AO73" s="112" t="s">
        <v>255</v>
      </c>
      <c r="AP73" s="112" t="s">
        <v>255</v>
      </c>
      <c r="AQ73" s="112" t="s">
        <v>255</v>
      </c>
      <c r="AR73" s="112" t="s">
        <v>255</v>
      </c>
      <c r="AS73" s="112" t="s">
        <v>255</v>
      </c>
      <c r="AT73" s="1">
        <v>11</v>
      </c>
      <c r="AU73" s="1" t="s">
        <v>255</v>
      </c>
      <c r="AV73" s="4" t="s">
        <v>255</v>
      </c>
      <c r="AW73" s="4" t="s">
        <v>255</v>
      </c>
      <c r="AX73" s="110">
        <v>29</v>
      </c>
      <c r="AY73" s="114" t="s">
        <v>255</v>
      </c>
      <c r="AZ73" s="115">
        <v>0.22869332336440865</v>
      </c>
      <c r="BA73" s="116">
        <v>0.76</v>
      </c>
      <c r="BB73" s="19">
        <v>4.0999999999999996</v>
      </c>
      <c r="BC73" s="19">
        <v>1.6</v>
      </c>
      <c r="BD73" s="19">
        <v>72.599999999999994</v>
      </c>
      <c r="BE73" s="19">
        <v>82</v>
      </c>
      <c r="BF73" s="122" t="s">
        <v>255</v>
      </c>
      <c r="BG73" s="122" t="s">
        <v>255</v>
      </c>
      <c r="BH73" s="122" t="s">
        <v>255</v>
      </c>
      <c r="BI73" s="20" t="s">
        <v>255</v>
      </c>
      <c r="BJ73" s="20" t="s">
        <v>255</v>
      </c>
      <c r="BK73" s="19">
        <v>22</v>
      </c>
      <c r="BL73" s="19">
        <v>8.9</v>
      </c>
      <c r="BM73" s="19">
        <v>28.7</v>
      </c>
      <c r="BN73" s="19">
        <v>21.2</v>
      </c>
      <c r="BO73" s="19">
        <v>27.3</v>
      </c>
      <c r="BP73" s="19">
        <v>30.5</v>
      </c>
      <c r="BQ73" s="19">
        <v>22</v>
      </c>
      <c r="BR73" s="19">
        <v>39.4</v>
      </c>
      <c r="BS73" s="107" t="s">
        <v>255</v>
      </c>
      <c r="BT73" s="118" t="s">
        <v>255</v>
      </c>
      <c r="BU73" s="118" t="s">
        <v>255</v>
      </c>
      <c r="BV73" s="118" t="s">
        <v>255</v>
      </c>
      <c r="BW73" s="118" t="s">
        <v>255</v>
      </c>
      <c r="BX73" s="118" t="s">
        <v>255</v>
      </c>
      <c r="BY73" s="119">
        <v>102</v>
      </c>
      <c r="BZ73" s="119">
        <v>102</v>
      </c>
      <c r="CA73" s="119">
        <v>102</v>
      </c>
      <c r="CB73" s="26">
        <v>100</v>
      </c>
      <c r="CC73" s="121">
        <v>1</v>
      </c>
      <c r="CD73" s="121">
        <v>1</v>
      </c>
      <c r="CE73" s="120">
        <f t="shared" si="32"/>
        <v>100</v>
      </c>
    </row>
    <row r="74" spans="1:83" s="1" customFormat="1">
      <c r="A74" s="1" t="s">
        <v>90</v>
      </c>
      <c r="B74" s="2" t="s">
        <v>91</v>
      </c>
      <c r="C74" s="1" t="s">
        <v>125</v>
      </c>
      <c r="D74" s="19">
        <v>1444645</v>
      </c>
      <c r="E74" s="19">
        <v>116661</v>
      </c>
      <c r="F74" s="19">
        <v>90047</v>
      </c>
      <c r="G74" s="19">
        <v>40864</v>
      </c>
      <c r="H74" s="19">
        <v>57366</v>
      </c>
      <c r="I74" s="19">
        <v>26614</v>
      </c>
      <c r="J74" s="19">
        <v>1327984</v>
      </c>
      <c r="K74" s="19">
        <v>873894</v>
      </c>
      <c r="L74" s="19">
        <v>766188</v>
      </c>
      <c r="M74" s="19">
        <v>125783</v>
      </c>
      <c r="N74" s="19">
        <v>454090</v>
      </c>
      <c r="O74" s="19">
        <v>215188</v>
      </c>
      <c r="P74" s="19">
        <v>80773</v>
      </c>
      <c r="Q74" s="19">
        <v>78813</v>
      </c>
      <c r="R74" s="19">
        <v>32615</v>
      </c>
      <c r="S74" s="19">
        <v>77721</v>
      </c>
      <c r="T74" s="19">
        <v>1960</v>
      </c>
      <c r="U74" s="19">
        <v>134415</v>
      </c>
      <c r="V74" s="19">
        <v>128933</v>
      </c>
      <c r="W74" s="19">
        <v>68913</v>
      </c>
      <c r="X74" s="19">
        <v>121646</v>
      </c>
      <c r="Y74" s="19">
        <v>5482</v>
      </c>
      <c r="Z74" s="20">
        <f t="shared" si="33"/>
        <v>22.813108065248883</v>
      </c>
      <c r="AA74" s="20">
        <f t="shared" si="34"/>
        <v>34.193936071518934</v>
      </c>
      <c r="AB74" s="20">
        <f t="shared" si="35"/>
        <v>2.426553427506716</v>
      </c>
      <c r="AC74" s="20">
        <f t="shared" si="36"/>
        <v>4.0784138674999069</v>
      </c>
      <c r="AD74" s="20">
        <f t="shared" si="37"/>
        <v>35.027987073657862</v>
      </c>
      <c r="AE74" s="20">
        <f t="shared" si="38"/>
        <v>57.695574645477656</v>
      </c>
      <c r="AF74" s="20">
        <f t="shared" si="39"/>
        <v>40.378591856189566</v>
      </c>
      <c r="AG74" s="20">
        <f t="shared" si="40"/>
        <v>51.268831603615673</v>
      </c>
      <c r="AH74" s="112" t="s">
        <v>255</v>
      </c>
      <c r="AI74" s="112" t="s">
        <v>255</v>
      </c>
      <c r="AJ74" s="112" t="s">
        <v>255</v>
      </c>
      <c r="AK74" s="112" t="s">
        <v>255</v>
      </c>
      <c r="AL74" s="112" t="s">
        <v>255</v>
      </c>
      <c r="AM74" s="112" t="s">
        <v>255</v>
      </c>
      <c r="AN74" s="112" t="s">
        <v>255</v>
      </c>
      <c r="AO74" s="112" t="s">
        <v>255</v>
      </c>
      <c r="AP74" s="112" t="s">
        <v>255</v>
      </c>
      <c r="AQ74" s="112" t="s">
        <v>255</v>
      </c>
      <c r="AR74" s="112" t="s">
        <v>255</v>
      </c>
      <c r="AS74" s="112" t="s">
        <v>255</v>
      </c>
      <c r="AT74" s="4">
        <v>22</v>
      </c>
      <c r="AU74" s="4">
        <v>26</v>
      </c>
      <c r="AV74" s="4" t="s">
        <v>255</v>
      </c>
      <c r="AW74" s="4" t="s">
        <v>255</v>
      </c>
      <c r="AX74" s="110">
        <v>49</v>
      </c>
      <c r="AY74" s="114">
        <v>37</v>
      </c>
      <c r="AZ74" s="115">
        <v>0.15097337740693745</v>
      </c>
      <c r="BA74" s="116">
        <v>0.22</v>
      </c>
      <c r="BB74" s="19">
        <v>7.4</v>
      </c>
      <c r="BC74" s="19">
        <v>3.9</v>
      </c>
      <c r="BD74" s="19">
        <v>67.5</v>
      </c>
      <c r="BE74" s="19">
        <v>76.7</v>
      </c>
      <c r="BF74" s="122">
        <v>2334348</v>
      </c>
      <c r="BG74" s="122">
        <v>100856</v>
      </c>
      <c r="BH74" s="122">
        <v>23960</v>
      </c>
      <c r="BI74" s="20">
        <f t="shared" si="41"/>
        <v>432.05211904994457</v>
      </c>
      <c r="BJ74" s="20">
        <f t="shared" si="42"/>
        <v>102.64108007889141</v>
      </c>
      <c r="BK74" s="19">
        <v>29.8</v>
      </c>
      <c r="BL74" s="19">
        <v>21.5</v>
      </c>
      <c r="BM74" s="19">
        <v>28.2</v>
      </c>
      <c r="BN74" s="19">
        <v>21.8</v>
      </c>
      <c r="BO74" s="19">
        <v>24.4</v>
      </c>
      <c r="BP74" s="19">
        <v>23.4</v>
      </c>
      <c r="BQ74" s="19">
        <v>17.600000000000001</v>
      </c>
      <c r="BR74" s="19">
        <v>33.4</v>
      </c>
      <c r="BS74" s="118">
        <v>5</v>
      </c>
      <c r="BT74" s="118">
        <v>4</v>
      </c>
      <c r="BU74" s="118">
        <v>52</v>
      </c>
      <c r="BV74" s="118">
        <v>49</v>
      </c>
      <c r="BW74" s="118">
        <v>52</v>
      </c>
      <c r="BX74" s="118">
        <v>49</v>
      </c>
      <c r="BY74" s="119">
        <v>3159</v>
      </c>
      <c r="BZ74" s="119">
        <v>3076</v>
      </c>
      <c r="CA74" s="119">
        <v>1797</v>
      </c>
      <c r="CB74" s="26">
        <v>58.420026007802342</v>
      </c>
      <c r="CC74" s="119">
        <v>158</v>
      </c>
      <c r="CD74" s="119">
        <v>158</v>
      </c>
      <c r="CE74" s="120">
        <f t="shared" si="32"/>
        <v>100</v>
      </c>
    </row>
    <row r="75" spans="1:83" s="1" customFormat="1">
      <c r="A75" s="1" t="s">
        <v>32</v>
      </c>
      <c r="B75" s="2" t="s">
        <v>33</v>
      </c>
      <c r="C75" s="1" t="s">
        <v>254</v>
      </c>
      <c r="D75" s="19">
        <v>537043</v>
      </c>
      <c r="E75" s="19">
        <v>67333</v>
      </c>
      <c r="F75" s="19">
        <v>56739</v>
      </c>
      <c r="G75" s="19">
        <v>25517</v>
      </c>
      <c r="H75" s="19">
        <v>37507</v>
      </c>
      <c r="I75" s="19">
        <v>10594</v>
      </c>
      <c r="J75" s="19">
        <v>469710</v>
      </c>
      <c r="K75" s="19">
        <v>377703</v>
      </c>
      <c r="L75" s="19">
        <v>323991</v>
      </c>
      <c r="M75" s="19">
        <v>63858</v>
      </c>
      <c r="N75" s="19">
        <v>92007</v>
      </c>
      <c r="O75" s="19">
        <v>90730</v>
      </c>
      <c r="P75" s="19">
        <v>36004</v>
      </c>
      <c r="Q75" s="19">
        <v>35841</v>
      </c>
      <c r="R75" s="19">
        <v>20893</v>
      </c>
      <c r="S75" s="19">
        <v>35590</v>
      </c>
      <c r="T75" s="19">
        <v>163</v>
      </c>
      <c r="U75" s="19">
        <v>54726</v>
      </c>
      <c r="V75" s="19">
        <v>54046</v>
      </c>
      <c r="W75" s="19">
        <v>34482</v>
      </c>
      <c r="X75" s="19">
        <v>52105</v>
      </c>
      <c r="Y75" s="19">
        <v>680</v>
      </c>
      <c r="Z75" s="20">
        <f t="shared" si="33"/>
        <v>15.733741256144832</v>
      </c>
      <c r="AA75" s="20">
        <f t="shared" si="34"/>
        <v>19.588043686529989</v>
      </c>
      <c r="AB75" s="20">
        <f t="shared" si="35"/>
        <v>0.45272747472503055</v>
      </c>
      <c r="AC75" s="20">
        <f t="shared" si="36"/>
        <v>1.2425538135438365</v>
      </c>
      <c r="AD75" s="20">
        <f t="shared" si="37"/>
        <v>37.896722261001294</v>
      </c>
      <c r="AE75" s="20">
        <f t="shared" si="38"/>
        <v>68.976815481893084</v>
      </c>
      <c r="AF75" s="20">
        <f t="shared" si="39"/>
        <v>58.029663370736586</v>
      </c>
      <c r="AG75" s="20">
        <f t="shared" si="40"/>
        <v>63.008442056792013</v>
      </c>
      <c r="AH75" s="112" t="s">
        <v>255</v>
      </c>
      <c r="AI75" s="112" t="s">
        <v>255</v>
      </c>
      <c r="AJ75" s="112" t="s">
        <v>255</v>
      </c>
      <c r="AK75" s="112" t="s">
        <v>255</v>
      </c>
      <c r="AL75" s="112" t="s">
        <v>255</v>
      </c>
      <c r="AM75" s="112" t="s">
        <v>255</v>
      </c>
      <c r="AN75" s="112" t="s">
        <v>255</v>
      </c>
      <c r="AO75" s="112" t="s">
        <v>255</v>
      </c>
      <c r="AP75" s="112" t="s">
        <v>255</v>
      </c>
      <c r="AQ75" s="112" t="s">
        <v>255</v>
      </c>
      <c r="AR75" s="112" t="s">
        <v>255</v>
      </c>
      <c r="AS75" s="112" t="s">
        <v>255</v>
      </c>
      <c r="AT75" s="1">
        <v>40</v>
      </c>
      <c r="AU75" s="1">
        <v>20</v>
      </c>
      <c r="AV75" s="4" t="s">
        <v>255</v>
      </c>
      <c r="AW75" s="4" t="s">
        <v>255</v>
      </c>
      <c r="AX75" s="110">
        <v>30</v>
      </c>
      <c r="AY75" s="114">
        <v>23</v>
      </c>
      <c r="AZ75" s="115">
        <v>0.28219096292968027</v>
      </c>
      <c r="BA75" s="116">
        <v>0.34</v>
      </c>
      <c r="BB75" s="19">
        <v>5.5</v>
      </c>
      <c r="BC75" s="19">
        <v>1.8</v>
      </c>
      <c r="BD75" s="19">
        <v>73.5</v>
      </c>
      <c r="BE75" s="19">
        <v>82.5</v>
      </c>
      <c r="BF75" s="123">
        <v>866351</v>
      </c>
      <c r="BG75" s="25">
        <v>41540</v>
      </c>
      <c r="BH75" s="25">
        <v>11907</v>
      </c>
      <c r="BI75" s="20">
        <f t="shared" si="41"/>
        <v>479.48233452722968</v>
      </c>
      <c r="BJ75" s="20">
        <f t="shared" si="42"/>
        <v>137.43852087664237</v>
      </c>
      <c r="BK75" s="19">
        <v>24.4</v>
      </c>
      <c r="BL75" s="19">
        <v>12</v>
      </c>
      <c r="BM75" s="19">
        <v>34.5</v>
      </c>
      <c r="BN75" s="19">
        <v>26.7</v>
      </c>
      <c r="BO75" s="19">
        <v>26.8</v>
      </c>
      <c r="BP75" s="19">
        <v>28.7</v>
      </c>
      <c r="BQ75" s="19">
        <v>14.3</v>
      </c>
      <c r="BR75" s="19">
        <v>32.5</v>
      </c>
      <c r="BS75" s="107" t="s">
        <v>255</v>
      </c>
      <c r="BT75" s="118" t="s">
        <v>255</v>
      </c>
      <c r="BU75" s="118">
        <v>47</v>
      </c>
      <c r="BV75" s="118">
        <v>41</v>
      </c>
      <c r="BW75" s="118">
        <v>47</v>
      </c>
      <c r="BX75" s="118">
        <v>41</v>
      </c>
      <c r="BY75" s="119">
        <v>233</v>
      </c>
      <c r="BZ75" s="119">
        <v>233</v>
      </c>
      <c r="CA75" s="119">
        <v>233</v>
      </c>
      <c r="CB75" s="26">
        <v>100</v>
      </c>
      <c r="CC75" s="121">
        <v>0</v>
      </c>
      <c r="CD75" s="121" t="s">
        <v>255</v>
      </c>
      <c r="CE75" s="120" t="s">
        <v>255</v>
      </c>
    </row>
    <row r="76" spans="1:83" s="1" customFormat="1">
      <c r="A76" s="1" t="s">
        <v>48</v>
      </c>
      <c r="B76" s="2" t="s">
        <v>49</v>
      </c>
      <c r="C76" s="1" t="s">
        <v>126</v>
      </c>
      <c r="D76" s="19">
        <v>74893</v>
      </c>
      <c r="E76" s="19">
        <v>11981</v>
      </c>
      <c r="F76" s="19">
        <v>10741</v>
      </c>
      <c r="G76" s="19">
        <v>4043</v>
      </c>
      <c r="H76" s="19">
        <v>7810</v>
      </c>
      <c r="I76" s="19">
        <v>1240</v>
      </c>
      <c r="J76" s="19">
        <v>62912</v>
      </c>
      <c r="K76" s="19">
        <v>53147</v>
      </c>
      <c r="L76" s="19">
        <v>40201</v>
      </c>
      <c r="M76" s="19">
        <v>14811</v>
      </c>
      <c r="N76" s="19">
        <v>9765</v>
      </c>
      <c r="O76" s="19">
        <v>12189</v>
      </c>
      <c r="P76" s="19">
        <v>4862</v>
      </c>
      <c r="Q76" s="19">
        <v>4850</v>
      </c>
      <c r="R76" s="19">
        <v>3487</v>
      </c>
      <c r="S76" s="19">
        <v>4763</v>
      </c>
      <c r="T76" s="19">
        <v>12</v>
      </c>
      <c r="U76" s="19">
        <v>7327</v>
      </c>
      <c r="V76" s="19">
        <v>7265</v>
      </c>
      <c r="W76" s="19">
        <v>5757</v>
      </c>
      <c r="X76" s="19">
        <v>7210</v>
      </c>
      <c r="Y76" s="19">
        <v>62</v>
      </c>
      <c r="Z76" s="20">
        <f t="shared" si="33"/>
        <v>10.349720390618479</v>
      </c>
      <c r="AA76" s="20">
        <f t="shared" si="34"/>
        <v>15.521681078331637</v>
      </c>
      <c r="AB76" s="20">
        <f t="shared" si="35"/>
        <v>0.24681201151789386</v>
      </c>
      <c r="AC76" s="20">
        <f t="shared" si="36"/>
        <v>0.84618534188617445</v>
      </c>
      <c r="AD76" s="20">
        <f t="shared" si="37"/>
        <v>33.745096402637508</v>
      </c>
      <c r="AE76" s="20">
        <f t="shared" si="38"/>
        <v>63.900368769074269</v>
      </c>
      <c r="AF76" s="20">
        <f t="shared" si="39"/>
        <v>71.719457013574655</v>
      </c>
      <c r="AG76" s="20">
        <f t="shared" si="40"/>
        <v>78.572403439333968</v>
      </c>
      <c r="AH76" s="112" t="s">
        <v>255</v>
      </c>
      <c r="AI76" s="112" t="s">
        <v>255</v>
      </c>
      <c r="AJ76" s="112" t="s">
        <v>255</v>
      </c>
      <c r="AK76" s="112" t="s">
        <v>255</v>
      </c>
      <c r="AL76" s="112" t="s">
        <v>255</v>
      </c>
      <c r="AM76" s="112" t="s">
        <v>255</v>
      </c>
      <c r="AN76" s="112" t="s">
        <v>255</v>
      </c>
      <c r="AO76" s="112" t="s">
        <v>255</v>
      </c>
      <c r="AP76" s="112" t="s">
        <v>255</v>
      </c>
      <c r="AQ76" s="112" t="s">
        <v>255</v>
      </c>
      <c r="AR76" s="112" t="s">
        <v>255</v>
      </c>
      <c r="AS76" s="112" t="s">
        <v>255</v>
      </c>
      <c r="AT76" s="1">
        <v>12</v>
      </c>
      <c r="AU76" s="1">
        <v>25</v>
      </c>
      <c r="AV76" s="4" t="s">
        <v>255</v>
      </c>
      <c r="AW76" s="4" t="s">
        <v>255</v>
      </c>
      <c r="AX76" s="110">
        <v>45</v>
      </c>
      <c r="AY76" s="114">
        <v>33</v>
      </c>
      <c r="AZ76" s="115">
        <v>0.50014837190105743</v>
      </c>
      <c r="BA76" s="116">
        <v>0.74</v>
      </c>
      <c r="BB76" s="19">
        <v>8.1</v>
      </c>
      <c r="BC76" s="19">
        <v>4.2</v>
      </c>
      <c r="BD76" s="19">
        <v>66</v>
      </c>
      <c r="BE76" s="19">
        <v>77.900000000000006</v>
      </c>
      <c r="BF76" s="1">
        <v>115199</v>
      </c>
      <c r="BG76" s="1">
        <v>3325</v>
      </c>
      <c r="BH76" s="1">
        <v>1341</v>
      </c>
      <c r="BI76" s="20">
        <f t="shared" si="41"/>
        <v>288.63097769945921</v>
      </c>
      <c r="BJ76" s="20">
        <f t="shared" si="42"/>
        <v>116.40726047969166</v>
      </c>
      <c r="BK76" s="19">
        <v>21.3</v>
      </c>
      <c r="BL76" s="19">
        <v>8.6999999999999993</v>
      </c>
      <c r="BM76" s="19">
        <v>32.200000000000003</v>
      </c>
      <c r="BN76" s="19">
        <v>24.2</v>
      </c>
      <c r="BO76" s="19">
        <v>35</v>
      </c>
      <c r="BP76" s="19">
        <v>37.799999999999997</v>
      </c>
      <c r="BQ76" s="19">
        <v>11.5</v>
      </c>
      <c r="BR76" s="19">
        <v>29.3</v>
      </c>
      <c r="BS76" s="118" t="s">
        <v>255</v>
      </c>
      <c r="BT76" s="118" t="s">
        <v>255</v>
      </c>
      <c r="BU76" s="118">
        <v>83</v>
      </c>
      <c r="BV76" s="118">
        <v>86</v>
      </c>
      <c r="BW76" s="118">
        <v>83</v>
      </c>
      <c r="BX76" s="118">
        <v>86</v>
      </c>
      <c r="BY76" s="119">
        <v>218</v>
      </c>
      <c r="BZ76" s="119">
        <v>218</v>
      </c>
      <c r="CA76" s="119">
        <v>159</v>
      </c>
      <c r="CB76" s="26">
        <v>72.935779816513758</v>
      </c>
      <c r="CC76" s="119">
        <v>2</v>
      </c>
      <c r="CD76" s="119">
        <v>2</v>
      </c>
      <c r="CE76" s="120">
        <f t="shared" ref="CE76:CE90" si="43">CD76/CC76*100</f>
        <v>100</v>
      </c>
    </row>
    <row r="77" spans="1:83" s="1" customFormat="1">
      <c r="A77" s="1" t="s">
        <v>60</v>
      </c>
      <c r="B77" s="2" t="s">
        <v>61</v>
      </c>
      <c r="C77" s="1" t="s">
        <v>127</v>
      </c>
      <c r="D77" s="19">
        <v>374245</v>
      </c>
      <c r="E77" s="19">
        <v>42511</v>
      </c>
      <c r="F77" s="19">
        <v>34895</v>
      </c>
      <c r="G77" s="19">
        <v>18451</v>
      </c>
      <c r="H77" s="19">
        <v>20485</v>
      </c>
      <c r="I77" s="19">
        <v>7616</v>
      </c>
      <c r="J77" s="19">
        <v>331734</v>
      </c>
      <c r="K77" s="19">
        <v>249704</v>
      </c>
      <c r="L77" s="19">
        <v>220932</v>
      </c>
      <c r="M77" s="19">
        <v>36454</v>
      </c>
      <c r="N77" s="19">
        <v>82030</v>
      </c>
      <c r="O77" s="19">
        <v>84095</v>
      </c>
      <c r="P77" s="19">
        <v>30776</v>
      </c>
      <c r="Q77" s="19">
        <v>30060</v>
      </c>
      <c r="R77" s="19">
        <v>14056</v>
      </c>
      <c r="S77" s="19">
        <v>29378</v>
      </c>
      <c r="T77" s="19">
        <v>716</v>
      </c>
      <c r="U77" s="19">
        <v>53319</v>
      </c>
      <c r="V77" s="19">
        <v>52456</v>
      </c>
      <c r="W77" s="19">
        <v>29997</v>
      </c>
      <c r="X77" s="19">
        <v>50180</v>
      </c>
      <c r="Y77" s="19">
        <v>863</v>
      </c>
      <c r="Z77" s="20">
        <f t="shared" si="33"/>
        <v>17.915363082496295</v>
      </c>
      <c r="AA77" s="20">
        <f t="shared" si="34"/>
        <v>24.727643232228232</v>
      </c>
      <c r="AB77" s="20">
        <f t="shared" si="35"/>
        <v>2.3264881726020277</v>
      </c>
      <c r="AC77" s="20">
        <f t="shared" si="36"/>
        <v>1.6185599879967743</v>
      </c>
      <c r="AD77" s="20">
        <f t="shared" si="37"/>
        <v>43.402883959445795</v>
      </c>
      <c r="AE77" s="20">
        <f t="shared" si="38"/>
        <v>66.599142686610364</v>
      </c>
      <c r="AF77" s="20">
        <f t="shared" si="39"/>
        <v>45.671952170522481</v>
      </c>
      <c r="AG77" s="20">
        <f t="shared" si="40"/>
        <v>56.259494739211156</v>
      </c>
      <c r="AH77" s="112" t="s">
        <v>255</v>
      </c>
      <c r="AI77" s="112" t="s">
        <v>255</v>
      </c>
      <c r="AJ77" s="112" t="s">
        <v>255</v>
      </c>
      <c r="AK77" s="112" t="s">
        <v>255</v>
      </c>
      <c r="AL77" s="112" t="s">
        <v>255</v>
      </c>
      <c r="AM77" s="112" t="s">
        <v>255</v>
      </c>
      <c r="AN77" s="112" t="s">
        <v>255</v>
      </c>
      <c r="AO77" s="112" t="s">
        <v>255</v>
      </c>
      <c r="AP77" s="112" t="s">
        <v>255</v>
      </c>
      <c r="AQ77" s="112" t="s">
        <v>255</v>
      </c>
      <c r="AR77" s="112" t="s">
        <v>255</v>
      </c>
      <c r="AS77" s="112" t="s">
        <v>255</v>
      </c>
      <c r="AT77" s="1">
        <v>24</v>
      </c>
      <c r="AU77" s="1">
        <v>24</v>
      </c>
      <c r="AV77" s="4" t="s">
        <v>255</v>
      </c>
      <c r="AW77" s="4" t="s">
        <v>255</v>
      </c>
      <c r="AX77" s="110">
        <v>41</v>
      </c>
      <c r="AY77" s="4">
        <v>34</v>
      </c>
      <c r="AZ77" s="115">
        <v>0.12276812322555539</v>
      </c>
      <c r="BA77" s="116">
        <v>0.64</v>
      </c>
      <c r="BB77" s="19">
        <v>10</v>
      </c>
      <c r="BC77" s="19">
        <v>3.9</v>
      </c>
      <c r="BD77" s="19">
        <v>67.400000000000006</v>
      </c>
      <c r="BE77" s="19">
        <v>78.099999999999994</v>
      </c>
      <c r="BF77" s="1">
        <v>1592178</v>
      </c>
      <c r="BG77" s="1">
        <v>46000</v>
      </c>
      <c r="BH77" s="1">
        <v>13520</v>
      </c>
      <c r="BI77" s="20">
        <f t="shared" si="41"/>
        <v>288.91242059618963</v>
      </c>
      <c r="BJ77" s="20">
        <f t="shared" si="42"/>
        <v>84.91512883609748</v>
      </c>
      <c r="BK77" s="19">
        <v>20.3</v>
      </c>
      <c r="BL77" s="19">
        <v>15.6</v>
      </c>
      <c r="BM77" s="19">
        <v>31</v>
      </c>
      <c r="BN77" s="19">
        <v>27.7</v>
      </c>
      <c r="BO77" s="19">
        <v>34</v>
      </c>
      <c r="BP77" s="19">
        <v>32.700000000000003</v>
      </c>
      <c r="BQ77" s="19">
        <v>14.7</v>
      </c>
      <c r="BR77" s="19">
        <v>24.1</v>
      </c>
      <c r="BS77" s="118" t="s">
        <v>255</v>
      </c>
      <c r="BT77" s="118" t="s">
        <v>255</v>
      </c>
      <c r="BU77" s="118">
        <v>49</v>
      </c>
      <c r="BV77" s="118">
        <v>45</v>
      </c>
      <c r="BW77" s="118">
        <v>49</v>
      </c>
      <c r="BX77" s="118">
        <v>45</v>
      </c>
      <c r="BY77" s="121" t="e">
        <f>#REF!+#REF!</f>
        <v>#REF!</v>
      </c>
      <c r="BZ77" s="121" t="e">
        <f>#REF!+#REF!</f>
        <v>#REF!</v>
      </c>
      <c r="CA77" s="121" t="e">
        <f>#REF!+#REF!</f>
        <v>#REF!</v>
      </c>
      <c r="CB77" s="26">
        <v>100</v>
      </c>
      <c r="CC77" s="121">
        <v>13</v>
      </c>
      <c r="CD77" s="121">
        <v>13</v>
      </c>
      <c r="CE77" s="120">
        <f t="shared" si="43"/>
        <v>100</v>
      </c>
    </row>
    <row r="78" spans="1:83" s="1" customFormat="1">
      <c r="A78" s="1" t="s">
        <v>10</v>
      </c>
      <c r="B78" s="2" t="s">
        <v>11</v>
      </c>
      <c r="C78" s="1" t="s">
        <v>128</v>
      </c>
      <c r="D78" s="19">
        <v>124543</v>
      </c>
      <c r="E78" s="19">
        <v>13032</v>
      </c>
      <c r="F78" s="19">
        <v>11136</v>
      </c>
      <c r="G78" s="19">
        <v>5448</v>
      </c>
      <c r="H78" s="19">
        <v>7254</v>
      </c>
      <c r="I78" s="19">
        <v>1896</v>
      </c>
      <c r="J78" s="19">
        <v>111511</v>
      </c>
      <c r="K78" s="19">
        <v>91971</v>
      </c>
      <c r="L78" s="19">
        <v>81296</v>
      </c>
      <c r="M78" s="19">
        <v>13297</v>
      </c>
      <c r="N78" s="19">
        <v>19540</v>
      </c>
      <c r="O78" s="19">
        <v>24587</v>
      </c>
      <c r="P78" s="19">
        <v>8758</v>
      </c>
      <c r="Q78" s="19">
        <v>8679</v>
      </c>
      <c r="R78" s="19">
        <v>5181</v>
      </c>
      <c r="S78" s="19">
        <v>8584</v>
      </c>
      <c r="T78" s="19">
        <v>79</v>
      </c>
      <c r="U78" s="19">
        <v>15829</v>
      </c>
      <c r="V78" s="19">
        <v>15661</v>
      </c>
      <c r="W78" s="19">
        <v>10443</v>
      </c>
      <c r="X78" s="19">
        <v>15126</v>
      </c>
      <c r="Y78" s="19">
        <v>168</v>
      </c>
      <c r="Z78" s="20">
        <f t="shared" si="33"/>
        <v>14.548802946593002</v>
      </c>
      <c r="AA78" s="20">
        <f t="shared" si="34"/>
        <v>17.522934957089433</v>
      </c>
      <c r="AB78" s="20">
        <f t="shared" si="35"/>
        <v>0.9020324274948619</v>
      </c>
      <c r="AC78" s="20">
        <f t="shared" si="36"/>
        <v>1.0613431044285804</v>
      </c>
      <c r="AD78" s="20">
        <f t="shared" si="37"/>
        <v>41.804788213627994</v>
      </c>
      <c r="AE78" s="20">
        <f t="shared" si="38"/>
        <v>72.904018437642932</v>
      </c>
      <c r="AF78" s="20">
        <f t="shared" si="39"/>
        <v>59.157341858871895</v>
      </c>
      <c r="AG78" s="20">
        <f t="shared" si="40"/>
        <v>65.973845473498002</v>
      </c>
      <c r="AH78" s="112" t="s">
        <v>255</v>
      </c>
      <c r="AI78" s="112" t="s">
        <v>255</v>
      </c>
      <c r="AJ78" s="112" t="s">
        <v>255</v>
      </c>
      <c r="AK78" s="112" t="s">
        <v>255</v>
      </c>
      <c r="AL78" s="112" t="s">
        <v>255</v>
      </c>
      <c r="AM78" s="112" t="s">
        <v>255</v>
      </c>
      <c r="AN78" s="112" t="s">
        <v>255</v>
      </c>
      <c r="AO78" s="112" t="s">
        <v>255</v>
      </c>
      <c r="AP78" s="112" t="s">
        <v>255</v>
      </c>
      <c r="AQ78" s="112" t="s">
        <v>255</v>
      </c>
      <c r="AR78" s="112" t="s">
        <v>255</v>
      </c>
      <c r="AS78" s="112" t="s">
        <v>255</v>
      </c>
      <c r="AT78" s="1">
        <v>47</v>
      </c>
      <c r="AU78" s="1">
        <v>21</v>
      </c>
      <c r="AV78" s="4" t="s">
        <v>255</v>
      </c>
      <c r="AW78" s="4" t="s">
        <v>255</v>
      </c>
      <c r="AX78" s="110">
        <v>32</v>
      </c>
      <c r="AY78" s="4">
        <v>19</v>
      </c>
      <c r="AZ78" s="115">
        <v>0.29488554799604938</v>
      </c>
      <c r="BA78" s="116">
        <v>0.7</v>
      </c>
      <c r="BB78" s="19">
        <v>4.0999999999999996</v>
      </c>
      <c r="BC78" s="19">
        <v>1.1000000000000001</v>
      </c>
      <c r="BD78" s="19">
        <v>75.599999999999994</v>
      </c>
      <c r="BE78" s="19">
        <v>83.4</v>
      </c>
      <c r="BF78" s="1">
        <v>198800</v>
      </c>
      <c r="BG78" s="1">
        <v>13714</v>
      </c>
      <c r="BH78" s="1">
        <v>3044</v>
      </c>
      <c r="BI78" s="54">
        <f t="shared" si="41"/>
        <v>689.83903420523143</v>
      </c>
      <c r="BJ78" s="20">
        <f t="shared" si="42"/>
        <v>153.11871227364185</v>
      </c>
      <c r="BK78" s="19">
        <v>17.2</v>
      </c>
      <c r="BL78" s="19">
        <v>7.7</v>
      </c>
      <c r="BM78" s="19">
        <v>31.8</v>
      </c>
      <c r="BN78" s="19">
        <v>21.4</v>
      </c>
      <c r="BO78" s="19">
        <v>29.1</v>
      </c>
      <c r="BP78" s="19">
        <v>28.6</v>
      </c>
      <c r="BQ78" s="19">
        <v>21.9</v>
      </c>
      <c r="BR78" s="19">
        <v>42.4</v>
      </c>
      <c r="BS78" s="118" t="s">
        <v>255</v>
      </c>
      <c r="BT78" s="118" t="s">
        <v>255</v>
      </c>
      <c r="BU78" s="118">
        <v>48</v>
      </c>
      <c r="BV78" s="118">
        <v>41</v>
      </c>
      <c r="BW78" s="118">
        <v>48</v>
      </c>
      <c r="BX78" s="118">
        <v>41</v>
      </c>
      <c r="BY78" s="119">
        <v>88</v>
      </c>
      <c r="BZ78" s="119">
        <v>88</v>
      </c>
      <c r="CA78" s="119">
        <v>88</v>
      </c>
      <c r="CB78" s="26">
        <v>100</v>
      </c>
      <c r="CC78" s="121">
        <v>1</v>
      </c>
      <c r="CD78" s="121">
        <v>1</v>
      </c>
      <c r="CE78" s="120">
        <f t="shared" si="43"/>
        <v>100</v>
      </c>
    </row>
    <row r="79" spans="1:83" s="1" customFormat="1">
      <c r="A79" s="1" t="s">
        <v>88</v>
      </c>
      <c r="B79" s="2" t="s">
        <v>89</v>
      </c>
      <c r="C79" s="1" t="s">
        <v>129</v>
      </c>
      <c r="D79" s="19">
        <v>407934</v>
      </c>
      <c r="E79" s="19">
        <v>52113</v>
      </c>
      <c r="F79" s="19">
        <v>42517</v>
      </c>
      <c r="G79" s="19">
        <v>18094</v>
      </c>
      <c r="H79" s="19">
        <v>29976</v>
      </c>
      <c r="I79" s="19">
        <v>9596</v>
      </c>
      <c r="J79" s="19">
        <v>355821</v>
      </c>
      <c r="K79" s="19">
        <v>271800</v>
      </c>
      <c r="L79" s="19">
        <v>223293</v>
      </c>
      <c r="M79" s="19">
        <v>58089</v>
      </c>
      <c r="N79" s="19">
        <v>84021</v>
      </c>
      <c r="O79" s="19">
        <v>71993</v>
      </c>
      <c r="P79" s="19">
        <v>28862</v>
      </c>
      <c r="Q79" s="19">
        <v>28778</v>
      </c>
      <c r="R79" s="19">
        <v>14326</v>
      </c>
      <c r="S79" s="19">
        <v>28204</v>
      </c>
      <c r="T79" s="19">
        <v>84</v>
      </c>
      <c r="U79" s="19">
        <v>43131</v>
      </c>
      <c r="V79" s="19">
        <v>42620</v>
      </c>
      <c r="W79" s="19">
        <v>25845</v>
      </c>
      <c r="X79" s="19">
        <v>40748</v>
      </c>
      <c r="Y79" s="19">
        <v>511</v>
      </c>
      <c r="Z79" s="20">
        <f t="shared" si="33"/>
        <v>18.41383148158809</v>
      </c>
      <c r="AA79" s="20">
        <f t="shared" si="34"/>
        <v>23.613277462544367</v>
      </c>
      <c r="AB79" s="20">
        <f t="shared" si="35"/>
        <v>0.29104012195967016</v>
      </c>
      <c r="AC79" s="20">
        <f t="shared" si="36"/>
        <v>1.184762699682363</v>
      </c>
      <c r="AD79" s="20">
        <f t="shared" si="37"/>
        <v>34.72070308752135</v>
      </c>
      <c r="AE79" s="20">
        <f t="shared" si="38"/>
        <v>62.754306238249001</v>
      </c>
      <c r="AF79" s="20">
        <f t="shared" si="39"/>
        <v>49.636199847550408</v>
      </c>
      <c r="AG79" s="20">
        <f t="shared" si="40"/>
        <v>59.922097795089378</v>
      </c>
      <c r="AH79" s="112" t="s">
        <v>255</v>
      </c>
      <c r="AI79" s="112" t="s">
        <v>255</v>
      </c>
      <c r="AJ79" s="112" t="s">
        <v>255</v>
      </c>
      <c r="AK79" s="112" t="s">
        <v>255</v>
      </c>
      <c r="AL79" s="112" t="s">
        <v>255</v>
      </c>
      <c r="AM79" s="112" t="s">
        <v>255</v>
      </c>
      <c r="AN79" s="112" t="s">
        <v>255</v>
      </c>
      <c r="AO79" s="112" t="s">
        <v>255</v>
      </c>
      <c r="AP79" s="112" t="s">
        <v>255</v>
      </c>
      <c r="AQ79" s="112" t="s">
        <v>255</v>
      </c>
      <c r="AR79" s="112" t="s">
        <v>255</v>
      </c>
      <c r="AS79" s="112" t="s">
        <v>255</v>
      </c>
      <c r="AT79" s="1">
        <v>24</v>
      </c>
      <c r="AU79" s="1">
        <v>14</v>
      </c>
      <c r="AV79" s="4" t="s">
        <v>255</v>
      </c>
      <c r="AW79" s="4" t="s">
        <v>255</v>
      </c>
      <c r="AX79" s="110">
        <v>37</v>
      </c>
      <c r="AY79" s="4" t="s">
        <v>255</v>
      </c>
      <c r="AZ79" s="115">
        <v>0.23128388939322991</v>
      </c>
      <c r="BA79" s="116">
        <v>0.4</v>
      </c>
      <c r="BB79" s="19">
        <v>4.0999999999999996</v>
      </c>
      <c r="BC79" s="19">
        <v>2</v>
      </c>
      <c r="BD79" s="19">
        <v>73.099999999999994</v>
      </c>
      <c r="BE79" s="19">
        <v>80.599999999999994</v>
      </c>
      <c r="BF79" s="1">
        <v>656434</v>
      </c>
      <c r="BG79" s="1">
        <v>36988</v>
      </c>
      <c r="BH79" s="1">
        <v>11947</v>
      </c>
      <c r="BI79" s="20">
        <f t="shared" si="41"/>
        <v>563.4686807813124</v>
      </c>
      <c r="BJ79" s="20">
        <f t="shared" si="42"/>
        <v>181.99849489819235</v>
      </c>
      <c r="BK79" s="19">
        <v>26.6</v>
      </c>
      <c r="BL79" s="19">
        <v>13.1</v>
      </c>
      <c r="BM79" s="19">
        <v>34</v>
      </c>
      <c r="BN79" s="19">
        <v>28</v>
      </c>
      <c r="BO79" s="19">
        <v>25.9</v>
      </c>
      <c r="BP79" s="19">
        <v>30.7</v>
      </c>
      <c r="BQ79" s="19">
        <v>13.4</v>
      </c>
      <c r="BR79" s="19">
        <v>28.2</v>
      </c>
      <c r="BS79" s="118" t="s">
        <v>255</v>
      </c>
      <c r="BT79" s="118" t="s">
        <v>255</v>
      </c>
      <c r="BU79" s="118">
        <v>53</v>
      </c>
      <c r="BV79" s="118">
        <v>45</v>
      </c>
      <c r="BW79" s="118">
        <v>53</v>
      </c>
      <c r="BX79" s="118">
        <v>45</v>
      </c>
      <c r="BY79" s="119">
        <v>262</v>
      </c>
      <c r="BZ79" s="119">
        <v>201</v>
      </c>
      <c r="CA79" s="119">
        <v>201</v>
      </c>
      <c r="CB79" s="26">
        <v>100</v>
      </c>
      <c r="CC79" s="121">
        <v>11</v>
      </c>
      <c r="CD79" s="121">
        <v>11</v>
      </c>
      <c r="CE79" s="120">
        <f t="shared" si="43"/>
        <v>100</v>
      </c>
    </row>
    <row r="80" spans="1:83" s="1" customFormat="1">
      <c r="A80" s="1" t="s">
        <v>482</v>
      </c>
      <c r="B80" s="2" t="s">
        <v>103</v>
      </c>
      <c r="C80" s="1" t="s">
        <v>253</v>
      </c>
      <c r="D80" s="19">
        <v>379978</v>
      </c>
      <c r="E80" s="19">
        <v>50327</v>
      </c>
      <c r="F80" s="19">
        <v>44584</v>
      </c>
      <c r="G80" s="19">
        <v>14860</v>
      </c>
      <c r="H80" s="19">
        <v>33863</v>
      </c>
      <c r="I80" s="19">
        <v>5743</v>
      </c>
      <c r="J80" s="19">
        <v>329651</v>
      </c>
      <c r="K80" s="19">
        <v>270101</v>
      </c>
      <c r="L80" s="19">
        <v>205538</v>
      </c>
      <c r="M80" s="19">
        <v>72692</v>
      </c>
      <c r="N80" s="19">
        <v>59550</v>
      </c>
      <c r="O80" s="19">
        <v>55731</v>
      </c>
      <c r="P80" s="19">
        <v>22466</v>
      </c>
      <c r="Q80" s="19">
        <v>22324</v>
      </c>
      <c r="R80" s="19">
        <v>10133</v>
      </c>
      <c r="S80" s="19">
        <v>22214</v>
      </c>
      <c r="T80" s="19">
        <v>142</v>
      </c>
      <c r="U80" s="19">
        <v>33265</v>
      </c>
      <c r="V80" s="19">
        <v>32998</v>
      </c>
      <c r="W80" s="19">
        <v>18963</v>
      </c>
      <c r="X80" s="19">
        <v>31882</v>
      </c>
      <c r="Y80" s="19">
        <v>267</v>
      </c>
      <c r="Z80" s="20">
        <f t="shared" si="33"/>
        <v>11.411369642537803</v>
      </c>
      <c r="AA80" s="20">
        <f t="shared" si="34"/>
        <v>18.064559185320235</v>
      </c>
      <c r="AB80" s="20">
        <f t="shared" si="35"/>
        <v>0.63206623341938939</v>
      </c>
      <c r="AC80" s="20">
        <f t="shared" si="36"/>
        <v>0.80264542311739073</v>
      </c>
      <c r="AD80" s="20">
        <f t="shared" si="37"/>
        <v>29.52689411250422</v>
      </c>
      <c r="AE80" s="20">
        <f t="shared" si="38"/>
        <v>62.350182465698566</v>
      </c>
      <c r="AF80" s="20">
        <f t="shared" si="39"/>
        <v>45.103712276328672</v>
      </c>
      <c r="AG80" s="20">
        <f t="shared" si="40"/>
        <v>57.005862017135122</v>
      </c>
      <c r="AH80" s="112" t="s">
        <v>255</v>
      </c>
      <c r="AI80" s="112" t="s">
        <v>255</v>
      </c>
      <c r="AJ80" s="112" t="s">
        <v>255</v>
      </c>
      <c r="AK80" s="112" t="s">
        <v>255</v>
      </c>
      <c r="AL80" s="112" t="s">
        <v>255</v>
      </c>
      <c r="AM80" s="112" t="s">
        <v>255</v>
      </c>
      <c r="AN80" s="112" t="s">
        <v>255</v>
      </c>
      <c r="AO80" s="112" t="s">
        <v>255</v>
      </c>
      <c r="AP80" s="112" t="s">
        <v>255</v>
      </c>
      <c r="AQ80" s="112" t="s">
        <v>255</v>
      </c>
      <c r="AR80" s="112" t="s">
        <v>255</v>
      </c>
      <c r="AS80" s="112" t="s">
        <v>255</v>
      </c>
      <c r="AT80" s="1">
        <v>33</v>
      </c>
      <c r="AU80" s="1">
        <v>21</v>
      </c>
      <c r="AV80" s="4" t="s">
        <v>255</v>
      </c>
      <c r="AW80" s="4" t="s">
        <v>255</v>
      </c>
      <c r="AX80" s="110">
        <v>62</v>
      </c>
      <c r="AY80" s="4">
        <v>49</v>
      </c>
      <c r="AZ80" s="115">
        <v>9.0592063423070107E-2</v>
      </c>
      <c r="BA80" s="116">
        <v>0.6</v>
      </c>
      <c r="BB80" s="19">
        <v>13</v>
      </c>
      <c r="BC80" s="19">
        <v>8.1999999999999993</v>
      </c>
      <c r="BD80" s="19">
        <v>60.2</v>
      </c>
      <c r="BE80" s="19">
        <v>72.099999999999994</v>
      </c>
      <c r="BF80" s="1">
        <v>600193</v>
      </c>
      <c r="BG80" s="1">
        <v>24392</v>
      </c>
      <c r="BH80" s="1">
        <v>9201</v>
      </c>
      <c r="BI80" s="20">
        <f t="shared" si="41"/>
        <v>406.40260716136305</v>
      </c>
      <c r="BJ80" s="20">
        <f t="shared" si="42"/>
        <v>153.3006882786037</v>
      </c>
      <c r="BK80" s="19">
        <v>31.3</v>
      </c>
      <c r="BL80" s="19">
        <v>14.2</v>
      </c>
      <c r="BM80" s="19">
        <v>33.6</v>
      </c>
      <c r="BN80" s="19">
        <v>28.5</v>
      </c>
      <c r="BO80" s="19">
        <v>25.4</v>
      </c>
      <c r="BP80" s="19">
        <v>30.3</v>
      </c>
      <c r="BQ80" s="19">
        <v>9.6999999999999993</v>
      </c>
      <c r="BR80" s="19">
        <v>26.9</v>
      </c>
      <c r="BS80" s="118" t="s">
        <v>255</v>
      </c>
      <c r="BT80" s="118" t="s">
        <v>255</v>
      </c>
      <c r="BU80" s="118">
        <v>90</v>
      </c>
      <c r="BV80" s="118">
        <v>88</v>
      </c>
      <c r="BW80" s="118">
        <v>90</v>
      </c>
      <c r="BX80" s="118">
        <v>88</v>
      </c>
      <c r="BY80" s="119">
        <v>553</v>
      </c>
      <c r="BZ80" s="119">
        <v>553</v>
      </c>
      <c r="CA80" s="119">
        <v>553</v>
      </c>
      <c r="CB80" s="26">
        <v>100</v>
      </c>
      <c r="CC80" s="121">
        <v>1</v>
      </c>
      <c r="CD80" s="121">
        <v>1</v>
      </c>
      <c r="CE80" s="120">
        <f t="shared" si="43"/>
        <v>100</v>
      </c>
    </row>
    <row r="81" spans="1:83" s="1" customFormat="1">
      <c r="A81" s="1" t="s">
        <v>50</v>
      </c>
      <c r="B81" s="2" t="s">
        <v>51</v>
      </c>
      <c r="C81" s="1" t="s">
        <v>130</v>
      </c>
      <c r="D81" s="19">
        <v>286124</v>
      </c>
      <c r="E81" s="19">
        <v>28502</v>
      </c>
      <c r="F81" s="19">
        <v>25505</v>
      </c>
      <c r="G81" s="19">
        <v>9691</v>
      </c>
      <c r="H81" s="19">
        <v>17668</v>
      </c>
      <c r="I81" s="19">
        <v>2997</v>
      </c>
      <c r="J81" s="19">
        <v>257622</v>
      </c>
      <c r="K81" s="19">
        <v>227348</v>
      </c>
      <c r="L81" s="19">
        <v>193399</v>
      </c>
      <c r="M81" s="19">
        <v>38842</v>
      </c>
      <c r="N81" s="19">
        <v>30274</v>
      </c>
      <c r="O81" s="19">
        <v>33613</v>
      </c>
      <c r="P81" s="19">
        <v>11552</v>
      </c>
      <c r="Q81" s="19">
        <v>11465</v>
      </c>
      <c r="R81" s="19">
        <v>6163</v>
      </c>
      <c r="S81" s="19">
        <v>11326</v>
      </c>
      <c r="T81" s="19">
        <v>87</v>
      </c>
      <c r="U81" s="19">
        <v>22061</v>
      </c>
      <c r="V81" s="19">
        <v>21697</v>
      </c>
      <c r="W81" s="19">
        <v>15289</v>
      </c>
      <c r="X81" s="19">
        <v>20385</v>
      </c>
      <c r="Y81" s="19">
        <v>364</v>
      </c>
      <c r="Z81" s="20">
        <f t="shared" si="33"/>
        <v>10.515051575328046</v>
      </c>
      <c r="AA81" s="20">
        <f t="shared" si="34"/>
        <v>11.751325585547818</v>
      </c>
      <c r="AB81" s="20">
        <f t="shared" si="35"/>
        <v>0.75311634349030476</v>
      </c>
      <c r="AC81" s="20">
        <f t="shared" si="36"/>
        <v>1.6499705362404242</v>
      </c>
      <c r="AD81" s="20">
        <f t="shared" si="37"/>
        <v>34.001122728229596</v>
      </c>
      <c r="AE81" s="20">
        <f t="shared" si="38"/>
        <v>75.070840223272867</v>
      </c>
      <c r="AF81" s="20">
        <f t="shared" si="39"/>
        <v>53.35006925207756</v>
      </c>
      <c r="AG81" s="20">
        <f t="shared" si="40"/>
        <v>69.303295408186401</v>
      </c>
      <c r="AH81" s="112" t="s">
        <v>255</v>
      </c>
      <c r="AI81" s="112" t="s">
        <v>255</v>
      </c>
      <c r="AJ81" s="112" t="s">
        <v>255</v>
      </c>
      <c r="AK81" s="112" t="s">
        <v>255</v>
      </c>
      <c r="AL81" s="112" t="s">
        <v>255</v>
      </c>
      <c r="AM81" s="112" t="s">
        <v>255</v>
      </c>
      <c r="AN81" s="112" t="s">
        <v>255</v>
      </c>
      <c r="AO81" s="112" t="s">
        <v>255</v>
      </c>
      <c r="AP81" s="112" t="s">
        <v>255</v>
      </c>
      <c r="AQ81" s="112" t="s">
        <v>255</v>
      </c>
      <c r="AR81" s="112" t="s">
        <v>255</v>
      </c>
      <c r="AS81" s="112" t="s">
        <v>255</v>
      </c>
      <c r="AT81" s="1">
        <v>37</v>
      </c>
      <c r="AU81" s="1">
        <v>17</v>
      </c>
      <c r="AV81" s="4" t="s">
        <v>255</v>
      </c>
      <c r="AW81" s="4" t="s">
        <v>255</v>
      </c>
      <c r="AX81" s="110">
        <v>69</v>
      </c>
      <c r="AY81" s="4">
        <v>58</v>
      </c>
      <c r="AZ81" s="115">
        <v>0.12204117248028863</v>
      </c>
      <c r="BA81" s="116">
        <v>0</v>
      </c>
      <c r="BB81" s="19">
        <v>22.7</v>
      </c>
      <c r="BC81" s="19">
        <v>12.5</v>
      </c>
      <c r="BD81" s="19">
        <v>45.7</v>
      </c>
      <c r="BE81" s="19">
        <v>62.1</v>
      </c>
      <c r="BF81" s="1">
        <v>416751</v>
      </c>
      <c r="BG81" s="1">
        <v>17594</v>
      </c>
      <c r="BH81" s="1">
        <v>4622</v>
      </c>
      <c r="BI81" s="20">
        <f t="shared" si="41"/>
        <v>422.17055268013752</v>
      </c>
      <c r="BJ81" s="20">
        <f t="shared" si="42"/>
        <v>110.90555271613026</v>
      </c>
      <c r="BK81" s="19">
        <v>24.2</v>
      </c>
      <c r="BL81" s="19">
        <v>8.6</v>
      </c>
      <c r="BM81" s="19">
        <v>26.9</v>
      </c>
      <c r="BN81" s="19">
        <v>14.6</v>
      </c>
      <c r="BO81" s="19">
        <v>27.9</v>
      </c>
      <c r="BP81" s="19">
        <v>24.3</v>
      </c>
      <c r="BQ81" s="19">
        <v>20.9</v>
      </c>
      <c r="BR81" s="19">
        <v>52.5</v>
      </c>
      <c r="BS81" s="118">
        <v>12</v>
      </c>
      <c r="BT81" s="118">
        <v>13</v>
      </c>
      <c r="BU81" s="118">
        <v>91</v>
      </c>
      <c r="BV81" s="118">
        <v>90</v>
      </c>
      <c r="BW81" s="118">
        <v>91</v>
      </c>
      <c r="BX81" s="118">
        <v>90</v>
      </c>
      <c r="BY81" s="119">
        <v>992</v>
      </c>
      <c r="BZ81" s="119">
        <v>992</v>
      </c>
      <c r="CA81" s="119">
        <v>992</v>
      </c>
      <c r="CB81" s="26">
        <v>100</v>
      </c>
      <c r="CC81" s="119">
        <v>68</v>
      </c>
      <c r="CD81" s="119">
        <v>68</v>
      </c>
      <c r="CE81" s="120">
        <f t="shared" si="43"/>
        <v>100</v>
      </c>
    </row>
    <row r="82" spans="1:83" s="1" customFormat="1">
      <c r="A82" s="1" t="s">
        <v>56</v>
      </c>
      <c r="B82" s="2" t="s">
        <v>57</v>
      </c>
      <c r="C82" s="1" t="s">
        <v>131</v>
      </c>
      <c r="D82" s="19">
        <v>48696</v>
      </c>
      <c r="E82" s="19">
        <v>4897</v>
      </c>
      <c r="F82" s="19">
        <v>4132</v>
      </c>
      <c r="G82" s="19">
        <v>2195</v>
      </c>
      <c r="H82" s="19">
        <v>2394</v>
      </c>
      <c r="I82" s="19">
        <v>765</v>
      </c>
      <c r="J82" s="19">
        <v>43799</v>
      </c>
      <c r="K82" s="19">
        <v>37101</v>
      </c>
      <c r="L82" s="19">
        <v>34691</v>
      </c>
      <c r="M82" s="19">
        <v>3516</v>
      </c>
      <c r="N82" s="19">
        <v>6698</v>
      </c>
      <c r="O82" s="19">
        <v>8272</v>
      </c>
      <c r="P82" s="19">
        <v>2830</v>
      </c>
      <c r="Q82" s="19">
        <v>2797</v>
      </c>
      <c r="R82" s="19">
        <v>1613</v>
      </c>
      <c r="S82" s="19">
        <v>2797</v>
      </c>
      <c r="T82" s="19">
        <v>33</v>
      </c>
      <c r="U82" s="19">
        <v>5442</v>
      </c>
      <c r="V82" s="19">
        <v>5427</v>
      </c>
      <c r="W82" s="19">
        <v>3679</v>
      </c>
      <c r="X82" s="19">
        <v>5246</v>
      </c>
      <c r="Y82" s="19">
        <v>15</v>
      </c>
      <c r="Z82" s="20">
        <f t="shared" si="33"/>
        <v>15.621809270982235</v>
      </c>
      <c r="AA82" s="20">
        <f t="shared" si="34"/>
        <v>15.292586588734903</v>
      </c>
      <c r="AB82" s="20">
        <f t="shared" si="35"/>
        <v>1.1660777385159011</v>
      </c>
      <c r="AC82" s="20">
        <f t="shared" si="36"/>
        <v>0.27563395810363833</v>
      </c>
      <c r="AD82" s="20">
        <f t="shared" si="37"/>
        <v>44.823361241576478</v>
      </c>
      <c r="AE82" s="20">
        <f t="shared" si="38"/>
        <v>79.205004680472157</v>
      </c>
      <c r="AF82" s="20">
        <f t="shared" si="39"/>
        <v>56.996466431095406</v>
      </c>
      <c r="AG82" s="20">
        <f t="shared" si="40"/>
        <v>67.603822124219036</v>
      </c>
      <c r="AH82" s="112" t="s">
        <v>255</v>
      </c>
      <c r="AI82" s="112" t="s">
        <v>255</v>
      </c>
      <c r="AJ82" s="112" t="s">
        <v>255</v>
      </c>
      <c r="AK82" s="112" t="s">
        <v>255</v>
      </c>
      <c r="AL82" s="112" t="s">
        <v>255</v>
      </c>
      <c r="AM82" s="112" t="s">
        <v>255</v>
      </c>
      <c r="AN82" s="112" t="s">
        <v>255</v>
      </c>
      <c r="AO82" s="112" t="s">
        <v>255</v>
      </c>
      <c r="AP82" s="112" t="s">
        <v>255</v>
      </c>
      <c r="AQ82" s="112" t="s">
        <v>255</v>
      </c>
      <c r="AR82" s="112" t="s">
        <v>255</v>
      </c>
      <c r="AS82" s="112" t="s">
        <v>255</v>
      </c>
      <c r="AT82" s="1">
        <v>15</v>
      </c>
      <c r="AU82" s="1">
        <v>44</v>
      </c>
      <c r="AV82" s="4" t="s">
        <v>255</v>
      </c>
      <c r="AW82" s="4" t="s">
        <v>255</v>
      </c>
      <c r="AX82" s="110">
        <v>46</v>
      </c>
      <c r="AY82" s="114">
        <v>34</v>
      </c>
      <c r="AZ82" s="115">
        <v>0.16064654082773713</v>
      </c>
      <c r="BA82" s="116">
        <v>1</v>
      </c>
      <c r="BB82" s="19">
        <v>6.2</v>
      </c>
      <c r="BC82" s="19">
        <v>2.4</v>
      </c>
      <c r="BD82" s="19">
        <v>56.8</v>
      </c>
      <c r="BE82" s="19">
        <v>69.7</v>
      </c>
      <c r="BF82" s="1">
        <v>71860</v>
      </c>
      <c r="BG82" s="1">
        <v>3761</v>
      </c>
      <c r="BH82" s="1">
        <v>377</v>
      </c>
      <c r="BI82" s="20">
        <f t="shared" si="41"/>
        <v>523.37879209574169</v>
      </c>
      <c r="BJ82" s="20">
        <f t="shared" si="42"/>
        <v>52.463122738658505</v>
      </c>
      <c r="BK82" s="19">
        <v>10.199999999999999</v>
      </c>
      <c r="BL82" s="19">
        <v>3</v>
      </c>
      <c r="BM82" s="19">
        <v>30.7</v>
      </c>
      <c r="BN82" s="19">
        <v>16.100000000000001</v>
      </c>
      <c r="BO82" s="19">
        <v>31</v>
      </c>
      <c r="BP82" s="19">
        <v>29.9</v>
      </c>
      <c r="BQ82" s="19">
        <v>28</v>
      </c>
      <c r="BR82" s="19">
        <v>51</v>
      </c>
      <c r="BS82" s="118" t="s">
        <v>255</v>
      </c>
      <c r="BT82" s="118" t="s">
        <v>255</v>
      </c>
      <c r="BU82" s="118">
        <v>83</v>
      </c>
      <c r="BV82" s="118">
        <v>77</v>
      </c>
      <c r="BW82" s="118">
        <v>83</v>
      </c>
      <c r="BX82" s="118">
        <v>77</v>
      </c>
      <c r="BY82" s="119">
        <v>31</v>
      </c>
      <c r="BZ82" s="119">
        <v>31</v>
      </c>
      <c r="CA82" s="119">
        <v>31</v>
      </c>
      <c r="CB82" s="26">
        <v>100</v>
      </c>
      <c r="CC82" s="121">
        <v>1</v>
      </c>
      <c r="CD82" s="121">
        <v>1</v>
      </c>
      <c r="CE82" s="120">
        <f t="shared" si="43"/>
        <v>100</v>
      </c>
    </row>
    <row r="83" spans="1:83" s="1" customFormat="1">
      <c r="A83" s="1" t="s">
        <v>4</v>
      </c>
      <c r="B83" s="2" t="s">
        <v>5</v>
      </c>
      <c r="C83" s="1" t="s">
        <v>132</v>
      </c>
      <c r="D83" s="19">
        <v>124718</v>
      </c>
      <c r="E83" s="19">
        <v>18651</v>
      </c>
      <c r="F83" s="19">
        <v>15538</v>
      </c>
      <c r="G83" s="19">
        <v>7567</v>
      </c>
      <c r="H83" s="19">
        <v>10726</v>
      </c>
      <c r="I83" s="19">
        <v>3113</v>
      </c>
      <c r="J83" s="19">
        <v>106067</v>
      </c>
      <c r="K83" s="19">
        <v>85687</v>
      </c>
      <c r="L83" s="19">
        <v>77063</v>
      </c>
      <c r="M83" s="19">
        <v>12551</v>
      </c>
      <c r="N83" s="19">
        <v>20380</v>
      </c>
      <c r="O83" s="19">
        <v>25181</v>
      </c>
      <c r="P83" s="19">
        <v>10524</v>
      </c>
      <c r="Q83" s="19">
        <v>10453</v>
      </c>
      <c r="R83" s="19">
        <v>6309</v>
      </c>
      <c r="S83" s="19">
        <v>10343</v>
      </c>
      <c r="T83" s="19">
        <v>71</v>
      </c>
      <c r="U83" s="19">
        <v>14657</v>
      </c>
      <c r="V83" s="19">
        <v>14586</v>
      </c>
      <c r="W83" s="19">
        <v>11049</v>
      </c>
      <c r="X83" s="19">
        <v>14144</v>
      </c>
      <c r="Y83" s="19">
        <v>71</v>
      </c>
      <c r="Z83" s="20">
        <f t="shared" ref="Z83:Z94" si="44">I83/E83*100</f>
        <v>16.690794059299769</v>
      </c>
      <c r="AA83" s="20">
        <f t="shared" ref="AA83:AA94" si="45">N83/J83*100</f>
        <v>19.214270225423551</v>
      </c>
      <c r="AB83" s="20">
        <f t="shared" ref="AB83:AB94" si="46">T83/P83*100</f>
        <v>0.67464842265298364</v>
      </c>
      <c r="AC83" s="20">
        <f t="shared" ref="AC83:AC94" si="47">Y83/U83*100</f>
        <v>0.48441017943644676</v>
      </c>
      <c r="AD83" s="20">
        <f t="shared" ref="AD83:AD94" si="48">G83/E83*100</f>
        <v>40.571551123264165</v>
      </c>
      <c r="AE83" s="20">
        <f t="shared" ref="AE83:AE94" si="49">L83/J83*100</f>
        <v>72.655019940226467</v>
      </c>
      <c r="AF83" s="20">
        <f t="shared" ref="AF83:AF94" si="50">R83/P83*100</f>
        <v>59.948688711516532</v>
      </c>
      <c r="AG83" s="20">
        <f t="shared" ref="AG83:AG94" si="51">W83/U83*100</f>
        <v>75.383775670328163</v>
      </c>
      <c r="AH83" s="112" t="s">
        <v>255</v>
      </c>
      <c r="AI83" s="112" t="s">
        <v>255</v>
      </c>
      <c r="AJ83" s="112" t="s">
        <v>255</v>
      </c>
      <c r="AK83" s="112" t="s">
        <v>255</v>
      </c>
      <c r="AL83" s="112" t="s">
        <v>255</v>
      </c>
      <c r="AM83" s="112" t="s">
        <v>255</v>
      </c>
      <c r="AN83" s="112" t="s">
        <v>255</v>
      </c>
      <c r="AO83" s="112" t="s">
        <v>255</v>
      </c>
      <c r="AP83" s="112" t="s">
        <v>255</v>
      </c>
      <c r="AQ83" s="112" t="s">
        <v>255</v>
      </c>
      <c r="AR83" s="112" t="s">
        <v>255</v>
      </c>
      <c r="AS83" s="112" t="s">
        <v>255</v>
      </c>
      <c r="AT83" s="1">
        <v>15</v>
      </c>
      <c r="AU83" s="1">
        <v>12</v>
      </c>
      <c r="AV83" s="4" t="s">
        <v>255</v>
      </c>
      <c r="AW83" s="4" t="s">
        <v>255</v>
      </c>
      <c r="AX83" s="110">
        <v>27</v>
      </c>
      <c r="AY83" s="4">
        <v>16</v>
      </c>
      <c r="AZ83" s="115">
        <v>0.31861353446906115</v>
      </c>
      <c r="BA83" s="116">
        <v>0.55000000000000004</v>
      </c>
      <c r="BB83" s="19">
        <v>1</v>
      </c>
      <c r="BC83" s="19">
        <v>0.8</v>
      </c>
      <c r="BD83" s="19">
        <v>79.3</v>
      </c>
      <c r="BE83" s="19">
        <v>85.4</v>
      </c>
      <c r="BF83" s="1">
        <v>199565</v>
      </c>
      <c r="BG83" s="1">
        <v>8989</v>
      </c>
      <c r="BH83" s="1">
        <v>1215</v>
      </c>
      <c r="BI83" s="54">
        <f t="shared" si="41"/>
        <v>450.42968456392657</v>
      </c>
      <c r="BJ83" s="20">
        <f t="shared" si="42"/>
        <v>60.882419261894626</v>
      </c>
      <c r="BK83" s="19">
        <v>27.3</v>
      </c>
      <c r="BL83" s="19">
        <v>10.9</v>
      </c>
      <c r="BM83" s="19">
        <v>27.8</v>
      </c>
      <c r="BN83" s="19">
        <v>24.4</v>
      </c>
      <c r="BO83" s="19">
        <v>26.6</v>
      </c>
      <c r="BP83" s="19">
        <v>30.1</v>
      </c>
      <c r="BQ83" s="19">
        <v>18.2</v>
      </c>
      <c r="BR83" s="19">
        <v>34.700000000000003</v>
      </c>
      <c r="BS83" s="118" t="s">
        <v>255</v>
      </c>
      <c r="BT83" s="118" t="s">
        <v>255</v>
      </c>
      <c r="BU83" s="118">
        <v>57.999999999999993</v>
      </c>
      <c r="BV83" s="118">
        <v>55.000000000000007</v>
      </c>
      <c r="BW83" s="118">
        <v>57.999999999999993</v>
      </c>
      <c r="BX83" s="118">
        <v>55.000000000000007</v>
      </c>
      <c r="BY83" s="119">
        <v>55</v>
      </c>
      <c r="BZ83" s="119">
        <v>52</v>
      </c>
      <c r="CA83" s="119">
        <v>52</v>
      </c>
      <c r="CB83" s="26">
        <v>100</v>
      </c>
      <c r="CC83" s="119">
        <v>3</v>
      </c>
      <c r="CD83" s="119">
        <v>3</v>
      </c>
      <c r="CE83" s="120">
        <f t="shared" si="43"/>
        <v>100</v>
      </c>
    </row>
    <row r="84" spans="1:83" s="1" customFormat="1">
      <c r="A84" s="1" t="s">
        <v>88</v>
      </c>
      <c r="B84" s="2" t="s">
        <v>89</v>
      </c>
      <c r="C84" s="1" t="s">
        <v>431</v>
      </c>
      <c r="D84" s="19">
        <v>430187</v>
      </c>
      <c r="E84" s="19">
        <v>44623</v>
      </c>
      <c r="F84" s="19">
        <v>36696</v>
      </c>
      <c r="G84" s="19">
        <v>19161</v>
      </c>
      <c r="H84" s="19">
        <v>22008</v>
      </c>
      <c r="I84" s="19">
        <v>7927</v>
      </c>
      <c r="J84" s="19">
        <v>385564</v>
      </c>
      <c r="K84" s="19">
        <v>312077</v>
      </c>
      <c r="L84" s="19">
        <v>283501</v>
      </c>
      <c r="M84" s="19">
        <v>36374</v>
      </c>
      <c r="N84" s="19">
        <v>73487</v>
      </c>
      <c r="O84" s="19">
        <v>68157</v>
      </c>
      <c r="P84" s="19">
        <v>25932</v>
      </c>
      <c r="Q84" s="19">
        <v>25701</v>
      </c>
      <c r="R84" s="19">
        <v>14480</v>
      </c>
      <c r="S84" s="19">
        <v>25267</v>
      </c>
      <c r="T84" s="19">
        <v>231</v>
      </c>
      <c r="U84" s="19">
        <v>42225</v>
      </c>
      <c r="V84" s="19">
        <v>41552</v>
      </c>
      <c r="W84" s="19">
        <v>25611</v>
      </c>
      <c r="X84" s="19">
        <v>39786</v>
      </c>
      <c r="Y84" s="19">
        <v>673</v>
      </c>
      <c r="Z84" s="20">
        <f t="shared" si="44"/>
        <v>17.764381596934317</v>
      </c>
      <c r="AA84" s="20">
        <f t="shared" si="45"/>
        <v>19.05961137450592</v>
      </c>
      <c r="AB84" s="20">
        <f t="shared" si="46"/>
        <v>0.89079130032392406</v>
      </c>
      <c r="AC84" s="20">
        <f t="shared" si="47"/>
        <v>1.5938425103611604</v>
      </c>
      <c r="AD84" s="20">
        <f t="shared" si="48"/>
        <v>42.93973959617238</v>
      </c>
      <c r="AE84" s="20">
        <f t="shared" si="49"/>
        <v>73.52890830056748</v>
      </c>
      <c r="AF84" s="20">
        <f t="shared" si="50"/>
        <v>55.838346444547284</v>
      </c>
      <c r="AG84" s="20">
        <f t="shared" si="51"/>
        <v>60.653641207815276</v>
      </c>
      <c r="AH84" s="112" t="s">
        <v>255</v>
      </c>
      <c r="AI84" s="112" t="s">
        <v>255</v>
      </c>
      <c r="AJ84" s="112" t="s">
        <v>255</v>
      </c>
      <c r="AK84" s="112" t="s">
        <v>255</v>
      </c>
      <c r="AL84" s="112" t="s">
        <v>255</v>
      </c>
      <c r="AM84" s="112" t="s">
        <v>255</v>
      </c>
      <c r="AN84" s="112" t="s">
        <v>255</v>
      </c>
      <c r="AO84" s="112" t="s">
        <v>255</v>
      </c>
      <c r="AP84" s="112" t="s">
        <v>255</v>
      </c>
      <c r="AQ84" s="112" t="s">
        <v>255</v>
      </c>
      <c r="AR84" s="112" t="s">
        <v>255</v>
      </c>
      <c r="AS84" s="112" t="s">
        <v>255</v>
      </c>
      <c r="AT84" s="1">
        <v>13</v>
      </c>
      <c r="AU84" s="1">
        <v>17</v>
      </c>
      <c r="AV84" s="4" t="s">
        <v>255</v>
      </c>
      <c r="AW84" s="4" t="s">
        <v>255</v>
      </c>
      <c r="AX84" s="110">
        <v>28</v>
      </c>
      <c r="AY84" s="4">
        <v>24</v>
      </c>
      <c r="AZ84" s="115">
        <v>0.26014475059661363</v>
      </c>
      <c r="BA84" s="116">
        <v>0.35</v>
      </c>
      <c r="BB84" s="19">
        <v>4.8</v>
      </c>
      <c r="BC84" s="19">
        <v>2.1</v>
      </c>
      <c r="BD84" s="19">
        <v>74</v>
      </c>
      <c r="BE84" s="19">
        <v>79.7</v>
      </c>
      <c r="BF84" s="1">
        <v>668685</v>
      </c>
      <c r="BG84" s="1">
        <v>24719</v>
      </c>
      <c r="BH84" s="1">
        <v>7371</v>
      </c>
      <c r="BI84" s="20">
        <f>(BG84/BF84)*10000</f>
        <v>369.66583667945292</v>
      </c>
      <c r="BJ84" s="20">
        <f>(BH84/BF84)*10000</f>
        <v>110.23127481549608</v>
      </c>
      <c r="BK84" s="19">
        <v>24.5</v>
      </c>
      <c r="BL84" s="19">
        <v>10.4</v>
      </c>
      <c r="BM84" s="19">
        <v>31.6</v>
      </c>
      <c r="BN84" s="19">
        <v>21.8</v>
      </c>
      <c r="BO84" s="19">
        <v>26.3</v>
      </c>
      <c r="BP84" s="19">
        <v>26.1</v>
      </c>
      <c r="BQ84" s="19">
        <v>17.600000000000001</v>
      </c>
      <c r="BR84" s="19">
        <v>41.7</v>
      </c>
      <c r="BS84" s="118" t="s">
        <v>255</v>
      </c>
      <c r="BT84" s="118" t="s">
        <v>255</v>
      </c>
      <c r="BU84" s="118">
        <v>45</v>
      </c>
      <c r="BV84" s="118">
        <v>41</v>
      </c>
      <c r="BW84" s="118">
        <v>45</v>
      </c>
      <c r="BX84" s="118">
        <v>41</v>
      </c>
      <c r="BY84" s="124">
        <v>412</v>
      </c>
      <c r="BZ84" s="124">
        <v>412</v>
      </c>
      <c r="CA84" s="124">
        <v>315</v>
      </c>
      <c r="CB84" s="26">
        <v>76.456310679611647</v>
      </c>
      <c r="CC84" s="121">
        <v>1</v>
      </c>
      <c r="CD84" s="121">
        <v>1</v>
      </c>
      <c r="CE84" s="120">
        <f t="shared" si="43"/>
        <v>100</v>
      </c>
    </row>
    <row r="85" spans="1:83" s="1" customFormat="1">
      <c r="A85" s="1" t="s">
        <v>40</v>
      </c>
      <c r="B85" s="2" t="s">
        <v>41</v>
      </c>
      <c r="C85" s="1" t="s">
        <v>134</v>
      </c>
      <c r="D85" s="19">
        <v>253164</v>
      </c>
      <c r="E85" s="19">
        <v>30234</v>
      </c>
      <c r="F85" s="19">
        <v>26300</v>
      </c>
      <c r="G85" s="19">
        <v>10010</v>
      </c>
      <c r="H85" s="19">
        <v>18946</v>
      </c>
      <c r="I85" s="19">
        <v>3934</v>
      </c>
      <c r="J85" s="19">
        <v>222930</v>
      </c>
      <c r="K85" s="19">
        <v>177117</v>
      </c>
      <c r="L85" s="19">
        <v>146455</v>
      </c>
      <c r="M85" s="19">
        <v>37134</v>
      </c>
      <c r="N85" s="19">
        <v>45813</v>
      </c>
      <c r="O85" s="19">
        <v>45303</v>
      </c>
      <c r="P85" s="19">
        <v>17801</v>
      </c>
      <c r="Q85" s="19">
        <v>17724</v>
      </c>
      <c r="R85" s="19">
        <v>7145</v>
      </c>
      <c r="S85" s="19">
        <v>17404</v>
      </c>
      <c r="T85" s="19">
        <v>77</v>
      </c>
      <c r="U85" s="19">
        <v>27502</v>
      </c>
      <c r="V85" s="19">
        <v>27102</v>
      </c>
      <c r="W85" s="19">
        <v>12906</v>
      </c>
      <c r="X85" s="19">
        <v>25651</v>
      </c>
      <c r="Y85" s="19">
        <v>400</v>
      </c>
      <c r="Z85" s="20">
        <f t="shared" si="44"/>
        <v>13.011840973738176</v>
      </c>
      <c r="AA85" s="20">
        <f t="shared" si="45"/>
        <v>20.550396985600862</v>
      </c>
      <c r="AB85" s="20">
        <f t="shared" si="46"/>
        <v>0.43255996854109324</v>
      </c>
      <c r="AC85" s="20">
        <f t="shared" si="47"/>
        <v>1.4544396771143917</v>
      </c>
      <c r="AD85" s="20">
        <f t="shared" si="48"/>
        <v>33.10842098299927</v>
      </c>
      <c r="AE85" s="20">
        <f t="shared" si="49"/>
        <v>65.69550980128291</v>
      </c>
      <c r="AF85" s="20">
        <f t="shared" si="50"/>
        <v>40.138194483455983</v>
      </c>
      <c r="AG85" s="20">
        <f t="shared" si="51"/>
        <v>46.927496182095844</v>
      </c>
      <c r="AH85" s="112" t="s">
        <v>255</v>
      </c>
      <c r="AI85" s="112" t="s">
        <v>255</v>
      </c>
      <c r="AJ85" s="112" t="s">
        <v>255</v>
      </c>
      <c r="AK85" s="112" t="s">
        <v>255</v>
      </c>
      <c r="AL85" s="112" t="s">
        <v>255</v>
      </c>
      <c r="AM85" s="112" t="s">
        <v>255</v>
      </c>
      <c r="AN85" s="112" t="s">
        <v>255</v>
      </c>
      <c r="AO85" s="112" t="s">
        <v>255</v>
      </c>
      <c r="AP85" s="112" t="s">
        <v>255</v>
      </c>
      <c r="AQ85" s="112" t="s">
        <v>255</v>
      </c>
      <c r="AR85" s="112" t="s">
        <v>255</v>
      </c>
      <c r="AS85" s="112" t="s">
        <v>255</v>
      </c>
      <c r="AT85" s="1">
        <v>27</v>
      </c>
      <c r="AU85" s="1">
        <v>22</v>
      </c>
      <c r="AV85" s="4" t="s">
        <v>255</v>
      </c>
      <c r="AW85" s="4" t="s">
        <v>255</v>
      </c>
      <c r="AX85" s="110">
        <v>58</v>
      </c>
      <c r="AY85" s="114">
        <v>44</v>
      </c>
      <c r="AZ85" s="115">
        <v>0.26710512186227847</v>
      </c>
      <c r="BA85" s="116">
        <v>0</v>
      </c>
      <c r="BB85" s="19">
        <v>10</v>
      </c>
      <c r="BC85" s="19">
        <v>7.6</v>
      </c>
      <c r="BD85" s="19">
        <v>61.8</v>
      </c>
      <c r="BE85" s="19">
        <v>69.900000000000006</v>
      </c>
      <c r="BF85" s="1">
        <v>397208</v>
      </c>
      <c r="BG85" s="1">
        <v>15571</v>
      </c>
      <c r="BH85" s="1">
        <v>4249</v>
      </c>
      <c r="BI85" s="20">
        <f t="shared" ref="BI85:BI89" si="52">(BG85/BF85)*10000</f>
        <v>392.01123844434153</v>
      </c>
      <c r="BJ85" s="20">
        <f t="shared" ref="BJ85:BJ89" si="53">(BH85/BF85)*10000</f>
        <v>106.97166220217115</v>
      </c>
      <c r="BK85" s="19">
        <v>28.7</v>
      </c>
      <c r="BL85" s="19">
        <v>11.1</v>
      </c>
      <c r="BM85" s="19">
        <v>28</v>
      </c>
      <c r="BN85" s="19">
        <v>21.6</v>
      </c>
      <c r="BO85" s="19">
        <v>24.8</v>
      </c>
      <c r="BP85" s="19">
        <v>27</v>
      </c>
      <c r="BQ85" s="19">
        <v>18.600000000000001</v>
      </c>
      <c r="BR85" s="19">
        <v>40.299999999999997</v>
      </c>
      <c r="BS85" s="118" t="s">
        <v>255</v>
      </c>
      <c r="BT85" s="118" t="s">
        <v>255</v>
      </c>
      <c r="BU85" s="118">
        <v>85</v>
      </c>
      <c r="BV85" s="118">
        <v>85</v>
      </c>
      <c r="BW85" s="118">
        <v>85</v>
      </c>
      <c r="BX85" s="118">
        <v>85</v>
      </c>
      <c r="BY85" s="119">
        <v>277</v>
      </c>
      <c r="BZ85" s="119">
        <v>269</v>
      </c>
      <c r="CA85" s="119">
        <v>234</v>
      </c>
      <c r="CB85" s="26">
        <v>86.988847583643121</v>
      </c>
      <c r="CC85" s="119">
        <v>10</v>
      </c>
      <c r="CD85" s="119">
        <v>10</v>
      </c>
      <c r="CE85" s="120">
        <f t="shared" si="43"/>
        <v>100</v>
      </c>
    </row>
    <row r="86" spans="1:83" s="1" customFormat="1">
      <c r="A86" s="1" t="s">
        <v>12</v>
      </c>
      <c r="B86" s="2" t="s">
        <v>13</v>
      </c>
      <c r="C86" s="1" t="s">
        <v>135</v>
      </c>
      <c r="D86" s="19">
        <v>276970</v>
      </c>
      <c r="E86" s="19">
        <v>28436</v>
      </c>
      <c r="F86" s="19">
        <v>25260</v>
      </c>
      <c r="G86" s="19">
        <v>10880</v>
      </c>
      <c r="H86" s="19">
        <v>17228</v>
      </c>
      <c r="I86" s="19">
        <v>3176</v>
      </c>
      <c r="J86" s="19">
        <v>248534</v>
      </c>
      <c r="K86" s="19">
        <v>206248</v>
      </c>
      <c r="L86" s="19">
        <v>166493</v>
      </c>
      <c r="M86" s="19">
        <v>45690</v>
      </c>
      <c r="N86" s="19">
        <v>42286</v>
      </c>
      <c r="O86" s="19">
        <v>49251</v>
      </c>
      <c r="P86" s="19">
        <v>19961</v>
      </c>
      <c r="Q86" s="19">
        <v>19795</v>
      </c>
      <c r="R86" s="19">
        <v>8459</v>
      </c>
      <c r="S86" s="19">
        <v>19201</v>
      </c>
      <c r="T86" s="19">
        <v>166</v>
      </c>
      <c r="U86" s="19">
        <v>29290</v>
      </c>
      <c r="V86" s="19">
        <v>28798</v>
      </c>
      <c r="W86" s="19">
        <v>17842</v>
      </c>
      <c r="X86" s="19">
        <v>26809</v>
      </c>
      <c r="Y86" s="19">
        <v>492</v>
      </c>
      <c r="Z86" s="20">
        <f t="shared" si="44"/>
        <v>11.168940779293852</v>
      </c>
      <c r="AA86" s="20">
        <f t="shared" si="45"/>
        <v>17.01417109932645</v>
      </c>
      <c r="AB86" s="20">
        <f t="shared" si="46"/>
        <v>0.83162166224137068</v>
      </c>
      <c r="AC86" s="20">
        <f t="shared" si="47"/>
        <v>1.679754182314783</v>
      </c>
      <c r="AD86" s="20">
        <f t="shared" si="48"/>
        <v>38.261358840905899</v>
      </c>
      <c r="AE86" s="20">
        <f t="shared" si="49"/>
        <v>66.990029533182579</v>
      </c>
      <c r="AF86" s="20">
        <f t="shared" si="50"/>
        <v>42.377636390962373</v>
      </c>
      <c r="AG86" s="20">
        <f t="shared" si="51"/>
        <v>60.914988050529196</v>
      </c>
      <c r="AH86" s="112" t="s">
        <v>255</v>
      </c>
      <c r="AI86" s="112" t="s">
        <v>255</v>
      </c>
      <c r="AJ86" s="112" t="s">
        <v>255</v>
      </c>
      <c r="AK86" s="112" t="s">
        <v>255</v>
      </c>
      <c r="AL86" s="112" t="s">
        <v>255</v>
      </c>
      <c r="AM86" s="112" t="s">
        <v>255</v>
      </c>
      <c r="AN86" s="112" t="s">
        <v>255</v>
      </c>
      <c r="AO86" s="112" t="s">
        <v>255</v>
      </c>
      <c r="AP86" s="112" t="s">
        <v>255</v>
      </c>
      <c r="AQ86" s="112" t="s">
        <v>255</v>
      </c>
      <c r="AR86" s="112" t="s">
        <v>255</v>
      </c>
      <c r="AS86" s="112" t="s">
        <v>255</v>
      </c>
      <c r="AT86" s="1">
        <v>17</v>
      </c>
      <c r="AU86" s="1">
        <v>25</v>
      </c>
      <c r="AV86" s="4" t="s">
        <v>255</v>
      </c>
      <c r="AW86" s="4" t="s">
        <v>255</v>
      </c>
      <c r="AX86" s="110">
        <v>72</v>
      </c>
      <c r="AY86" s="4">
        <v>56</v>
      </c>
      <c r="AZ86" s="115">
        <v>6.0601809242453494E-2</v>
      </c>
      <c r="BA86" s="116">
        <v>0.98</v>
      </c>
      <c r="BB86" s="19">
        <v>21.4</v>
      </c>
      <c r="BC86" s="19">
        <v>20.8</v>
      </c>
      <c r="BD86" s="19">
        <v>48.7</v>
      </c>
      <c r="BE86" s="19">
        <v>52.3</v>
      </c>
      <c r="BF86" s="1">
        <v>424998</v>
      </c>
      <c r="BG86" s="1">
        <v>23952</v>
      </c>
      <c r="BH86" s="1">
        <v>6059</v>
      </c>
      <c r="BI86" s="20">
        <f t="shared" si="52"/>
        <v>563.57912272528347</v>
      </c>
      <c r="BJ86" s="20">
        <f t="shared" si="53"/>
        <v>142.56537677824366</v>
      </c>
      <c r="BK86" s="19">
        <v>32</v>
      </c>
      <c r="BL86" s="19">
        <v>17.100000000000001</v>
      </c>
      <c r="BM86" s="19">
        <v>19.7</v>
      </c>
      <c r="BN86" s="19">
        <v>15</v>
      </c>
      <c r="BO86" s="19">
        <v>28.7</v>
      </c>
      <c r="BP86" s="19">
        <v>24.3</v>
      </c>
      <c r="BQ86" s="19">
        <v>19.5</v>
      </c>
      <c r="BR86" s="19">
        <v>43.6</v>
      </c>
      <c r="BS86" s="118">
        <v>19</v>
      </c>
      <c r="BT86" s="118">
        <v>17</v>
      </c>
      <c r="BU86" s="118">
        <v>90</v>
      </c>
      <c r="BV86" s="118">
        <v>88</v>
      </c>
      <c r="BW86" s="118">
        <v>90</v>
      </c>
      <c r="BX86" s="118">
        <v>88</v>
      </c>
      <c r="BY86" s="119">
        <v>898</v>
      </c>
      <c r="BZ86" s="119">
        <v>833</v>
      </c>
      <c r="CA86" s="119">
        <v>776</v>
      </c>
      <c r="CB86" s="26">
        <v>93.157262905162071</v>
      </c>
      <c r="CC86" s="121">
        <v>3</v>
      </c>
      <c r="CD86" s="121">
        <v>3</v>
      </c>
      <c r="CE86" s="120">
        <f t="shared" si="43"/>
        <v>100</v>
      </c>
    </row>
    <row r="87" spans="1:83" s="1" customFormat="1">
      <c r="A87" s="1" t="s">
        <v>8</v>
      </c>
      <c r="B87" s="2" t="s">
        <v>9</v>
      </c>
      <c r="C87" s="1" t="s">
        <v>136</v>
      </c>
      <c r="D87" s="19">
        <v>977230</v>
      </c>
      <c r="E87" s="19">
        <v>87783</v>
      </c>
      <c r="F87" s="19">
        <v>75895</v>
      </c>
      <c r="G87" s="19">
        <v>32824</v>
      </c>
      <c r="H87" s="19">
        <v>50280</v>
      </c>
      <c r="I87" s="19">
        <v>11888</v>
      </c>
      <c r="J87" s="19">
        <v>889447</v>
      </c>
      <c r="K87" s="19">
        <v>668213</v>
      </c>
      <c r="L87" s="19">
        <v>539251</v>
      </c>
      <c r="M87" s="19">
        <v>145404</v>
      </c>
      <c r="N87" s="19">
        <v>221234</v>
      </c>
      <c r="O87" s="19">
        <v>150576</v>
      </c>
      <c r="P87" s="19">
        <v>54254</v>
      </c>
      <c r="Q87" s="19">
        <v>53278</v>
      </c>
      <c r="R87" s="19">
        <v>24641</v>
      </c>
      <c r="S87" s="19">
        <v>52624</v>
      </c>
      <c r="T87" s="19">
        <v>976</v>
      </c>
      <c r="U87" s="19">
        <v>96322</v>
      </c>
      <c r="V87" s="19">
        <v>94116</v>
      </c>
      <c r="W87" s="19">
        <v>48973</v>
      </c>
      <c r="X87" s="19">
        <v>90542</v>
      </c>
      <c r="Y87" s="19">
        <v>2206</v>
      </c>
      <c r="Z87" s="20">
        <f t="shared" si="44"/>
        <v>13.542485447068339</v>
      </c>
      <c r="AA87" s="20">
        <f t="shared" si="45"/>
        <v>24.87320773469358</v>
      </c>
      <c r="AB87" s="20">
        <f t="shared" si="46"/>
        <v>1.7989456998562317</v>
      </c>
      <c r="AC87" s="20">
        <f t="shared" si="47"/>
        <v>2.2902348373165009</v>
      </c>
      <c r="AD87" s="20">
        <f t="shared" si="48"/>
        <v>37.392205780162449</v>
      </c>
      <c r="AE87" s="20">
        <f t="shared" si="49"/>
        <v>60.627670901132944</v>
      </c>
      <c r="AF87" s="20">
        <f t="shared" si="50"/>
        <v>45.417849375161282</v>
      </c>
      <c r="AG87" s="20">
        <f t="shared" si="51"/>
        <v>50.843005751541703</v>
      </c>
      <c r="AH87" s="112" t="s">
        <v>255</v>
      </c>
      <c r="AI87" s="112" t="s">
        <v>255</v>
      </c>
      <c r="AJ87" s="112" t="s">
        <v>255</v>
      </c>
      <c r="AK87" s="112" t="s">
        <v>255</v>
      </c>
      <c r="AL87" s="112" t="s">
        <v>255</v>
      </c>
      <c r="AM87" s="112" t="s">
        <v>255</v>
      </c>
      <c r="AN87" s="112" t="s">
        <v>255</v>
      </c>
      <c r="AO87" s="112" t="s">
        <v>255</v>
      </c>
      <c r="AP87" s="112" t="s">
        <v>255</v>
      </c>
      <c r="AQ87" s="112" t="s">
        <v>255</v>
      </c>
      <c r="AR87" s="112" t="s">
        <v>255</v>
      </c>
      <c r="AS87" s="112" t="s">
        <v>255</v>
      </c>
      <c r="AT87" s="1">
        <v>14</v>
      </c>
      <c r="AU87" s="1">
        <v>18</v>
      </c>
      <c r="AV87" s="4" t="s">
        <v>255</v>
      </c>
      <c r="AW87" s="4" t="s">
        <v>255</v>
      </c>
      <c r="AX87" s="110">
        <v>41</v>
      </c>
      <c r="AY87" s="4">
        <v>36</v>
      </c>
      <c r="AZ87" s="115">
        <v>0.18444400702576091</v>
      </c>
      <c r="BA87" s="116">
        <v>0.12</v>
      </c>
      <c r="BB87" s="19">
        <v>7.2</v>
      </c>
      <c r="BC87" s="19">
        <v>3.2</v>
      </c>
      <c r="BD87" s="19">
        <v>66.599999999999994</v>
      </c>
      <c r="BE87" s="19">
        <v>75.3</v>
      </c>
      <c r="BF87" s="1">
        <v>1586611</v>
      </c>
      <c r="BG87" s="1">
        <v>58552</v>
      </c>
      <c r="BH87" s="1">
        <v>10700</v>
      </c>
      <c r="BI87" s="54">
        <f t="shared" si="52"/>
        <v>369.03815743115359</v>
      </c>
      <c r="BJ87" s="20">
        <f t="shared" si="53"/>
        <v>67.439340834016662</v>
      </c>
      <c r="BK87" s="19">
        <v>23.6</v>
      </c>
      <c r="BL87" s="19">
        <v>18.3</v>
      </c>
      <c r="BM87" s="19">
        <v>28.6</v>
      </c>
      <c r="BN87" s="19">
        <v>22.7</v>
      </c>
      <c r="BO87" s="19">
        <v>31.5</v>
      </c>
      <c r="BP87" s="19">
        <v>29.7</v>
      </c>
      <c r="BQ87" s="19">
        <v>16.3</v>
      </c>
      <c r="BR87" s="19">
        <v>29.3</v>
      </c>
      <c r="BS87" s="118" t="s">
        <v>255</v>
      </c>
      <c r="BT87" s="118" t="s">
        <v>255</v>
      </c>
      <c r="BU87" s="118">
        <v>39</v>
      </c>
      <c r="BV87" s="118">
        <v>36</v>
      </c>
      <c r="BW87" s="118">
        <v>39</v>
      </c>
      <c r="BX87" s="118">
        <v>36</v>
      </c>
      <c r="BY87" s="119">
        <v>709</v>
      </c>
      <c r="BZ87" s="119">
        <v>689</v>
      </c>
      <c r="CA87" s="119">
        <v>689</v>
      </c>
      <c r="CB87" s="26">
        <v>100</v>
      </c>
      <c r="CC87" s="125">
        <v>37</v>
      </c>
      <c r="CD87" s="125">
        <v>37</v>
      </c>
      <c r="CE87" s="120">
        <f t="shared" si="43"/>
        <v>100</v>
      </c>
    </row>
    <row r="88" spans="1:83" s="1" customFormat="1">
      <c r="A88" s="1" t="s">
        <v>481</v>
      </c>
      <c r="B88" s="2" t="s">
        <v>81</v>
      </c>
      <c r="C88" s="1" t="s">
        <v>137</v>
      </c>
      <c r="D88" s="19">
        <v>209303</v>
      </c>
      <c r="E88" s="19">
        <v>22731</v>
      </c>
      <c r="F88" s="19">
        <v>20574</v>
      </c>
      <c r="G88" s="19">
        <v>10249</v>
      </c>
      <c r="H88" s="19">
        <v>13269</v>
      </c>
      <c r="I88" s="19">
        <v>2157</v>
      </c>
      <c r="J88" s="19">
        <v>186572</v>
      </c>
      <c r="K88" s="19">
        <v>167248</v>
      </c>
      <c r="L88" s="19">
        <v>150941</v>
      </c>
      <c r="M88" s="19">
        <v>20599</v>
      </c>
      <c r="N88" s="19">
        <v>19324</v>
      </c>
      <c r="O88" s="19">
        <v>40532</v>
      </c>
      <c r="P88" s="19">
        <v>15020</v>
      </c>
      <c r="Q88" s="19">
        <v>15009</v>
      </c>
      <c r="R88" s="19">
        <v>9291</v>
      </c>
      <c r="S88" s="19">
        <v>14762</v>
      </c>
      <c r="T88" s="19">
        <v>11</v>
      </c>
      <c r="U88" s="19">
        <v>25512</v>
      </c>
      <c r="V88" s="19">
        <v>25457</v>
      </c>
      <c r="W88" s="19">
        <v>17812</v>
      </c>
      <c r="X88" s="19">
        <v>24203</v>
      </c>
      <c r="Y88" s="19">
        <v>55</v>
      </c>
      <c r="Z88" s="20">
        <f t="shared" si="44"/>
        <v>9.4892437640227012</v>
      </c>
      <c r="AA88" s="20">
        <f t="shared" si="45"/>
        <v>10.357395536307699</v>
      </c>
      <c r="AB88" s="20">
        <f t="shared" si="46"/>
        <v>7.3235685752330221E-2</v>
      </c>
      <c r="AC88" s="20">
        <f t="shared" si="47"/>
        <v>0.21558482282847288</v>
      </c>
      <c r="AD88" s="20">
        <f t="shared" si="48"/>
        <v>45.088205534292378</v>
      </c>
      <c r="AE88" s="20">
        <f t="shared" si="49"/>
        <v>80.902279012927977</v>
      </c>
      <c r="AF88" s="20">
        <f t="shared" si="50"/>
        <v>61.857523302263651</v>
      </c>
      <c r="AG88" s="20">
        <f t="shared" si="51"/>
        <v>69.818124804013792</v>
      </c>
      <c r="AH88" s="112" t="s">
        <v>255</v>
      </c>
      <c r="AI88" s="112" t="s">
        <v>255</v>
      </c>
      <c r="AJ88" s="112" t="s">
        <v>255</v>
      </c>
      <c r="AK88" s="112" t="s">
        <v>255</v>
      </c>
      <c r="AL88" s="112" t="s">
        <v>255</v>
      </c>
      <c r="AM88" s="112" t="s">
        <v>255</v>
      </c>
      <c r="AN88" s="112" t="s">
        <v>255</v>
      </c>
      <c r="AO88" s="112" t="s">
        <v>255</v>
      </c>
      <c r="AP88" s="112" t="s">
        <v>255</v>
      </c>
      <c r="AQ88" s="112" t="s">
        <v>255</v>
      </c>
      <c r="AR88" s="112" t="s">
        <v>255</v>
      </c>
      <c r="AS88" s="112" t="s">
        <v>255</v>
      </c>
      <c r="AT88" s="1">
        <v>32</v>
      </c>
      <c r="AU88" s="1">
        <v>25</v>
      </c>
      <c r="AV88" s="4" t="s">
        <v>255</v>
      </c>
      <c r="AW88" s="4" t="s">
        <v>255</v>
      </c>
      <c r="AX88" s="126">
        <v>62</v>
      </c>
      <c r="AY88" s="126">
        <v>54</v>
      </c>
      <c r="AZ88" s="115">
        <v>0.14284433628253215</v>
      </c>
      <c r="BA88" s="116">
        <v>0.51</v>
      </c>
      <c r="BB88" s="19">
        <v>20.5</v>
      </c>
      <c r="BC88" s="19">
        <v>16.899999999999999</v>
      </c>
      <c r="BD88" s="19">
        <v>46.6</v>
      </c>
      <c r="BE88" s="19">
        <v>56.5</v>
      </c>
      <c r="BF88" s="1">
        <v>302443</v>
      </c>
      <c r="BG88" s="1">
        <v>9868</v>
      </c>
      <c r="BH88" s="1">
        <v>2366</v>
      </c>
      <c r="BI88" s="20">
        <f t="shared" si="52"/>
        <v>326.27635620596277</v>
      </c>
      <c r="BJ88" s="20">
        <f t="shared" si="53"/>
        <v>78.229616820359539</v>
      </c>
      <c r="BK88" s="19">
        <v>18.7</v>
      </c>
      <c r="BL88" s="19">
        <v>5.2</v>
      </c>
      <c r="BM88" s="19">
        <v>38.799999999999997</v>
      </c>
      <c r="BN88" s="19">
        <v>24.1</v>
      </c>
      <c r="BO88" s="19">
        <v>24.6</v>
      </c>
      <c r="BP88" s="19">
        <v>23.7</v>
      </c>
      <c r="BQ88" s="19">
        <v>17.8</v>
      </c>
      <c r="BR88" s="19">
        <v>47.1</v>
      </c>
      <c r="BS88" s="118">
        <v>11</v>
      </c>
      <c r="BT88" s="118">
        <v>11</v>
      </c>
      <c r="BU88" s="118">
        <v>86</v>
      </c>
      <c r="BV88" s="118">
        <v>87</v>
      </c>
      <c r="BW88" s="118">
        <v>89</v>
      </c>
      <c r="BX88" s="118">
        <v>90</v>
      </c>
      <c r="BY88" s="119">
        <v>1170</v>
      </c>
      <c r="BZ88" s="119">
        <v>1170</v>
      </c>
      <c r="CA88" s="119">
        <v>978</v>
      </c>
      <c r="CB88" s="26">
        <v>83.589743589743591</v>
      </c>
      <c r="CC88" s="119">
        <v>44</v>
      </c>
      <c r="CD88" s="119">
        <v>44</v>
      </c>
      <c r="CE88" s="120">
        <f t="shared" si="43"/>
        <v>100</v>
      </c>
    </row>
    <row r="89" spans="1:83" s="1" customFormat="1">
      <c r="A89" s="1" t="s">
        <v>78</v>
      </c>
      <c r="B89" s="2" t="s">
        <v>79</v>
      </c>
      <c r="C89" s="1" t="s">
        <v>138</v>
      </c>
      <c r="D89" s="19">
        <v>431616</v>
      </c>
      <c r="E89" s="19">
        <v>47954</v>
      </c>
      <c r="F89" s="19">
        <v>42063</v>
      </c>
      <c r="G89" s="19">
        <v>20378</v>
      </c>
      <c r="H89" s="19">
        <v>26670</v>
      </c>
      <c r="I89" s="19">
        <v>5891</v>
      </c>
      <c r="J89" s="19">
        <v>383662</v>
      </c>
      <c r="K89" s="19">
        <v>330592</v>
      </c>
      <c r="L89" s="19">
        <v>289473</v>
      </c>
      <c r="M89" s="19">
        <v>50070</v>
      </c>
      <c r="N89" s="19">
        <v>53070</v>
      </c>
      <c r="O89" s="19">
        <v>70506</v>
      </c>
      <c r="P89" s="19">
        <v>26537</v>
      </c>
      <c r="Q89" s="19">
        <v>26304</v>
      </c>
      <c r="R89" s="19">
        <v>14423</v>
      </c>
      <c r="S89" s="19">
        <v>26043</v>
      </c>
      <c r="T89" s="19">
        <v>233</v>
      </c>
      <c r="U89" s="19">
        <v>43969</v>
      </c>
      <c r="V89" s="19">
        <v>43800</v>
      </c>
      <c r="W89" s="19">
        <v>28563</v>
      </c>
      <c r="X89" s="19">
        <v>42047</v>
      </c>
      <c r="Y89" s="19">
        <v>169</v>
      </c>
      <c r="Z89" s="20">
        <f t="shared" si="44"/>
        <v>12.284689494098512</v>
      </c>
      <c r="AA89" s="20">
        <f t="shared" si="45"/>
        <v>13.832487971182969</v>
      </c>
      <c r="AB89" s="20">
        <f t="shared" si="46"/>
        <v>0.87801936918265067</v>
      </c>
      <c r="AC89" s="20">
        <f t="shared" si="47"/>
        <v>0.38436170938615843</v>
      </c>
      <c r="AD89" s="20">
        <f t="shared" si="48"/>
        <v>42.494890937148099</v>
      </c>
      <c r="AE89" s="20">
        <f t="shared" si="49"/>
        <v>75.450005473567884</v>
      </c>
      <c r="AF89" s="20">
        <f t="shared" si="50"/>
        <v>54.35052944944794</v>
      </c>
      <c r="AG89" s="20">
        <f t="shared" si="51"/>
        <v>64.961677545543452</v>
      </c>
      <c r="AH89" s="112" t="s">
        <v>255</v>
      </c>
      <c r="AI89" s="112" t="s">
        <v>255</v>
      </c>
      <c r="AJ89" s="112" t="s">
        <v>255</v>
      </c>
      <c r="AK89" s="112" t="s">
        <v>255</v>
      </c>
      <c r="AL89" s="112" t="s">
        <v>255</v>
      </c>
      <c r="AM89" s="112" t="s">
        <v>255</v>
      </c>
      <c r="AN89" s="112" t="s">
        <v>255</v>
      </c>
      <c r="AO89" s="112" t="s">
        <v>255</v>
      </c>
      <c r="AP89" s="112" t="s">
        <v>255</v>
      </c>
      <c r="AQ89" s="112" t="s">
        <v>255</v>
      </c>
      <c r="AR89" s="112" t="s">
        <v>255</v>
      </c>
      <c r="AS89" s="112" t="s">
        <v>255</v>
      </c>
      <c r="AT89" s="1">
        <v>35</v>
      </c>
      <c r="AU89" s="1">
        <v>29</v>
      </c>
      <c r="AV89" s="4" t="s">
        <v>255</v>
      </c>
      <c r="AW89" s="4" t="s">
        <v>255</v>
      </c>
      <c r="AX89" s="110">
        <v>65</v>
      </c>
      <c r="AY89" s="114">
        <v>51</v>
      </c>
      <c r="AZ89" s="115">
        <v>0.11721206911284633</v>
      </c>
      <c r="BA89" s="116">
        <v>0.66</v>
      </c>
      <c r="BB89" s="19">
        <v>17.899999999999999</v>
      </c>
      <c r="BC89" s="19">
        <v>11.7</v>
      </c>
      <c r="BD89" s="19">
        <v>51.4</v>
      </c>
      <c r="BE89" s="19">
        <v>58.2</v>
      </c>
      <c r="BF89" s="1">
        <v>642129</v>
      </c>
      <c r="BG89" s="1">
        <v>33087</v>
      </c>
      <c r="BH89" s="1">
        <v>3163</v>
      </c>
      <c r="BI89" s="20">
        <f t="shared" si="52"/>
        <v>515.27029615544541</v>
      </c>
      <c r="BJ89" s="20">
        <f t="shared" si="53"/>
        <v>49.2580151340307</v>
      </c>
      <c r="BK89" s="19">
        <v>17.8</v>
      </c>
      <c r="BL89" s="19">
        <v>6.6</v>
      </c>
      <c r="BM89" s="19">
        <v>25.8</v>
      </c>
      <c r="BN89" s="19">
        <v>14</v>
      </c>
      <c r="BO89" s="19">
        <v>34.200000000000003</v>
      </c>
      <c r="BP89" s="19">
        <v>27.6</v>
      </c>
      <c r="BQ89" s="19">
        <v>22.3</v>
      </c>
      <c r="BR89" s="19">
        <v>51.8</v>
      </c>
      <c r="BS89" s="118">
        <v>17</v>
      </c>
      <c r="BT89" s="118">
        <v>14.000000000000002</v>
      </c>
      <c r="BU89" s="118">
        <v>74</v>
      </c>
      <c r="BV89" s="118">
        <v>73</v>
      </c>
      <c r="BW89" s="118">
        <v>75</v>
      </c>
      <c r="BX89" s="118">
        <v>74</v>
      </c>
      <c r="BY89" s="119">
        <v>1060</v>
      </c>
      <c r="BZ89" s="119">
        <v>1047</v>
      </c>
      <c r="CA89" s="119">
        <v>989</v>
      </c>
      <c r="CB89" s="26">
        <v>94.460362941738296</v>
      </c>
      <c r="CC89" s="125">
        <v>52</v>
      </c>
      <c r="CD89" s="125">
        <v>52</v>
      </c>
      <c r="CE89" s="120">
        <f t="shared" si="43"/>
        <v>100</v>
      </c>
    </row>
    <row r="90" spans="1:83" s="1" customFormat="1">
      <c r="A90" s="1" t="s">
        <v>70</v>
      </c>
      <c r="B90" s="2" t="s">
        <v>71</v>
      </c>
      <c r="C90" s="1" t="s">
        <v>139</v>
      </c>
      <c r="D90" s="19">
        <v>298035</v>
      </c>
      <c r="E90" s="19">
        <v>20019</v>
      </c>
      <c r="F90" s="19">
        <v>16702</v>
      </c>
      <c r="G90" s="19">
        <v>9879</v>
      </c>
      <c r="H90" s="19">
        <v>8604</v>
      </c>
      <c r="I90" s="19">
        <v>3317</v>
      </c>
      <c r="J90" s="19">
        <v>278016</v>
      </c>
      <c r="K90" s="19">
        <v>232895</v>
      </c>
      <c r="L90" s="19">
        <v>220754</v>
      </c>
      <c r="M90" s="19">
        <v>16820</v>
      </c>
      <c r="N90" s="19">
        <v>45121</v>
      </c>
      <c r="O90" s="19">
        <v>39764</v>
      </c>
      <c r="P90" s="19">
        <v>12676</v>
      </c>
      <c r="Q90" s="19">
        <v>12620</v>
      </c>
      <c r="R90" s="19">
        <v>8341</v>
      </c>
      <c r="S90" s="19">
        <v>12348</v>
      </c>
      <c r="T90" s="19">
        <v>56</v>
      </c>
      <c r="U90" s="19">
        <v>27088</v>
      </c>
      <c r="V90" s="19">
        <v>26727</v>
      </c>
      <c r="W90" s="19">
        <v>19445</v>
      </c>
      <c r="X90" s="19">
        <v>25902</v>
      </c>
      <c r="Y90" s="19">
        <v>361</v>
      </c>
      <c r="Z90" s="20">
        <f t="shared" si="44"/>
        <v>16.569259203756431</v>
      </c>
      <c r="AA90" s="20">
        <f t="shared" si="45"/>
        <v>16.229641459484345</v>
      </c>
      <c r="AB90" s="20">
        <f t="shared" si="46"/>
        <v>0.44177974124329439</v>
      </c>
      <c r="AC90" s="20">
        <f t="shared" si="47"/>
        <v>1.3326934435912581</v>
      </c>
      <c r="AD90" s="20">
        <f t="shared" si="48"/>
        <v>49.348119286677658</v>
      </c>
      <c r="AE90" s="20">
        <f t="shared" si="49"/>
        <v>79.403343692449354</v>
      </c>
      <c r="AF90" s="20">
        <f t="shared" si="50"/>
        <v>65.801514673398557</v>
      </c>
      <c r="AG90" s="20">
        <f t="shared" si="51"/>
        <v>71.78455404607206</v>
      </c>
      <c r="AH90" s="112" t="s">
        <v>255</v>
      </c>
      <c r="AI90" s="112" t="s">
        <v>255</v>
      </c>
      <c r="AJ90" s="112" t="s">
        <v>255</v>
      </c>
      <c r="AK90" s="112" t="s">
        <v>255</v>
      </c>
      <c r="AL90" s="112" t="s">
        <v>255</v>
      </c>
      <c r="AM90" s="112" t="s">
        <v>255</v>
      </c>
      <c r="AN90" s="112" t="s">
        <v>255</v>
      </c>
      <c r="AO90" s="112" t="s">
        <v>255</v>
      </c>
      <c r="AP90" s="112" t="s">
        <v>255</v>
      </c>
      <c r="AQ90" s="112" t="s">
        <v>255</v>
      </c>
      <c r="AR90" s="112" t="s">
        <v>255</v>
      </c>
      <c r="AS90" s="112" t="s">
        <v>255</v>
      </c>
      <c r="AT90" s="1">
        <v>18</v>
      </c>
      <c r="AU90" s="1">
        <v>21</v>
      </c>
      <c r="AV90" s="4" t="s">
        <v>255</v>
      </c>
      <c r="AW90" s="4" t="s">
        <v>255</v>
      </c>
      <c r="AX90" s="110">
        <v>30</v>
      </c>
      <c r="AY90" s="114">
        <v>29</v>
      </c>
      <c r="AZ90" s="115">
        <v>0.2043587287383441</v>
      </c>
      <c r="BA90" s="116">
        <v>0.59</v>
      </c>
      <c r="BB90" s="19">
        <v>4.3</v>
      </c>
      <c r="BC90" s="19">
        <v>1.9</v>
      </c>
      <c r="BD90" s="19">
        <v>67.3</v>
      </c>
      <c r="BE90" s="19">
        <v>79.099999999999994</v>
      </c>
      <c r="BF90" s="1" t="s">
        <v>255</v>
      </c>
      <c r="BG90" s="1" t="s">
        <v>255</v>
      </c>
      <c r="BH90" s="1" t="s">
        <v>255</v>
      </c>
      <c r="BI90" s="20" t="s">
        <v>255</v>
      </c>
      <c r="BJ90" s="20" t="s">
        <v>255</v>
      </c>
      <c r="BK90" s="19">
        <v>14.9</v>
      </c>
      <c r="BL90" s="19">
        <v>7.6</v>
      </c>
      <c r="BM90" s="19">
        <v>25.8</v>
      </c>
      <c r="BN90" s="19">
        <v>14.3</v>
      </c>
      <c r="BO90" s="19">
        <v>29.4</v>
      </c>
      <c r="BP90" s="19">
        <v>25.7</v>
      </c>
      <c r="BQ90" s="19">
        <v>29.8</v>
      </c>
      <c r="BR90" s="19">
        <v>52.5</v>
      </c>
      <c r="BS90" s="118" t="s">
        <v>255</v>
      </c>
      <c r="BT90" s="118" t="s">
        <v>255</v>
      </c>
      <c r="BU90" s="118">
        <v>44</v>
      </c>
      <c r="BV90" s="118">
        <v>38</v>
      </c>
      <c r="BW90" s="118">
        <v>44</v>
      </c>
      <c r="BX90" s="118">
        <v>38</v>
      </c>
      <c r="BY90" s="119">
        <v>1075</v>
      </c>
      <c r="BZ90" s="119">
        <v>1062</v>
      </c>
      <c r="CA90" s="119">
        <v>1004</v>
      </c>
      <c r="CB90" s="26">
        <v>94.538606403013176</v>
      </c>
      <c r="CC90" s="121">
        <v>1</v>
      </c>
      <c r="CD90" s="121">
        <v>1</v>
      </c>
      <c r="CE90" s="120">
        <f t="shared" si="43"/>
        <v>100</v>
      </c>
    </row>
    <row r="91" spans="1:83" s="1" customFormat="1">
      <c r="A91" s="1" t="s">
        <v>96</v>
      </c>
      <c r="B91" s="2" t="s">
        <v>97</v>
      </c>
      <c r="C91" s="1" t="s">
        <v>140</v>
      </c>
      <c r="D91" s="19">
        <v>150420</v>
      </c>
      <c r="E91" s="19">
        <v>20877</v>
      </c>
      <c r="F91" s="19">
        <v>16425</v>
      </c>
      <c r="G91" s="19">
        <v>7160</v>
      </c>
      <c r="H91" s="19">
        <v>10812</v>
      </c>
      <c r="I91" s="19">
        <v>4452</v>
      </c>
      <c r="J91" s="19">
        <v>129543</v>
      </c>
      <c r="K91" s="19">
        <v>102867</v>
      </c>
      <c r="L91" s="19">
        <v>91347</v>
      </c>
      <c r="M91" s="19">
        <v>14600</v>
      </c>
      <c r="N91" s="19">
        <v>26676</v>
      </c>
      <c r="O91" s="19">
        <v>24225</v>
      </c>
      <c r="P91" s="19">
        <v>9171</v>
      </c>
      <c r="Q91" s="19">
        <v>9101</v>
      </c>
      <c r="R91" s="19">
        <v>4876</v>
      </c>
      <c r="S91" s="19">
        <v>8967</v>
      </c>
      <c r="T91" s="19">
        <v>70</v>
      </c>
      <c r="U91" s="19">
        <v>15054</v>
      </c>
      <c r="V91" s="19">
        <v>14972</v>
      </c>
      <c r="W91" s="19">
        <v>9953</v>
      </c>
      <c r="X91" s="19">
        <v>14248</v>
      </c>
      <c r="Y91" s="19">
        <v>82</v>
      </c>
      <c r="Z91" s="20">
        <f t="shared" si="44"/>
        <v>21.324903003305074</v>
      </c>
      <c r="AA91" s="20">
        <f t="shared" si="45"/>
        <v>20.592390171603249</v>
      </c>
      <c r="AB91" s="20">
        <f t="shared" si="46"/>
        <v>0.76327554247083196</v>
      </c>
      <c r="AC91" s="20">
        <f t="shared" si="47"/>
        <v>0.54470572605287637</v>
      </c>
      <c r="AD91" s="20">
        <f t="shared" si="48"/>
        <v>34.296115342242658</v>
      </c>
      <c r="AE91" s="20">
        <f t="shared" si="49"/>
        <v>70.514809754290084</v>
      </c>
      <c r="AF91" s="20">
        <f t="shared" si="50"/>
        <v>53.167593501253954</v>
      </c>
      <c r="AG91" s="20">
        <f t="shared" si="51"/>
        <v>66.115318187857056</v>
      </c>
      <c r="AH91" s="112" t="s">
        <v>255</v>
      </c>
      <c r="AI91" s="112" t="s">
        <v>255</v>
      </c>
      <c r="AJ91" s="112" t="s">
        <v>255</v>
      </c>
      <c r="AK91" s="112" t="s">
        <v>255</v>
      </c>
      <c r="AL91" s="112" t="s">
        <v>255</v>
      </c>
      <c r="AM91" s="112" t="s">
        <v>255</v>
      </c>
      <c r="AN91" s="112" t="s">
        <v>255</v>
      </c>
      <c r="AO91" s="112" t="s">
        <v>255</v>
      </c>
      <c r="AP91" s="112" t="s">
        <v>255</v>
      </c>
      <c r="AQ91" s="112" t="s">
        <v>255</v>
      </c>
      <c r="AR91" s="112" t="s">
        <v>255</v>
      </c>
      <c r="AS91" s="112" t="s">
        <v>255</v>
      </c>
      <c r="AT91" s="1">
        <v>14</v>
      </c>
      <c r="AU91" s="1">
        <v>29</v>
      </c>
      <c r="AV91" s="4" t="s">
        <v>255</v>
      </c>
      <c r="AW91" s="4" t="s">
        <v>255</v>
      </c>
      <c r="AX91" s="110">
        <v>51</v>
      </c>
      <c r="AY91" s="4" t="s">
        <v>255</v>
      </c>
      <c r="AZ91" s="115">
        <v>0.20442203881517476</v>
      </c>
      <c r="BA91" s="116">
        <v>0.74</v>
      </c>
      <c r="BB91" s="19">
        <v>8.8000000000000007</v>
      </c>
      <c r="BC91" s="19">
        <v>5.0999999999999996</v>
      </c>
      <c r="BD91" s="19">
        <v>57.8</v>
      </c>
      <c r="BE91" s="19">
        <v>72</v>
      </c>
      <c r="BF91" s="1" t="s">
        <v>255</v>
      </c>
      <c r="BG91" s="1" t="s">
        <v>255</v>
      </c>
      <c r="BH91" s="1" t="s">
        <v>255</v>
      </c>
      <c r="BI91" s="20" t="s">
        <v>255</v>
      </c>
      <c r="BJ91" s="20" t="s">
        <v>255</v>
      </c>
      <c r="BK91" s="19">
        <v>29.1</v>
      </c>
      <c r="BL91" s="19">
        <v>12.5</v>
      </c>
      <c r="BM91" s="19">
        <v>30.5</v>
      </c>
      <c r="BN91" s="19">
        <v>20.8</v>
      </c>
      <c r="BO91" s="19">
        <v>25.3</v>
      </c>
      <c r="BP91" s="19">
        <v>24.4</v>
      </c>
      <c r="BQ91" s="19">
        <v>15.1</v>
      </c>
      <c r="BR91" s="19">
        <v>42.3</v>
      </c>
      <c r="BS91" s="118" t="s">
        <v>255</v>
      </c>
      <c r="BT91" s="118" t="s">
        <v>255</v>
      </c>
      <c r="BU91" s="118" t="s">
        <v>255</v>
      </c>
      <c r="BV91" s="118" t="s">
        <v>255</v>
      </c>
      <c r="BW91" s="118" t="s">
        <v>255</v>
      </c>
      <c r="BX91" s="118" t="s">
        <v>255</v>
      </c>
      <c r="BY91" s="119">
        <v>369</v>
      </c>
      <c r="BZ91" s="119">
        <v>369</v>
      </c>
      <c r="CA91" s="119">
        <v>230</v>
      </c>
      <c r="CB91" s="26">
        <v>62.330623306233058</v>
      </c>
      <c r="CC91" s="119">
        <v>0</v>
      </c>
      <c r="CD91" s="119" t="s">
        <v>255</v>
      </c>
      <c r="CE91" s="120" t="s">
        <v>255</v>
      </c>
    </row>
    <row r="92" spans="1:83" s="1" customFormat="1">
      <c r="A92" s="1" t="s">
        <v>12</v>
      </c>
      <c r="B92" s="2" t="s">
        <v>13</v>
      </c>
      <c r="C92" s="1" t="s">
        <v>141</v>
      </c>
      <c r="D92" s="19">
        <v>206190</v>
      </c>
      <c r="E92" s="19">
        <v>17324</v>
      </c>
      <c r="F92" s="19">
        <v>15067</v>
      </c>
      <c r="G92" s="19">
        <v>7109</v>
      </c>
      <c r="H92" s="19">
        <v>9336</v>
      </c>
      <c r="I92" s="19">
        <v>2257</v>
      </c>
      <c r="J92" s="19">
        <v>188866</v>
      </c>
      <c r="K92" s="19">
        <v>150197</v>
      </c>
      <c r="L92" s="19">
        <v>125533</v>
      </c>
      <c r="M92" s="19">
        <v>28936</v>
      </c>
      <c r="N92" s="19">
        <v>38669</v>
      </c>
      <c r="O92" s="19">
        <v>31164</v>
      </c>
      <c r="P92" s="19">
        <v>11469</v>
      </c>
      <c r="Q92" s="19">
        <v>11314</v>
      </c>
      <c r="R92" s="19">
        <v>4507</v>
      </c>
      <c r="S92" s="19">
        <v>11022</v>
      </c>
      <c r="T92" s="19">
        <v>155</v>
      </c>
      <c r="U92" s="19">
        <v>19695</v>
      </c>
      <c r="V92" s="19">
        <v>19098</v>
      </c>
      <c r="W92" s="19">
        <v>9190</v>
      </c>
      <c r="X92" s="19">
        <v>18161</v>
      </c>
      <c r="Y92" s="19">
        <v>597</v>
      </c>
      <c r="Z92" s="20">
        <f t="shared" si="44"/>
        <v>13.028169014084506</v>
      </c>
      <c r="AA92" s="20">
        <f t="shared" si="45"/>
        <v>20.474304533372866</v>
      </c>
      <c r="AB92" s="20">
        <f t="shared" si="46"/>
        <v>1.3514691777835905</v>
      </c>
      <c r="AC92" s="20">
        <f t="shared" si="47"/>
        <v>3.0312261995430312</v>
      </c>
      <c r="AD92" s="20">
        <f t="shared" si="48"/>
        <v>41.035557607942742</v>
      </c>
      <c r="AE92" s="20">
        <f t="shared" si="49"/>
        <v>66.466701259093753</v>
      </c>
      <c r="AF92" s="20">
        <f t="shared" si="50"/>
        <v>39.297236027552536</v>
      </c>
      <c r="AG92" s="20">
        <f t="shared" si="51"/>
        <v>46.661589235846662</v>
      </c>
      <c r="AH92" s="112" t="s">
        <v>255</v>
      </c>
      <c r="AI92" s="112" t="s">
        <v>255</v>
      </c>
      <c r="AJ92" s="112" t="s">
        <v>255</v>
      </c>
      <c r="AK92" s="112" t="s">
        <v>255</v>
      </c>
      <c r="AL92" s="112" t="s">
        <v>255</v>
      </c>
      <c r="AM92" s="112" t="s">
        <v>255</v>
      </c>
      <c r="AN92" s="112" t="s">
        <v>255</v>
      </c>
      <c r="AO92" s="112" t="s">
        <v>255</v>
      </c>
      <c r="AP92" s="112" t="s">
        <v>255</v>
      </c>
      <c r="AQ92" s="112" t="s">
        <v>255</v>
      </c>
      <c r="AR92" s="112" t="s">
        <v>255</v>
      </c>
      <c r="AS92" s="112" t="s">
        <v>255</v>
      </c>
      <c r="AT92" s="1" t="s">
        <v>255</v>
      </c>
      <c r="AU92" s="1">
        <v>34</v>
      </c>
      <c r="AV92" s="4" t="s">
        <v>255</v>
      </c>
      <c r="AW92" s="4" t="s">
        <v>255</v>
      </c>
      <c r="AX92" s="110">
        <v>41</v>
      </c>
      <c r="AY92" s="4">
        <v>33</v>
      </c>
      <c r="AZ92" s="115">
        <v>0.15349189274417602</v>
      </c>
      <c r="BA92" s="116">
        <v>0.7</v>
      </c>
      <c r="BB92" s="19">
        <v>7.8</v>
      </c>
      <c r="BC92" s="19">
        <v>2.2000000000000002</v>
      </c>
      <c r="BD92" s="19">
        <v>63.9</v>
      </c>
      <c r="BE92" s="19">
        <v>74.900000000000006</v>
      </c>
      <c r="BF92" s="113">
        <v>325896</v>
      </c>
      <c r="BG92" s="113">
        <v>11266</v>
      </c>
      <c r="BH92" s="113">
        <v>1724</v>
      </c>
      <c r="BI92" s="20">
        <f t="shared" ref="BI92:BI105" si="54">(BG92/BF92)*10000</f>
        <v>345.69310454869037</v>
      </c>
      <c r="BJ92" s="20">
        <f t="shared" ref="BJ92:BJ105" si="55">(BH92/BF92)*10000</f>
        <v>52.900311755897583</v>
      </c>
      <c r="BK92" s="19">
        <v>26.3</v>
      </c>
      <c r="BL92" s="19">
        <v>20.100000000000001</v>
      </c>
      <c r="BM92" s="19">
        <v>27</v>
      </c>
      <c r="BN92" s="19">
        <v>24.7</v>
      </c>
      <c r="BO92" s="19">
        <v>31.3</v>
      </c>
      <c r="BP92" s="19">
        <v>31.3</v>
      </c>
      <c r="BQ92" s="19">
        <v>15.4</v>
      </c>
      <c r="BR92" s="19">
        <v>23.9</v>
      </c>
      <c r="BS92" s="118" t="s">
        <v>255</v>
      </c>
      <c r="BT92" s="118" t="s">
        <v>255</v>
      </c>
      <c r="BU92" s="118">
        <v>67</v>
      </c>
      <c r="BV92" s="118">
        <v>65</v>
      </c>
      <c r="BW92" s="118">
        <v>67</v>
      </c>
      <c r="BX92" s="118">
        <v>65</v>
      </c>
      <c r="BY92" s="119">
        <v>321</v>
      </c>
      <c r="BZ92" s="119">
        <v>318</v>
      </c>
      <c r="CA92" s="119">
        <v>308</v>
      </c>
      <c r="CB92" s="26">
        <v>96.855345911949684</v>
      </c>
      <c r="CC92" s="119">
        <v>17</v>
      </c>
      <c r="CD92" s="119">
        <v>17</v>
      </c>
      <c r="CE92" s="120">
        <f t="shared" ref="CE92:CE101" si="56">CD92/CC92*100</f>
        <v>100</v>
      </c>
    </row>
    <row r="93" spans="1:83" s="1" customFormat="1">
      <c r="A93" s="1" t="s">
        <v>12</v>
      </c>
      <c r="B93" s="2" t="s">
        <v>13</v>
      </c>
      <c r="C93" s="1" t="s">
        <v>142</v>
      </c>
      <c r="D93" s="19">
        <v>308009</v>
      </c>
      <c r="E93" s="19">
        <v>34287</v>
      </c>
      <c r="F93" s="19">
        <v>30784</v>
      </c>
      <c r="G93" s="19">
        <v>13288</v>
      </c>
      <c r="H93" s="19">
        <v>20653</v>
      </c>
      <c r="I93" s="19">
        <v>3503</v>
      </c>
      <c r="J93" s="19">
        <v>273722</v>
      </c>
      <c r="K93" s="19">
        <v>229276</v>
      </c>
      <c r="L93" s="19">
        <v>181326</v>
      </c>
      <c r="M93" s="19">
        <v>54962</v>
      </c>
      <c r="N93" s="19">
        <v>44446</v>
      </c>
      <c r="O93" s="19">
        <v>57352</v>
      </c>
      <c r="P93" s="19">
        <v>22953</v>
      </c>
      <c r="Q93" s="19">
        <v>22576</v>
      </c>
      <c r="R93" s="19">
        <v>11729</v>
      </c>
      <c r="S93" s="19">
        <v>21815</v>
      </c>
      <c r="T93" s="19">
        <v>377</v>
      </c>
      <c r="U93" s="19">
        <v>34399</v>
      </c>
      <c r="V93" s="19">
        <v>33872</v>
      </c>
      <c r="W93" s="19">
        <v>22507</v>
      </c>
      <c r="X93" s="19">
        <v>31834</v>
      </c>
      <c r="Y93" s="19">
        <v>527</v>
      </c>
      <c r="Z93" s="20">
        <f t="shared" si="44"/>
        <v>10.216700207075569</v>
      </c>
      <c r="AA93" s="20">
        <f t="shared" si="45"/>
        <v>16.237642571660299</v>
      </c>
      <c r="AB93" s="20">
        <f t="shared" si="46"/>
        <v>1.6424868208948722</v>
      </c>
      <c r="AC93" s="20">
        <f t="shared" si="47"/>
        <v>1.532021279688363</v>
      </c>
      <c r="AD93" s="20">
        <f t="shared" si="48"/>
        <v>38.755213346166187</v>
      </c>
      <c r="AE93" s="20">
        <f t="shared" si="49"/>
        <v>66.244583920912461</v>
      </c>
      <c r="AF93" s="20">
        <f t="shared" si="50"/>
        <v>51.100074064392452</v>
      </c>
      <c r="AG93" s="20">
        <f t="shared" si="51"/>
        <v>65.429227593825402</v>
      </c>
      <c r="AH93" s="112" t="s">
        <v>255</v>
      </c>
      <c r="AI93" s="112" t="s">
        <v>255</v>
      </c>
      <c r="AJ93" s="112" t="s">
        <v>255</v>
      </c>
      <c r="AK93" s="112" t="s">
        <v>255</v>
      </c>
      <c r="AL93" s="112" t="s">
        <v>255</v>
      </c>
      <c r="AM93" s="112" t="s">
        <v>255</v>
      </c>
      <c r="AN93" s="112" t="s">
        <v>255</v>
      </c>
      <c r="AO93" s="112" t="s">
        <v>255</v>
      </c>
      <c r="AP93" s="112" t="s">
        <v>255</v>
      </c>
      <c r="AQ93" s="112" t="s">
        <v>255</v>
      </c>
      <c r="AR93" s="112" t="s">
        <v>255</v>
      </c>
      <c r="AS93" s="112" t="s">
        <v>255</v>
      </c>
      <c r="AT93" s="1">
        <v>20</v>
      </c>
      <c r="AU93" s="1">
        <v>30</v>
      </c>
      <c r="AV93" s="4" t="s">
        <v>255</v>
      </c>
      <c r="AW93" s="4" t="s">
        <v>255</v>
      </c>
      <c r="AX93" s="110">
        <v>47</v>
      </c>
      <c r="AY93" s="4">
        <v>34</v>
      </c>
      <c r="AZ93" s="115">
        <v>0.15942615738770283</v>
      </c>
      <c r="BA93" s="116">
        <v>0.5</v>
      </c>
      <c r="BB93" s="19">
        <v>8.8000000000000007</v>
      </c>
      <c r="BC93" s="19">
        <v>3.4</v>
      </c>
      <c r="BD93" s="19">
        <v>64.099999999999994</v>
      </c>
      <c r="BE93" s="19">
        <v>74.3</v>
      </c>
      <c r="BF93" s="1">
        <v>495471</v>
      </c>
      <c r="BG93" s="1">
        <v>15283</v>
      </c>
      <c r="BH93" s="1">
        <v>3549</v>
      </c>
      <c r="BI93" s="20">
        <f t="shared" si="54"/>
        <v>308.45397611565562</v>
      </c>
      <c r="BJ93" s="20">
        <f t="shared" si="55"/>
        <v>71.628813795358354</v>
      </c>
      <c r="BK93" s="19">
        <v>26.5</v>
      </c>
      <c r="BL93" s="19">
        <v>14</v>
      </c>
      <c r="BM93" s="19">
        <v>25.7</v>
      </c>
      <c r="BN93" s="19">
        <v>20.3</v>
      </c>
      <c r="BO93" s="19">
        <v>31.6</v>
      </c>
      <c r="BP93" s="19">
        <v>31.9</v>
      </c>
      <c r="BQ93" s="19">
        <v>16.2</v>
      </c>
      <c r="BR93" s="19">
        <v>33.9</v>
      </c>
      <c r="BS93" s="118">
        <v>19</v>
      </c>
      <c r="BT93" s="118">
        <v>17</v>
      </c>
      <c r="BU93" s="118">
        <v>48</v>
      </c>
      <c r="BV93" s="118">
        <v>50</v>
      </c>
      <c r="BW93" s="118">
        <v>57.999999999999993</v>
      </c>
      <c r="BX93" s="118">
        <v>59</v>
      </c>
      <c r="BY93" s="119">
        <v>334</v>
      </c>
      <c r="BZ93" s="119">
        <v>313</v>
      </c>
      <c r="CA93" s="119">
        <v>313</v>
      </c>
      <c r="CB93" s="26">
        <v>100</v>
      </c>
      <c r="CC93" s="121">
        <v>62</v>
      </c>
      <c r="CD93" s="121">
        <v>62</v>
      </c>
      <c r="CE93" s="120">
        <f t="shared" si="56"/>
        <v>100</v>
      </c>
    </row>
    <row r="94" spans="1:83" s="1" customFormat="1">
      <c r="A94" s="1" t="s">
        <v>92</v>
      </c>
      <c r="B94" s="2" t="s">
        <v>93</v>
      </c>
      <c r="C94" s="1" t="s">
        <v>143</v>
      </c>
      <c r="D94" s="19">
        <v>130519</v>
      </c>
      <c r="E94" s="19">
        <v>11497</v>
      </c>
      <c r="F94" s="19">
        <v>9591</v>
      </c>
      <c r="G94" s="19">
        <v>5749</v>
      </c>
      <c r="H94" s="19">
        <v>4874</v>
      </c>
      <c r="I94" s="19">
        <v>1906</v>
      </c>
      <c r="J94" s="19">
        <v>119022</v>
      </c>
      <c r="K94" s="19">
        <v>95631</v>
      </c>
      <c r="L94" s="19">
        <v>90043</v>
      </c>
      <c r="M94" s="19">
        <v>7302</v>
      </c>
      <c r="N94" s="19">
        <v>23391</v>
      </c>
      <c r="O94" s="19">
        <v>19418</v>
      </c>
      <c r="P94" s="19">
        <v>7285</v>
      </c>
      <c r="Q94" s="19">
        <v>7099</v>
      </c>
      <c r="R94" s="19">
        <v>3902</v>
      </c>
      <c r="S94" s="19">
        <v>6989</v>
      </c>
      <c r="T94" s="19">
        <v>186</v>
      </c>
      <c r="U94" s="19">
        <v>12133</v>
      </c>
      <c r="V94" s="19">
        <v>11812</v>
      </c>
      <c r="W94" s="19">
        <v>7348</v>
      </c>
      <c r="X94" s="19">
        <v>11198</v>
      </c>
      <c r="Y94" s="19">
        <v>321</v>
      </c>
      <c r="Z94" s="20">
        <f t="shared" si="44"/>
        <v>16.578237801165521</v>
      </c>
      <c r="AA94" s="20">
        <f t="shared" si="45"/>
        <v>19.652669254423554</v>
      </c>
      <c r="AB94" s="20">
        <f t="shared" si="46"/>
        <v>2.5531914893617018</v>
      </c>
      <c r="AC94" s="20">
        <f t="shared" si="47"/>
        <v>2.6456770790406328</v>
      </c>
      <c r="AD94" s="20">
        <f t="shared" si="48"/>
        <v>50.004348960598421</v>
      </c>
      <c r="AE94" s="20">
        <f t="shared" si="49"/>
        <v>75.652400396565341</v>
      </c>
      <c r="AF94" s="20">
        <f t="shared" si="50"/>
        <v>53.562113932738512</v>
      </c>
      <c r="AG94" s="20">
        <f t="shared" si="51"/>
        <v>60.56210335448776</v>
      </c>
      <c r="AH94" s="112" t="s">
        <v>255</v>
      </c>
      <c r="AI94" s="112" t="s">
        <v>255</v>
      </c>
      <c r="AJ94" s="112" t="s">
        <v>255</v>
      </c>
      <c r="AK94" s="112" t="s">
        <v>255</v>
      </c>
      <c r="AL94" s="112" t="s">
        <v>255</v>
      </c>
      <c r="AM94" s="112" t="s">
        <v>255</v>
      </c>
      <c r="AN94" s="112" t="s">
        <v>255</v>
      </c>
      <c r="AO94" s="112" t="s">
        <v>255</v>
      </c>
      <c r="AP94" s="112" t="s">
        <v>255</v>
      </c>
      <c r="AQ94" s="112" t="s">
        <v>255</v>
      </c>
      <c r="AR94" s="112" t="s">
        <v>255</v>
      </c>
      <c r="AS94" s="112" t="s">
        <v>255</v>
      </c>
      <c r="AT94" s="1">
        <v>46</v>
      </c>
      <c r="AU94" s="1">
        <v>36</v>
      </c>
      <c r="AV94" s="4" t="s">
        <v>255</v>
      </c>
      <c r="AW94" s="4" t="s">
        <v>255</v>
      </c>
      <c r="AX94" s="110">
        <v>57</v>
      </c>
      <c r="AY94" s="114">
        <v>44</v>
      </c>
      <c r="AZ94" s="115">
        <v>7.9015514420463603E-2</v>
      </c>
      <c r="BA94" s="116">
        <v>0.6</v>
      </c>
      <c r="BB94" s="19">
        <v>14.6</v>
      </c>
      <c r="BC94" s="19">
        <v>6.7</v>
      </c>
      <c r="BD94" s="19">
        <v>53.4</v>
      </c>
      <c r="BE94" s="19">
        <v>68.400000000000006</v>
      </c>
      <c r="BF94" s="1">
        <v>193918</v>
      </c>
      <c r="BG94" s="1">
        <v>16551</v>
      </c>
      <c r="BH94" s="1">
        <v>1815</v>
      </c>
      <c r="BI94" s="20">
        <f t="shared" si="54"/>
        <v>853.50508978021639</v>
      </c>
      <c r="BJ94" s="20">
        <f t="shared" si="55"/>
        <v>93.59626233768914</v>
      </c>
      <c r="BK94" s="19">
        <v>15.6</v>
      </c>
      <c r="BL94" s="19">
        <v>12</v>
      </c>
      <c r="BM94" s="19">
        <v>26.6</v>
      </c>
      <c r="BN94" s="19">
        <v>15.2</v>
      </c>
      <c r="BO94" s="19">
        <v>30.4</v>
      </c>
      <c r="BP94" s="19">
        <v>25.5</v>
      </c>
      <c r="BQ94" s="19">
        <v>27.4</v>
      </c>
      <c r="BR94" s="19">
        <v>47.3</v>
      </c>
      <c r="BS94" s="118">
        <v>35</v>
      </c>
      <c r="BT94" s="118">
        <v>28.000000000000004</v>
      </c>
      <c r="BU94" s="118">
        <v>66</v>
      </c>
      <c r="BV94" s="118">
        <v>66</v>
      </c>
      <c r="BW94" s="118">
        <v>76</v>
      </c>
      <c r="BX94" s="118">
        <v>72</v>
      </c>
      <c r="BY94" s="119">
        <f>SUM(BY96,BY98:BY102,BY104:BY105,BY106)</f>
        <v>6432</v>
      </c>
      <c r="BZ94" s="119">
        <f>SUM(BZ96,BZ98:BZ102,BZ104:BZ105,BZ106)</f>
        <v>6112</v>
      </c>
      <c r="CA94" s="119">
        <f>SUM(CA96,CA98:CA102,CA104:CA105,CA106)</f>
        <v>5132</v>
      </c>
      <c r="CB94" s="26">
        <v>83.320783132530124</v>
      </c>
      <c r="CC94" s="121">
        <v>101</v>
      </c>
      <c r="CD94" s="121">
        <v>101</v>
      </c>
      <c r="CE94" s="120">
        <f t="shared" si="56"/>
        <v>100</v>
      </c>
    </row>
    <row r="95" spans="1:83" s="1" customFormat="1">
      <c r="A95" s="1" t="s">
        <v>12</v>
      </c>
      <c r="B95" s="2" t="s">
        <v>13</v>
      </c>
      <c r="C95" s="1" t="s">
        <v>144</v>
      </c>
      <c r="D95" s="19">
        <v>611369</v>
      </c>
      <c r="E95" s="19">
        <v>42330</v>
      </c>
      <c r="F95" s="19">
        <v>39251</v>
      </c>
      <c r="G95" s="19">
        <v>19286</v>
      </c>
      <c r="H95" s="19">
        <v>23881</v>
      </c>
      <c r="I95" s="19">
        <v>3079</v>
      </c>
      <c r="J95" s="19">
        <v>569039</v>
      </c>
      <c r="K95" s="19">
        <v>516964</v>
      </c>
      <c r="L95" s="19">
        <v>457734</v>
      </c>
      <c r="M95" s="19">
        <v>69524</v>
      </c>
      <c r="N95" s="19">
        <v>52075</v>
      </c>
      <c r="O95" s="19">
        <v>120108</v>
      </c>
      <c r="P95" s="19">
        <v>44743</v>
      </c>
      <c r="Q95" s="19">
        <v>44575</v>
      </c>
      <c r="R95" s="19">
        <v>18053</v>
      </c>
      <c r="S95" s="19">
        <v>43736</v>
      </c>
      <c r="T95" s="19">
        <v>168</v>
      </c>
      <c r="U95" s="19">
        <v>75365</v>
      </c>
      <c r="V95" s="19">
        <v>74338</v>
      </c>
      <c r="W95" s="19">
        <v>41752</v>
      </c>
      <c r="X95" s="19">
        <v>69465</v>
      </c>
      <c r="Y95" s="19">
        <v>1027</v>
      </c>
      <c r="Z95" s="20">
        <f t="shared" ref="Z95:Z105" si="57">I95/E95*100</f>
        <v>7.2738010866997396</v>
      </c>
      <c r="AA95" s="20">
        <f t="shared" ref="AA95:AA105" si="58">N95/J95*100</f>
        <v>9.1513938411954197</v>
      </c>
      <c r="AB95" s="20">
        <f t="shared" ref="AB95:AB105" si="59">T95/P95*100</f>
        <v>0.37547772835974341</v>
      </c>
      <c r="AC95" s="20">
        <f t="shared" ref="AC95:AC105" si="60">Y95/U95*100</f>
        <v>1.362701519272872</v>
      </c>
      <c r="AD95" s="20">
        <f t="shared" ref="AD95:AD105" si="61">G95/E95*100</f>
        <v>45.561067800614218</v>
      </c>
      <c r="AE95" s="20">
        <f t="shared" ref="AE95:AE105" si="62">L95/J95*100</f>
        <v>80.439829255991242</v>
      </c>
      <c r="AF95" s="20">
        <f t="shared" ref="AF95:AF105" si="63">R95/P95*100</f>
        <v>40.348210893324094</v>
      </c>
      <c r="AG95" s="20">
        <f t="shared" ref="AG95:AG105" si="64">W95/U95*100</f>
        <v>55.399721356067147</v>
      </c>
      <c r="AH95" s="112" t="s">
        <v>255</v>
      </c>
      <c r="AI95" s="112" t="s">
        <v>255</v>
      </c>
      <c r="AJ95" s="112" t="s">
        <v>255</v>
      </c>
      <c r="AK95" s="112" t="s">
        <v>255</v>
      </c>
      <c r="AL95" s="112" t="s">
        <v>255</v>
      </c>
      <c r="AM95" s="112" t="s">
        <v>255</v>
      </c>
      <c r="AN95" s="112" t="s">
        <v>255</v>
      </c>
      <c r="AO95" s="112" t="s">
        <v>255</v>
      </c>
      <c r="AP95" s="112" t="s">
        <v>255</v>
      </c>
      <c r="AQ95" s="112" t="s">
        <v>255</v>
      </c>
      <c r="AR95" s="112" t="s">
        <v>255</v>
      </c>
      <c r="AS95" s="112" t="s">
        <v>255</v>
      </c>
      <c r="AT95" s="1">
        <v>16</v>
      </c>
      <c r="AU95" s="1">
        <v>46</v>
      </c>
      <c r="AV95" s="4" t="s">
        <v>255</v>
      </c>
      <c r="AW95" s="4" t="s">
        <v>255</v>
      </c>
      <c r="AX95" s="110">
        <v>86</v>
      </c>
      <c r="AY95" s="4">
        <v>80</v>
      </c>
      <c r="AZ95" s="115">
        <v>3.3636404530887808E-2</v>
      </c>
      <c r="BA95" s="116">
        <v>0.77</v>
      </c>
      <c r="BB95" s="19">
        <v>36.6</v>
      </c>
      <c r="BC95" s="19">
        <v>33.5</v>
      </c>
      <c r="BD95" s="19">
        <v>30.3</v>
      </c>
      <c r="BE95" s="19">
        <v>35.200000000000003</v>
      </c>
      <c r="BF95" s="1">
        <v>871155</v>
      </c>
      <c r="BG95" s="1">
        <v>47402</v>
      </c>
      <c r="BH95" s="1">
        <v>6190</v>
      </c>
      <c r="BI95" s="20">
        <f t="shared" si="54"/>
        <v>544.12819762269635</v>
      </c>
      <c r="BJ95" s="20">
        <f t="shared" si="55"/>
        <v>71.055093525262436</v>
      </c>
      <c r="BK95" s="19">
        <v>29</v>
      </c>
      <c r="BL95" s="19">
        <v>10.1</v>
      </c>
      <c r="BM95" s="19">
        <v>19.2</v>
      </c>
      <c r="BN95" s="19">
        <v>11.4</v>
      </c>
      <c r="BO95" s="19">
        <v>24.6</v>
      </c>
      <c r="BP95" s="19">
        <v>19.5</v>
      </c>
      <c r="BQ95" s="19">
        <v>27.2</v>
      </c>
      <c r="BR95" s="19">
        <v>59</v>
      </c>
      <c r="BS95" s="118">
        <v>56.999999999999993</v>
      </c>
      <c r="BT95" s="118">
        <v>55.000000000000007</v>
      </c>
      <c r="BU95" s="118">
        <v>98</v>
      </c>
      <c r="BV95" s="118">
        <v>98</v>
      </c>
      <c r="BW95" s="118">
        <v>98</v>
      </c>
      <c r="BX95" s="118">
        <v>98</v>
      </c>
      <c r="BY95" s="127">
        <f>'[1]Accessible Vehicles'!C341+'[1]Accessible Vehicles'!C338</f>
        <v>0</v>
      </c>
      <c r="BZ95" s="127">
        <f>'[1]Accessible Vehicles'!D341+'[1]Accessible Vehicles'!D338</f>
        <v>0</v>
      </c>
      <c r="CA95" s="127">
        <f>'[1]Accessible Vehicles'!E341+'[1]Accessible Vehicles'!E338</f>
        <v>0</v>
      </c>
      <c r="CB95" s="26">
        <v>60.785785785785784</v>
      </c>
      <c r="CC95" s="121">
        <v>97</v>
      </c>
      <c r="CD95" s="121">
        <v>97</v>
      </c>
      <c r="CE95" s="120">
        <f t="shared" si="56"/>
        <v>100</v>
      </c>
    </row>
    <row r="96" spans="1:83" s="1" customFormat="1">
      <c r="A96" s="1" t="s">
        <v>12</v>
      </c>
      <c r="B96" s="2" t="s">
        <v>13</v>
      </c>
      <c r="C96" s="1" t="s">
        <v>145</v>
      </c>
      <c r="D96" s="19">
        <v>59094</v>
      </c>
      <c r="E96" s="19">
        <v>4111</v>
      </c>
      <c r="F96" s="19">
        <v>3170</v>
      </c>
      <c r="G96" s="19">
        <v>1672</v>
      </c>
      <c r="H96" s="19">
        <v>1942</v>
      </c>
      <c r="I96" s="19">
        <v>941</v>
      </c>
      <c r="J96" s="19">
        <v>54983</v>
      </c>
      <c r="K96" s="19">
        <v>43887</v>
      </c>
      <c r="L96" s="19">
        <v>40223</v>
      </c>
      <c r="M96" s="19">
        <v>4810</v>
      </c>
      <c r="N96" s="19">
        <v>11096</v>
      </c>
      <c r="O96" s="19">
        <v>15159</v>
      </c>
      <c r="P96" s="19">
        <v>4554</v>
      </c>
      <c r="Q96" s="19">
        <v>4519</v>
      </c>
      <c r="R96" s="19">
        <v>2736</v>
      </c>
      <c r="S96" s="19">
        <v>4454</v>
      </c>
      <c r="T96" s="19">
        <v>35</v>
      </c>
      <c r="U96" s="19">
        <v>10605</v>
      </c>
      <c r="V96" s="19">
        <v>10605</v>
      </c>
      <c r="W96" s="19">
        <v>7255</v>
      </c>
      <c r="X96" s="19">
        <v>10035</v>
      </c>
      <c r="Y96" s="19">
        <v>0</v>
      </c>
      <c r="Z96" s="20">
        <f t="shared" si="57"/>
        <v>22.889807832644127</v>
      </c>
      <c r="AA96" s="20">
        <f t="shared" si="58"/>
        <v>20.180783151155811</v>
      </c>
      <c r="AB96" s="20">
        <f t="shared" si="59"/>
        <v>0.76855511638120333</v>
      </c>
      <c r="AC96" s="20">
        <f t="shared" si="60"/>
        <v>0</v>
      </c>
      <c r="AD96" s="20">
        <f t="shared" si="61"/>
        <v>40.671369496472877</v>
      </c>
      <c r="AE96" s="20">
        <f t="shared" si="62"/>
        <v>73.155338922939819</v>
      </c>
      <c r="AF96" s="20">
        <f t="shared" si="63"/>
        <v>60.079051383399204</v>
      </c>
      <c r="AG96" s="20">
        <f t="shared" si="64"/>
        <v>68.411126826968413</v>
      </c>
      <c r="AH96" s="112" t="s">
        <v>255</v>
      </c>
      <c r="AI96" s="112" t="s">
        <v>255</v>
      </c>
      <c r="AJ96" s="112" t="s">
        <v>255</v>
      </c>
      <c r="AK96" s="112" t="s">
        <v>255</v>
      </c>
      <c r="AL96" s="112" t="s">
        <v>255</v>
      </c>
      <c r="AM96" s="112" t="s">
        <v>255</v>
      </c>
      <c r="AN96" s="112" t="s">
        <v>255</v>
      </c>
      <c r="AO96" s="112" t="s">
        <v>255</v>
      </c>
      <c r="AP96" s="112" t="s">
        <v>255</v>
      </c>
      <c r="AQ96" s="112" t="s">
        <v>255</v>
      </c>
      <c r="AR96" s="112" t="s">
        <v>255</v>
      </c>
      <c r="AS96" s="112" t="s">
        <v>255</v>
      </c>
      <c r="AT96" s="1" t="s">
        <v>255</v>
      </c>
      <c r="AU96" s="1">
        <v>25</v>
      </c>
      <c r="AV96" s="4" t="s">
        <v>255</v>
      </c>
      <c r="AW96" s="4" t="s">
        <v>255</v>
      </c>
      <c r="AX96" s="110">
        <v>62</v>
      </c>
      <c r="AY96" s="4" t="s">
        <v>255</v>
      </c>
      <c r="AZ96" s="115">
        <v>4.0061111120167109E-2</v>
      </c>
      <c r="BA96" s="116">
        <v>1</v>
      </c>
      <c r="BB96" s="19">
        <v>13.2</v>
      </c>
      <c r="BC96" s="19">
        <v>4.8</v>
      </c>
      <c r="BD96" s="19">
        <v>52.4</v>
      </c>
      <c r="BE96" s="19">
        <v>65.7</v>
      </c>
      <c r="BF96" s="1">
        <v>92519</v>
      </c>
      <c r="BG96" s="1">
        <v>3060</v>
      </c>
      <c r="BH96" s="1">
        <v>397</v>
      </c>
      <c r="BI96" s="20">
        <f t="shared" si="54"/>
        <v>330.74287443660222</v>
      </c>
      <c r="BJ96" s="20">
        <f t="shared" si="55"/>
        <v>42.910104951415384</v>
      </c>
      <c r="BK96" s="19">
        <v>21.9</v>
      </c>
      <c r="BL96" s="19">
        <v>13.9</v>
      </c>
      <c r="BM96" s="19">
        <v>20.7</v>
      </c>
      <c r="BN96" s="19">
        <v>12.7</v>
      </c>
      <c r="BO96" s="19">
        <v>30.1</v>
      </c>
      <c r="BP96" s="19">
        <v>24.7</v>
      </c>
      <c r="BQ96" s="19">
        <v>27.4</v>
      </c>
      <c r="BR96" s="19">
        <v>48.7</v>
      </c>
      <c r="BS96" s="118" t="s">
        <v>255</v>
      </c>
      <c r="BT96" s="118" t="s">
        <v>255</v>
      </c>
      <c r="BU96" s="118" t="s">
        <v>255</v>
      </c>
      <c r="BV96" s="118" t="s">
        <v>255</v>
      </c>
      <c r="BW96" s="118" t="s">
        <v>255</v>
      </c>
      <c r="BX96" s="118" t="s">
        <v>255</v>
      </c>
      <c r="BY96" s="121">
        <v>139</v>
      </c>
      <c r="BZ96" s="121">
        <v>137</v>
      </c>
      <c r="CA96" s="121">
        <v>137</v>
      </c>
      <c r="CB96" s="26">
        <v>100</v>
      </c>
      <c r="CC96" s="121">
        <v>1</v>
      </c>
      <c r="CD96" s="121">
        <v>1</v>
      </c>
      <c r="CE96" s="120">
        <f t="shared" si="56"/>
        <v>100</v>
      </c>
    </row>
    <row r="97" spans="1:83" s="1" customFormat="1">
      <c r="A97" s="1" t="s">
        <v>98</v>
      </c>
      <c r="B97" s="2" t="s">
        <v>99</v>
      </c>
      <c r="C97" s="1" t="s">
        <v>146</v>
      </c>
      <c r="D97" s="19">
        <v>483562</v>
      </c>
      <c r="E97" s="19">
        <v>34023</v>
      </c>
      <c r="F97" s="19">
        <v>30260</v>
      </c>
      <c r="G97" s="19">
        <v>16473</v>
      </c>
      <c r="H97" s="19">
        <v>16573</v>
      </c>
      <c r="I97" s="19">
        <v>3763</v>
      </c>
      <c r="J97" s="19">
        <v>449539</v>
      </c>
      <c r="K97" s="19">
        <v>408402</v>
      </c>
      <c r="L97" s="19">
        <v>380691</v>
      </c>
      <c r="M97" s="19">
        <v>34311</v>
      </c>
      <c r="N97" s="19">
        <v>41137</v>
      </c>
      <c r="O97" s="19">
        <v>77221</v>
      </c>
      <c r="P97" s="19">
        <v>25564</v>
      </c>
      <c r="Q97" s="19">
        <v>25415</v>
      </c>
      <c r="R97" s="19">
        <v>14861</v>
      </c>
      <c r="S97" s="19">
        <v>24861</v>
      </c>
      <c r="T97" s="19">
        <v>149</v>
      </c>
      <c r="U97" s="19">
        <v>51657</v>
      </c>
      <c r="V97" s="19">
        <v>51240</v>
      </c>
      <c r="W97" s="19">
        <v>34093</v>
      </c>
      <c r="X97" s="19">
        <v>48091</v>
      </c>
      <c r="Y97" s="19">
        <v>417</v>
      </c>
      <c r="Z97" s="20">
        <f t="shared" si="57"/>
        <v>11.060165182376627</v>
      </c>
      <c r="AA97" s="20">
        <f t="shared" si="58"/>
        <v>9.1509301751349721</v>
      </c>
      <c r="AB97" s="20">
        <f t="shared" si="59"/>
        <v>0.58285088405570329</v>
      </c>
      <c r="AC97" s="20">
        <f t="shared" si="60"/>
        <v>0.80724780765433524</v>
      </c>
      <c r="AD97" s="20">
        <f t="shared" si="61"/>
        <v>48.417247156335421</v>
      </c>
      <c r="AE97" s="20">
        <f t="shared" si="62"/>
        <v>84.684754826611268</v>
      </c>
      <c r="AF97" s="20">
        <f t="shared" si="63"/>
        <v>58.132530120481931</v>
      </c>
      <c r="AG97" s="20">
        <f t="shared" si="64"/>
        <v>65.998799775441853</v>
      </c>
      <c r="AH97" s="112" t="s">
        <v>255</v>
      </c>
      <c r="AI97" s="112" t="s">
        <v>255</v>
      </c>
      <c r="AJ97" s="112" t="s">
        <v>255</v>
      </c>
      <c r="AK97" s="112" t="s">
        <v>255</v>
      </c>
      <c r="AL97" s="112" t="s">
        <v>255</v>
      </c>
      <c r="AM97" s="112" t="s">
        <v>255</v>
      </c>
      <c r="AN97" s="112" t="s">
        <v>255</v>
      </c>
      <c r="AO97" s="112" t="s">
        <v>255</v>
      </c>
      <c r="AP97" s="112" t="s">
        <v>255</v>
      </c>
      <c r="AQ97" s="112" t="s">
        <v>255</v>
      </c>
      <c r="AR97" s="112" t="s">
        <v>255</v>
      </c>
      <c r="AS97" s="112" t="s">
        <v>255</v>
      </c>
      <c r="AT97" s="1">
        <v>27</v>
      </c>
      <c r="AU97" s="1">
        <v>34</v>
      </c>
      <c r="AV97" s="4" t="s">
        <v>255</v>
      </c>
      <c r="AW97" s="4" t="s">
        <v>255</v>
      </c>
      <c r="AX97" s="110">
        <v>73</v>
      </c>
      <c r="AY97" s="4">
        <v>60</v>
      </c>
      <c r="AZ97" s="115">
        <v>5.2363522815182133E-2</v>
      </c>
      <c r="BA97" s="116">
        <v>0.6</v>
      </c>
      <c r="BB97" s="19">
        <v>25.6</v>
      </c>
      <c r="BC97" s="19">
        <v>20.6</v>
      </c>
      <c r="BD97" s="19">
        <v>44.8</v>
      </c>
      <c r="BE97" s="19">
        <v>49.3</v>
      </c>
      <c r="BF97" s="1">
        <v>700313</v>
      </c>
      <c r="BG97" s="1">
        <v>38433</v>
      </c>
      <c r="BH97" s="1">
        <v>4294</v>
      </c>
      <c r="BI97" s="20">
        <f t="shared" si="54"/>
        <v>548.79746627579379</v>
      </c>
      <c r="BJ97" s="20">
        <f t="shared" si="55"/>
        <v>61.315440381657915</v>
      </c>
      <c r="BK97" s="19">
        <v>15.5</v>
      </c>
      <c r="BL97" s="19">
        <v>4.8</v>
      </c>
      <c r="BM97" s="19">
        <v>21.1</v>
      </c>
      <c r="BN97" s="19">
        <v>9</v>
      </c>
      <c r="BO97" s="19">
        <v>30.9</v>
      </c>
      <c r="BP97" s="19">
        <v>21.7</v>
      </c>
      <c r="BQ97" s="19">
        <v>32.4</v>
      </c>
      <c r="BR97" s="19">
        <v>64.5</v>
      </c>
      <c r="BS97" s="118">
        <v>20</v>
      </c>
      <c r="BT97" s="118">
        <v>15</v>
      </c>
      <c r="BU97" s="118">
        <v>84</v>
      </c>
      <c r="BV97" s="118">
        <v>82</v>
      </c>
      <c r="BW97" s="118">
        <v>85</v>
      </c>
      <c r="BX97" s="118">
        <v>83</v>
      </c>
      <c r="BY97" s="119">
        <v>4726</v>
      </c>
      <c r="BZ97" s="119">
        <v>4379</v>
      </c>
      <c r="CA97" s="119">
        <v>2245</v>
      </c>
      <c r="CB97" s="26">
        <v>51.267412651290243</v>
      </c>
      <c r="CC97" s="103">
        <v>86</v>
      </c>
      <c r="CD97" s="103">
        <v>86</v>
      </c>
      <c r="CE97" s="120">
        <f t="shared" si="56"/>
        <v>100</v>
      </c>
    </row>
    <row r="98" spans="1:83" s="1" customFormat="1">
      <c r="A98" s="1" t="s">
        <v>98</v>
      </c>
      <c r="B98" s="2" t="s">
        <v>99</v>
      </c>
      <c r="C98" s="1" t="s">
        <v>147</v>
      </c>
      <c r="D98" s="19">
        <v>133075</v>
      </c>
      <c r="E98" s="19">
        <v>19250</v>
      </c>
      <c r="F98" s="19">
        <v>17246</v>
      </c>
      <c r="G98" s="19">
        <v>6710</v>
      </c>
      <c r="H98" s="19">
        <v>12405</v>
      </c>
      <c r="I98" s="19">
        <v>2004</v>
      </c>
      <c r="J98" s="19">
        <v>113825</v>
      </c>
      <c r="K98" s="19">
        <v>97203</v>
      </c>
      <c r="L98" s="19">
        <v>79458</v>
      </c>
      <c r="M98" s="19">
        <v>21171</v>
      </c>
      <c r="N98" s="19">
        <v>16622</v>
      </c>
      <c r="O98" s="19">
        <v>29322</v>
      </c>
      <c r="P98" s="19">
        <v>11526</v>
      </c>
      <c r="Q98" s="19">
        <v>11511</v>
      </c>
      <c r="R98" s="19">
        <v>6292</v>
      </c>
      <c r="S98" s="19">
        <v>11435</v>
      </c>
      <c r="T98" s="19">
        <v>15</v>
      </c>
      <c r="U98" s="19">
        <v>17796</v>
      </c>
      <c r="V98" s="19">
        <v>17736</v>
      </c>
      <c r="W98" s="19">
        <v>10697</v>
      </c>
      <c r="X98" s="19">
        <v>17228</v>
      </c>
      <c r="Y98" s="19">
        <v>60</v>
      </c>
      <c r="Z98" s="20">
        <f t="shared" si="57"/>
        <v>10.410389610389609</v>
      </c>
      <c r="AA98" s="20">
        <f t="shared" si="58"/>
        <v>14.603118822754228</v>
      </c>
      <c r="AB98" s="20">
        <f t="shared" si="59"/>
        <v>0.13014055179593961</v>
      </c>
      <c r="AC98" s="20">
        <f t="shared" si="60"/>
        <v>0.33715441672285906</v>
      </c>
      <c r="AD98" s="20">
        <f t="shared" si="61"/>
        <v>34.857142857142861</v>
      </c>
      <c r="AE98" s="20">
        <f t="shared" si="62"/>
        <v>69.807160114210404</v>
      </c>
      <c r="AF98" s="20">
        <f t="shared" si="63"/>
        <v>54.589623460003466</v>
      </c>
      <c r="AG98" s="20">
        <f t="shared" si="64"/>
        <v>60.109013261407064</v>
      </c>
      <c r="AH98" s="112" t="s">
        <v>255</v>
      </c>
      <c r="AI98" s="112" t="s">
        <v>255</v>
      </c>
      <c r="AJ98" s="112" t="s">
        <v>255</v>
      </c>
      <c r="AK98" s="112" t="s">
        <v>255</v>
      </c>
      <c r="AL98" s="112" t="s">
        <v>255</v>
      </c>
      <c r="AM98" s="112" t="s">
        <v>255</v>
      </c>
      <c r="AN98" s="112" t="s">
        <v>255</v>
      </c>
      <c r="AO98" s="112" t="s">
        <v>255</v>
      </c>
      <c r="AP98" s="112" t="s">
        <v>255</v>
      </c>
      <c r="AQ98" s="112" t="s">
        <v>255</v>
      </c>
      <c r="AR98" s="112" t="s">
        <v>255</v>
      </c>
      <c r="AS98" s="112" t="s">
        <v>255</v>
      </c>
      <c r="AT98" s="1">
        <v>14</v>
      </c>
      <c r="AU98" s="1">
        <v>35</v>
      </c>
      <c r="AV98" s="4" t="s">
        <v>255</v>
      </c>
      <c r="AW98" s="4" t="s">
        <v>255</v>
      </c>
      <c r="AX98" s="110">
        <v>48</v>
      </c>
      <c r="AY98" s="4">
        <v>36</v>
      </c>
      <c r="AZ98" s="115">
        <v>8.0661104966903013E-2</v>
      </c>
      <c r="BA98" s="116">
        <v>0.94</v>
      </c>
      <c r="BB98" s="19">
        <v>6.5</v>
      </c>
      <c r="BC98" s="19">
        <v>3.8</v>
      </c>
      <c r="BD98" s="19">
        <v>70</v>
      </c>
      <c r="BE98" s="19">
        <v>76.3</v>
      </c>
      <c r="BF98" s="1">
        <v>214028</v>
      </c>
      <c r="BG98" s="1">
        <v>16455</v>
      </c>
      <c r="BH98" s="1">
        <v>1279</v>
      </c>
      <c r="BI98" s="20">
        <f t="shared" si="54"/>
        <v>768.82463976675945</v>
      </c>
      <c r="BJ98" s="20">
        <f t="shared" si="55"/>
        <v>59.758536266282917</v>
      </c>
      <c r="BK98" s="19">
        <v>16.2</v>
      </c>
      <c r="BL98" s="19">
        <v>5.8</v>
      </c>
      <c r="BM98" s="19">
        <v>30.4</v>
      </c>
      <c r="BN98" s="19">
        <v>23.5</v>
      </c>
      <c r="BO98" s="19">
        <v>36.9</v>
      </c>
      <c r="BP98" s="19">
        <v>38.4</v>
      </c>
      <c r="BQ98" s="19">
        <v>16.5</v>
      </c>
      <c r="BR98" s="19">
        <v>32.299999999999997</v>
      </c>
      <c r="BS98" s="118" t="s">
        <v>255</v>
      </c>
      <c r="BT98" s="118" t="s">
        <v>255</v>
      </c>
      <c r="BU98" s="118">
        <v>63</v>
      </c>
      <c r="BV98" s="118">
        <v>62</v>
      </c>
      <c r="BW98" s="118">
        <v>63</v>
      </c>
      <c r="BX98" s="118">
        <v>62</v>
      </c>
      <c r="BY98" s="119">
        <v>414</v>
      </c>
      <c r="BZ98" s="119">
        <v>414</v>
      </c>
      <c r="CA98" s="119">
        <v>288</v>
      </c>
      <c r="CB98" s="26">
        <v>69.565217391304344</v>
      </c>
      <c r="CC98" s="121">
        <v>1</v>
      </c>
      <c r="CD98" s="121">
        <v>1</v>
      </c>
      <c r="CE98" s="120">
        <f t="shared" si="56"/>
        <v>100</v>
      </c>
    </row>
    <row r="99" spans="1:83" s="1" customFormat="1">
      <c r="A99" s="1" t="s">
        <v>22</v>
      </c>
      <c r="B99" s="2" t="s">
        <v>23</v>
      </c>
      <c r="C99" s="1" t="s">
        <v>148</v>
      </c>
      <c r="D99" s="19">
        <v>163006</v>
      </c>
      <c r="E99" s="19">
        <v>18158</v>
      </c>
      <c r="F99" s="19">
        <v>15731</v>
      </c>
      <c r="G99" s="19">
        <v>6680</v>
      </c>
      <c r="H99" s="19">
        <v>10942</v>
      </c>
      <c r="I99" s="19">
        <v>2427</v>
      </c>
      <c r="J99" s="19">
        <v>144848</v>
      </c>
      <c r="K99" s="19">
        <v>113793</v>
      </c>
      <c r="L99" s="19">
        <v>101511</v>
      </c>
      <c r="M99" s="19">
        <v>16023</v>
      </c>
      <c r="N99" s="19">
        <v>31055</v>
      </c>
      <c r="O99" s="19">
        <v>41379</v>
      </c>
      <c r="P99" s="19">
        <v>13977</v>
      </c>
      <c r="Q99" s="19">
        <v>13965</v>
      </c>
      <c r="R99" s="19">
        <v>6975</v>
      </c>
      <c r="S99" s="19">
        <v>13816</v>
      </c>
      <c r="T99" s="19">
        <v>12</v>
      </c>
      <c r="U99" s="19">
        <v>27402</v>
      </c>
      <c r="V99" s="19">
        <v>27118</v>
      </c>
      <c r="W99" s="19">
        <v>14353</v>
      </c>
      <c r="X99" s="19">
        <v>26247</v>
      </c>
      <c r="Y99" s="19">
        <v>284</v>
      </c>
      <c r="Z99" s="20">
        <f t="shared" si="57"/>
        <v>13.366009472408855</v>
      </c>
      <c r="AA99" s="20">
        <f t="shared" si="58"/>
        <v>21.439716116204576</v>
      </c>
      <c r="AB99" s="20">
        <f t="shared" si="59"/>
        <v>8.5855333762609995E-2</v>
      </c>
      <c r="AC99" s="20">
        <f t="shared" si="60"/>
        <v>1.0364206992190352</v>
      </c>
      <c r="AD99" s="20">
        <f t="shared" si="61"/>
        <v>36.788192532217209</v>
      </c>
      <c r="AE99" s="20">
        <f t="shared" si="62"/>
        <v>70.081050480503706</v>
      </c>
      <c r="AF99" s="20">
        <f t="shared" si="63"/>
        <v>49.903412749517059</v>
      </c>
      <c r="AG99" s="20">
        <f t="shared" si="64"/>
        <v>52.379388365812716</v>
      </c>
      <c r="AH99" s="112" t="s">
        <v>255</v>
      </c>
      <c r="AI99" s="112" t="s">
        <v>255</v>
      </c>
      <c r="AJ99" s="112" t="s">
        <v>255</v>
      </c>
      <c r="AK99" s="112" t="s">
        <v>255</v>
      </c>
      <c r="AL99" s="112" t="s">
        <v>255</v>
      </c>
      <c r="AM99" s="112" t="s">
        <v>255</v>
      </c>
      <c r="AN99" s="112" t="s">
        <v>255</v>
      </c>
      <c r="AO99" s="112" t="s">
        <v>255</v>
      </c>
      <c r="AP99" s="112" t="s">
        <v>255</v>
      </c>
      <c r="AQ99" s="112" t="s">
        <v>255</v>
      </c>
      <c r="AR99" s="112" t="s">
        <v>255</v>
      </c>
      <c r="AS99" s="112" t="s">
        <v>255</v>
      </c>
      <c r="AT99" s="1">
        <v>16</v>
      </c>
      <c r="AU99" s="1">
        <v>21</v>
      </c>
      <c r="AV99" s="4" t="s">
        <v>255</v>
      </c>
      <c r="AW99" s="4" t="s">
        <v>255</v>
      </c>
      <c r="AX99" s="110">
        <v>43</v>
      </c>
      <c r="AY99" s="4">
        <v>34</v>
      </c>
      <c r="AZ99" s="115">
        <v>0.15404385050101216</v>
      </c>
      <c r="BA99" s="116">
        <v>0</v>
      </c>
      <c r="BB99" s="19">
        <v>5.3</v>
      </c>
      <c r="BC99" s="19">
        <v>2.2000000000000002</v>
      </c>
      <c r="BD99" s="19">
        <v>69.599999999999994</v>
      </c>
      <c r="BE99" s="19">
        <v>80.099999999999994</v>
      </c>
      <c r="BF99" s="1">
        <v>259510</v>
      </c>
      <c r="BG99" s="1">
        <v>12804</v>
      </c>
      <c r="BH99" s="1">
        <v>1727</v>
      </c>
      <c r="BI99" s="20">
        <f t="shared" si="54"/>
        <v>493.39139146853688</v>
      </c>
      <c r="BJ99" s="20">
        <f t="shared" si="55"/>
        <v>66.548495241031176</v>
      </c>
      <c r="BK99" s="19">
        <v>19.399999999999999</v>
      </c>
      <c r="BL99" s="19">
        <v>8</v>
      </c>
      <c r="BM99" s="19">
        <v>33</v>
      </c>
      <c r="BN99" s="19">
        <v>25</v>
      </c>
      <c r="BO99" s="19">
        <v>29.6</v>
      </c>
      <c r="BP99" s="19">
        <v>31.7</v>
      </c>
      <c r="BQ99" s="19">
        <v>18</v>
      </c>
      <c r="BR99" s="19">
        <v>35.200000000000003</v>
      </c>
      <c r="BS99" s="118" t="s">
        <v>255</v>
      </c>
      <c r="BT99" s="118" t="s">
        <v>255</v>
      </c>
      <c r="BU99" s="118">
        <v>79</v>
      </c>
      <c r="BV99" s="118">
        <v>76</v>
      </c>
      <c r="BW99" s="118">
        <v>79</v>
      </c>
      <c r="BX99" s="118">
        <v>76</v>
      </c>
      <c r="BY99" s="119">
        <v>362</v>
      </c>
      <c r="BZ99" s="119">
        <v>345</v>
      </c>
      <c r="CA99" s="119">
        <v>277</v>
      </c>
      <c r="CB99" s="26">
        <v>80.289855072463766</v>
      </c>
      <c r="CC99" s="121">
        <v>3</v>
      </c>
      <c r="CD99" s="121">
        <v>3</v>
      </c>
      <c r="CE99" s="120">
        <f t="shared" si="56"/>
        <v>100</v>
      </c>
    </row>
    <row r="100" spans="1:83" s="1" customFormat="1">
      <c r="A100" s="1" t="s">
        <v>98</v>
      </c>
      <c r="B100" s="2" t="s">
        <v>99</v>
      </c>
      <c r="C100" s="1" t="s">
        <v>149</v>
      </c>
      <c r="D100" s="19">
        <v>131510</v>
      </c>
      <c r="E100" s="19">
        <v>17861</v>
      </c>
      <c r="F100" s="19">
        <v>15920</v>
      </c>
      <c r="G100" s="19">
        <v>7751</v>
      </c>
      <c r="H100" s="19">
        <v>10296</v>
      </c>
      <c r="I100" s="19">
        <v>1941</v>
      </c>
      <c r="J100" s="19">
        <v>113649</v>
      </c>
      <c r="K100" s="19">
        <v>93122</v>
      </c>
      <c r="L100" s="19">
        <v>78781</v>
      </c>
      <c r="M100" s="19">
        <v>18314</v>
      </c>
      <c r="N100" s="19">
        <v>20527</v>
      </c>
      <c r="O100" s="19">
        <v>25315</v>
      </c>
      <c r="P100" s="19">
        <v>10755</v>
      </c>
      <c r="Q100" s="19">
        <v>10651</v>
      </c>
      <c r="R100" s="19">
        <v>6057</v>
      </c>
      <c r="S100" s="19">
        <v>10546</v>
      </c>
      <c r="T100" s="19">
        <v>104</v>
      </c>
      <c r="U100" s="19">
        <v>14560</v>
      </c>
      <c r="V100" s="19">
        <v>14285</v>
      </c>
      <c r="W100" s="19">
        <v>9797</v>
      </c>
      <c r="X100" s="19">
        <v>13737</v>
      </c>
      <c r="Y100" s="19">
        <v>275</v>
      </c>
      <c r="Z100" s="20">
        <f t="shared" si="57"/>
        <v>10.867252673422541</v>
      </c>
      <c r="AA100" s="20">
        <f t="shared" si="58"/>
        <v>18.061751533229504</v>
      </c>
      <c r="AB100" s="20">
        <f t="shared" si="59"/>
        <v>0.9669920966992096</v>
      </c>
      <c r="AC100" s="20">
        <f t="shared" si="60"/>
        <v>1.8887362637362637</v>
      </c>
      <c r="AD100" s="20">
        <f t="shared" si="61"/>
        <v>43.39622641509434</v>
      </c>
      <c r="AE100" s="20">
        <f t="shared" si="62"/>
        <v>69.31957166363101</v>
      </c>
      <c r="AF100" s="20">
        <f t="shared" si="63"/>
        <v>56.31799163179916</v>
      </c>
      <c r="AG100" s="20">
        <f t="shared" si="64"/>
        <v>67.287087912087912</v>
      </c>
      <c r="AH100" s="112" t="s">
        <v>255</v>
      </c>
      <c r="AI100" s="112" t="s">
        <v>255</v>
      </c>
      <c r="AJ100" s="112" t="s">
        <v>255</v>
      </c>
      <c r="AK100" s="112" t="s">
        <v>255</v>
      </c>
      <c r="AL100" s="112" t="s">
        <v>255</v>
      </c>
      <c r="AM100" s="112" t="s">
        <v>255</v>
      </c>
      <c r="AN100" s="112" t="s">
        <v>255</v>
      </c>
      <c r="AO100" s="112" t="s">
        <v>255</v>
      </c>
      <c r="AP100" s="112" t="s">
        <v>255</v>
      </c>
      <c r="AQ100" s="112" t="s">
        <v>255</v>
      </c>
      <c r="AR100" s="112" t="s">
        <v>255</v>
      </c>
      <c r="AS100" s="112" t="s">
        <v>255</v>
      </c>
      <c r="AT100" s="1">
        <v>19</v>
      </c>
      <c r="AU100" s="1">
        <v>28</v>
      </c>
      <c r="AV100" s="4" t="s">
        <v>255</v>
      </c>
      <c r="AW100" s="4" t="s">
        <v>255</v>
      </c>
      <c r="AX100" s="110">
        <v>53</v>
      </c>
      <c r="AY100" s="4" t="s">
        <v>255</v>
      </c>
      <c r="AZ100" s="115">
        <v>0.16044105291155647</v>
      </c>
      <c r="BA100" s="116">
        <v>0.5</v>
      </c>
      <c r="BB100" s="19">
        <v>8</v>
      </c>
      <c r="BC100" s="19">
        <v>4.7</v>
      </c>
      <c r="BD100" s="19">
        <v>68.2</v>
      </c>
      <c r="BE100" s="19">
        <v>75.7</v>
      </c>
      <c r="BF100" s="1">
        <v>209914</v>
      </c>
      <c r="BG100" s="1">
        <v>13749</v>
      </c>
      <c r="BH100" s="1">
        <v>2000</v>
      </c>
      <c r="BI100" s="20">
        <f t="shared" si="54"/>
        <v>654.98251664967563</v>
      </c>
      <c r="BJ100" s="20">
        <f t="shared" si="55"/>
        <v>95.277113484569867</v>
      </c>
      <c r="BK100" s="19">
        <v>19.2</v>
      </c>
      <c r="BL100" s="19">
        <v>10.3</v>
      </c>
      <c r="BM100" s="19">
        <v>32.299999999999997</v>
      </c>
      <c r="BN100" s="19">
        <v>25.8</v>
      </c>
      <c r="BO100" s="19">
        <v>32.299999999999997</v>
      </c>
      <c r="BP100" s="19">
        <v>34.700000000000003</v>
      </c>
      <c r="BQ100" s="19">
        <v>16.2</v>
      </c>
      <c r="BR100" s="19">
        <v>29.2</v>
      </c>
      <c r="BS100" s="118" t="s">
        <v>255</v>
      </c>
      <c r="BT100" s="118" t="s">
        <v>255</v>
      </c>
      <c r="BU100" s="118">
        <v>73</v>
      </c>
      <c r="BV100" s="118">
        <v>71</v>
      </c>
      <c r="BW100" s="118">
        <v>73</v>
      </c>
      <c r="BX100" s="118">
        <v>71</v>
      </c>
      <c r="BY100" s="119">
        <v>648</v>
      </c>
      <c r="BZ100" s="119">
        <v>603</v>
      </c>
      <c r="CA100" s="119">
        <v>205</v>
      </c>
      <c r="CB100" s="26">
        <v>33.996683250414591</v>
      </c>
      <c r="CC100" s="121">
        <v>29</v>
      </c>
      <c r="CD100" s="121">
        <v>29</v>
      </c>
      <c r="CE100" s="120">
        <f t="shared" si="56"/>
        <v>100</v>
      </c>
    </row>
    <row r="101" spans="1:83" s="1" customFormat="1">
      <c r="A101" s="1" t="s">
        <v>22</v>
      </c>
      <c r="B101" s="2" t="s">
        <v>23</v>
      </c>
      <c r="C101" s="1" t="s">
        <v>150</v>
      </c>
      <c r="D101" s="19">
        <v>237009</v>
      </c>
      <c r="E101" s="19">
        <v>24419</v>
      </c>
      <c r="F101" s="19">
        <v>21302</v>
      </c>
      <c r="G101" s="19">
        <v>9703</v>
      </c>
      <c r="H101" s="19">
        <v>13886</v>
      </c>
      <c r="I101" s="19">
        <v>3117</v>
      </c>
      <c r="J101" s="19">
        <v>212590</v>
      </c>
      <c r="K101" s="19">
        <v>169099</v>
      </c>
      <c r="L101" s="19">
        <v>146459</v>
      </c>
      <c r="M101" s="19">
        <v>27084</v>
      </c>
      <c r="N101" s="19">
        <v>43491</v>
      </c>
      <c r="O101" s="19">
        <v>41946</v>
      </c>
      <c r="P101" s="19">
        <v>15995</v>
      </c>
      <c r="Q101" s="19">
        <v>15912</v>
      </c>
      <c r="R101" s="19">
        <v>6664</v>
      </c>
      <c r="S101" s="19">
        <v>15745</v>
      </c>
      <c r="T101" s="19">
        <v>83</v>
      </c>
      <c r="U101" s="19">
        <v>25951</v>
      </c>
      <c r="V101" s="19">
        <v>25651</v>
      </c>
      <c r="W101" s="19">
        <v>12506</v>
      </c>
      <c r="X101" s="19">
        <v>24631</v>
      </c>
      <c r="Y101" s="19">
        <v>300</v>
      </c>
      <c r="Z101" s="20">
        <f t="shared" si="57"/>
        <v>12.764650477087514</v>
      </c>
      <c r="AA101" s="20">
        <f t="shared" si="58"/>
        <v>20.457688508396444</v>
      </c>
      <c r="AB101" s="20">
        <f t="shared" si="59"/>
        <v>0.51891216005001561</v>
      </c>
      <c r="AC101" s="20">
        <f t="shared" si="60"/>
        <v>1.1560248159993836</v>
      </c>
      <c r="AD101" s="20">
        <f t="shared" si="61"/>
        <v>39.735451902207295</v>
      </c>
      <c r="AE101" s="20">
        <f t="shared" si="62"/>
        <v>68.892704266428339</v>
      </c>
      <c r="AF101" s="20">
        <f t="shared" si="63"/>
        <v>41.66301969365427</v>
      </c>
      <c r="AG101" s="20">
        <f t="shared" si="64"/>
        <v>48.190821162960965</v>
      </c>
      <c r="AH101" s="112" t="s">
        <v>255</v>
      </c>
      <c r="AI101" s="112" t="s">
        <v>255</v>
      </c>
      <c r="AJ101" s="112" t="s">
        <v>255</v>
      </c>
      <c r="AK101" s="112" t="s">
        <v>255</v>
      </c>
      <c r="AL101" s="112" t="s">
        <v>255</v>
      </c>
      <c r="AM101" s="112" t="s">
        <v>255</v>
      </c>
      <c r="AN101" s="112" t="s">
        <v>255</v>
      </c>
      <c r="AO101" s="112" t="s">
        <v>255</v>
      </c>
      <c r="AP101" s="112" t="s">
        <v>255</v>
      </c>
      <c r="AQ101" s="112" t="s">
        <v>255</v>
      </c>
      <c r="AR101" s="112" t="s">
        <v>255</v>
      </c>
      <c r="AS101" s="112" t="s">
        <v>255</v>
      </c>
      <c r="AT101" s="1">
        <v>22</v>
      </c>
      <c r="AU101" s="1">
        <v>21</v>
      </c>
      <c r="AV101" s="4" t="s">
        <v>255</v>
      </c>
      <c r="AW101" s="4" t="s">
        <v>255</v>
      </c>
      <c r="AX101" s="110">
        <v>50</v>
      </c>
      <c r="AY101" s="4">
        <v>32</v>
      </c>
      <c r="AZ101" s="115">
        <v>0.20933255530190975</v>
      </c>
      <c r="BA101" s="116">
        <v>0.55000000000000004</v>
      </c>
      <c r="BB101" s="19">
        <v>3.5</v>
      </c>
      <c r="BC101" s="19">
        <v>2.5</v>
      </c>
      <c r="BD101" s="19">
        <v>76.599999999999994</v>
      </c>
      <c r="BE101" s="19">
        <v>78.5</v>
      </c>
      <c r="BF101" s="1">
        <v>375904</v>
      </c>
      <c r="BG101" s="1">
        <v>7800</v>
      </c>
      <c r="BH101" s="1">
        <v>1906</v>
      </c>
      <c r="BI101" s="20">
        <f t="shared" si="54"/>
        <v>207.49978717970546</v>
      </c>
      <c r="BJ101" s="20">
        <f t="shared" si="55"/>
        <v>50.704435174938283</v>
      </c>
      <c r="BK101" s="19">
        <v>25.1</v>
      </c>
      <c r="BL101" s="19">
        <v>10.7</v>
      </c>
      <c r="BM101" s="19">
        <v>31.7</v>
      </c>
      <c r="BN101" s="19">
        <v>24.9</v>
      </c>
      <c r="BO101" s="19">
        <v>28.5</v>
      </c>
      <c r="BP101" s="19">
        <v>24.9</v>
      </c>
      <c r="BQ101" s="19">
        <v>14.6</v>
      </c>
      <c r="BR101" s="19">
        <v>39.5</v>
      </c>
      <c r="BS101" s="118" t="s">
        <v>255</v>
      </c>
      <c r="BT101" s="118" t="s">
        <v>255</v>
      </c>
      <c r="BU101" s="118">
        <v>44</v>
      </c>
      <c r="BV101" s="118">
        <v>42</v>
      </c>
      <c r="BW101" s="118">
        <v>44</v>
      </c>
      <c r="BX101" s="118">
        <v>42</v>
      </c>
      <c r="BY101" s="119">
        <v>275</v>
      </c>
      <c r="BZ101" s="119">
        <v>275</v>
      </c>
      <c r="CA101" s="119">
        <v>275</v>
      </c>
      <c r="CB101" s="26">
        <v>100</v>
      </c>
      <c r="CC101" s="121">
        <v>14</v>
      </c>
      <c r="CD101" s="121">
        <v>14</v>
      </c>
      <c r="CE101" s="120">
        <f t="shared" si="56"/>
        <v>100</v>
      </c>
    </row>
    <row r="102" spans="1:83" s="1" customFormat="1">
      <c r="A102" s="1" t="s">
        <v>8</v>
      </c>
      <c r="B102" s="2" t="s">
        <v>9</v>
      </c>
      <c r="C102" s="1" t="s">
        <v>151</v>
      </c>
      <c r="D102" s="19">
        <v>328934</v>
      </c>
      <c r="E102" s="19">
        <v>42552</v>
      </c>
      <c r="F102" s="19">
        <v>37225</v>
      </c>
      <c r="G102" s="19">
        <v>16112</v>
      </c>
      <c r="H102" s="19">
        <v>25270</v>
      </c>
      <c r="I102" s="19">
        <v>5327</v>
      </c>
      <c r="J102" s="19">
        <v>286382</v>
      </c>
      <c r="K102" s="19">
        <v>227505</v>
      </c>
      <c r="L102" s="19">
        <v>181360</v>
      </c>
      <c r="M102" s="19">
        <v>54034</v>
      </c>
      <c r="N102" s="19">
        <v>58877</v>
      </c>
      <c r="O102" s="19">
        <v>68835</v>
      </c>
      <c r="P102" s="19">
        <v>28545</v>
      </c>
      <c r="Q102" s="19">
        <v>28360</v>
      </c>
      <c r="R102" s="19">
        <v>14073</v>
      </c>
      <c r="S102" s="19">
        <v>28064</v>
      </c>
      <c r="T102" s="19">
        <v>185</v>
      </c>
      <c r="U102" s="19">
        <v>40290</v>
      </c>
      <c r="V102" s="19">
        <v>39812</v>
      </c>
      <c r="W102" s="19">
        <v>21766</v>
      </c>
      <c r="X102" s="19">
        <v>38569</v>
      </c>
      <c r="Y102" s="19">
        <v>478</v>
      </c>
      <c r="Z102" s="20">
        <f t="shared" si="57"/>
        <v>12.518800526414738</v>
      </c>
      <c r="AA102" s="20">
        <f t="shared" si="58"/>
        <v>20.558903841721897</v>
      </c>
      <c r="AB102" s="20">
        <f t="shared" si="59"/>
        <v>0.64809949203012795</v>
      </c>
      <c r="AC102" s="20">
        <f t="shared" si="60"/>
        <v>1.1863986100769421</v>
      </c>
      <c r="AD102" s="20">
        <f t="shared" si="61"/>
        <v>37.864260199285582</v>
      </c>
      <c r="AE102" s="20">
        <f t="shared" si="62"/>
        <v>63.328002458255064</v>
      </c>
      <c r="AF102" s="20">
        <f t="shared" si="63"/>
        <v>49.301103520756698</v>
      </c>
      <c r="AG102" s="20">
        <f t="shared" si="64"/>
        <v>54.023330851327877</v>
      </c>
      <c r="AH102" s="112" t="s">
        <v>255</v>
      </c>
      <c r="AI102" s="112" t="s">
        <v>255</v>
      </c>
      <c r="AJ102" s="112" t="s">
        <v>255</v>
      </c>
      <c r="AK102" s="112" t="s">
        <v>255</v>
      </c>
      <c r="AL102" s="112" t="s">
        <v>255</v>
      </c>
      <c r="AM102" s="112" t="s">
        <v>255</v>
      </c>
      <c r="AN102" s="112" t="s">
        <v>255</v>
      </c>
      <c r="AO102" s="112" t="s">
        <v>255</v>
      </c>
      <c r="AP102" s="112" t="s">
        <v>255</v>
      </c>
      <c r="AQ102" s="112" t="s">
        <v>255</v>
      </c>
      <c r="AR102" s="112" t="s">
        <v>255</v>
      </c>
      <c r="AS102" s="112" t="s">
        <v>255</v>
      </c>
      <c r="AT102" s="1">
        <v>21</v>
      </c>
      <c r="AU102" s="1">
        <v>22</v>
      </c>
      <c r="AV102" s="4" t="s">
        <v>255</v>
      </c>
      <c r="AW102" s="4" t="s">
        <v>255</v>
      </c>
      <c r="AX102" s="110">
        <v>42</v>
      </c>
      <c r="AY102" s="4">
        <v>34</v>
      </c>
      <c r="AZ102" s="115">
        <v>0.15889046016112029</v>
      </c>
      <c r="BA102" s="116">
        <v>0.47</v>
      </c>
      <c r="BB102" s="19">
        <v>8.8000000000000007</v>
      </c>
      <c r="BC102" s="19">
        <v>3.9</v>
      </c>
      <c r="BD102" s="19">
        <v>63.9</v>
      </c>
      <c r="BE102" s="19">
        <v>74.400000000000006</v>
      </c>
      <c r="BF102" s="1">
        <v>533663</v>
      </c>
      <c r="BG102" s="1">
        <v>31265</v>
      </c>
      <c r="BH102" s="1">
        <v>4245</v>
      </c>
      <c r="BI102" s="54">
        <f t="shared" si="54"/>
        <v>585.85661737838302</v>
      </c>
      <c r="BJ102" s="20">
        <f t="shared" si="55"/>
        <v>79.544581505556877</v>
      </c>
      <c r="BK102" s="19">
        <v>21.5</v>
      </c>
      <c r="BL102" s="19">
        <v>13.6</v>
      </c>
      <c r="BM102" s="19">
        <v>28.3</v>
      </c>
      <c r="BN102" s="19">
        <v>22.4</v>
      </c>
      <c r="BO102" s="19">
        <v>34.700000000000003</v>
      </c>
      <c r="BP102" s="19">
        <v>34.799999999999997</v>
      </c>
      <c r="BQ102" s="19">
        <v>15.5</v>
      </c>
      <c r="BR102" s="19">
        <v>29.2</v>
      </c>
      <c r="BS102" s="118" t="s">
        <v>255</v>
      </c>
      <c r="BT102" s="118" t="s">
        <v>255</v>
      </c>
      <c r="BU102" s="118">
        <v>54</v>
      </c>
      <c r="BV102" s="118">
        <v>54</v>
      </c>
      <c r="BW102" s="118">
        <v>54</v>
      </c>
      <c r="BX102" s="118">
        <v>54</v>
      </c>
      <c r="BY102" s="125" t="s">
        <v>255</v>
      </c>
      <c r="BZ102" s="125" t="s">
        <v>255</v>
      </c>
      <c r="CA102" s="125" t="s">
        <v>255</v>
      </c>
      <c r="CB102" s="26" t="s">
        <v>255</v>
      </c>
      <c r="CC102" s="103" t="s">
        <v>255</v>
      </c>
      <c r="CD102" s="103" t="s">
        <v>255</v>
      </c>
      <c r="CE102" s="120" t="s">
        <v>255</v>
      </c>
    </row>
    <row r="103" spans="1:83" s="1" customFormat="1">
      <c r="A103" s="1" t="s">
        <v>76</v>
      </c>
      <c r="B103" s="2" t="s">
        <v>77</v>
      </c>
      <c r="C103" s="1" t="s">
        <v>152</v>
      </c>
      <c r="D103" s="19">
        <v>246787</v>
      </c>
      <c r="E103" s="19">
        <v>33010</v>
      </c>
      <c r="F103" s="19">
        <v>24855</v>
      </c>
      <c r="G103" s="19">
        <v>12741</v>
      </c>
      <c r="H103" s="19">
        <v>14880</v>
      </c>
      <c r="I103" s="19">
        <v>8155</v>
      </c>
      <c r="J103" s="19">
        <v>213777</v>
      </c>
      <c r="K103" s="19">
        <v>157530</v>
      </c>
      <c r="L103" s="19">
        <v>143012</v>
      </c>
      <c r="M103" s="19">
        <v>18484</v>
      </c>
      <c r="N103" s="19">
        <v>56247</v>
      </c>
      <c r="O103" s="19">
        <v>51156</v>
      </c>
      <c r="P103" s="19">
        <v>19471</v>
      </c>
      <c r="Q103" s="19">
        <v>19306</v>
      </c>
      <c r="R103" s="19">
        <v>11942</v>
      </c>
      <c r="S103" s="19">
        <v>19079</v>
      </c>
      <c r="T103" s="19">
        <v>165</v>
      </c>
      <c r="U103" s="19">
        <v>31685</v>
      </c>
      <c r="V103" s="19">
        <v>31313</v>
      </c>
      <c r="W103" s="19">
        <v>20436</v>
      </c>
      <c r="X103" s="19">
        <v>30123</v>
      </c>
      <c r="Y103" s="19">
        <v>372</v>
      </c>
      <c r="Z103" s="20">
        <f t="shared" si="57"/>
        <v>24.704634959103302</v>
      </c>
      <c r="AA103" s="20">
        <f t="shared" si="58"/>
        <v>26.311062462285467</v>
      </c>
      <c r="AB103" s="20">
        <f t="shared" si="59"/>
        <v>0.84741410302501163</v>
      </c>
      <c r="AC103" s="20">
        <f t="shared" si="60"/>
        <v>1.1740571248224712</v>
      </c>
      <c r="AD103" s="20">
        <f t="shared" si="61"/>
        <v>38.597394728870036</v>
      </c>
      <c r="AE103" s="20">
        <f t="shared" si="62"/>
        <v>66.897748588482386</v>
      </c>
      <c r="AF103" s="20">
        <f t="shared" si="63"/>
        <v>61.332237686816292</v>
      </c>
      <c r="AG103" s="20">
        <f t="shared" si="64"/>
        <v>64.497396244279628</v>
      </c>
      <c r="AH103" s="112" t="s">
        <v>255</v>
      </c>
      <c r="AI103" s="112" t="s">
        <v>255</v>
      </c>
      <c r="AJ103" s="112" t="s">
        <v>255</v>
      </c>
      <c r="AK103" s="112" t="s">
        <v>255</v>
      </c>
      <c r="AL103" s="112" t="s">
        <v>255</v>
      </c>
      <c r="AM103" s="112" t="s">
        <v>255</v>
      </c>
      <c r="AN103" s="112" t="s">
        <v>255</v>
      </c>
      <c r="AO103" s="112" t="s">
        <v>255</v>
      </c>
      <c r="AP103" s="112" t="s">
        <v>255</v>
      </c>
      <c r="AQ103" s="112" t="s">
        <v>255</v>
      </c>
      <c r="AR103" s="112" t="s">
        <v>255</v>
      </c>
      <c r="AS103" s="112" t="s">
        <v>255</v>
      </c>
      <c r="AT103" s="1">
        <v>13</v>
      </c>
      <c r="AU103" s="1">
        <v>27</v>
      </c>
      <c r="AV103" s="4" t="s">
        <v>255</v>
      </c>
      <c r="AW103" s="4" t="s">
        <v>255</v>
      </c>
      <c r="AX103" s="110">
        <v>40</v>
      </c>
      <c r="AY103" s="114">
        <v>23</v>
      </c>
      <c r="AZ103" s="115">
        <v>0.25867197253766322</v>
      </c>
      <c r="BA103" s="116">
        <v>0.48</v>
      </c>
      <c r="BB103" s="19">
        <v>3.1</v>
      </c>
      <c r="BC103" s="19">
        <v>1</v>
      </c>
      <c r="BD103" s="19">
        <v>72.400000000000006</v>
      </c>
      <c r="BE103" s="19">
        <v>81</v>
      </c>
      <c r="BF103" s="1">
        <v>405748</v>
      </c>
      <c r="BG103" s="1">
        <v>23956</v>
      </c>
      <c r="BH103" s="1">
        <v>4444</v>
      </c>
      <c r="BI103" s="20">
        <f t="shared" si="54"/>
        <v>590.41572601713381</v>
      </c>
      <c r="BJ103" s="20">
        <f t="shared" si="55"/>
        <v>109.52610980214321</v>
      </c>
      <c r="BK103" s="19">
        <v>17.5</v>
      </c>
      <c r="BL103" s="19">
        <v>11.7</v>
      </c>
      <c r="BM103" s="19">
        <v>34</v>
      </c>
      <c r="BN103" s="19">
        <v>23.1</v>
      </c>
      <c r="BO103" s="19">
        <v>31.1</v>
      </c>
      <c r="BP103" s="19">
        <v>31</v>
      </c>
      <c r="BQ103" s="19">
        <v>17.399999999999999</v>
      </c>
      <c r="BR103" s="19">
        <v>34.200000000000003</v>
      </c>
      <c r="BS103" s="118" t="s">
        <v>255</v>
      </c>
      <c r="BT103" s="118" t="s">
        <v>255</v>
      </c>
      <c r="BU103" s="118">
        <v>25</v>
      </c>
      <c r="BV103" s="118">
        <v>22</v>
      </c>
      <c r="BW103" s="118">
        <v>25</v>
      </c>
      <c r="BX103" s="118">
        <v>22</v>
      </c>
      <c r="BY103" s="121">
        <v>157</v>
      </c>
      <c r="BZ103" s="121">
        <v>157</v>
      </c>
      <c r="CA103" s="121">
        <v>157</v>
      </c>
      <c r="CB103" s="26">
        <v>100</v>
      </c>
      <c r="CC103" s="121">
        <v>4</v>
      </c>
      <c r="CD103" s="121">
        <v>4</v>
      </c>
      <c r="CE103" s="120">
        <f>CD103/CC103*100</f>
        <v>100</v>
      </c>
    </row>
    <row r="104" spans="1:83" s="1" customFormat="1">
      <c r="A104" s="1" t="s">
        <v>26</v>
      </c>
      <c r="B104" s="2" t="s">
        <v>27</v>
      </c>
      <c r="C104" s="1" t="s">
        <v>419</v>
      </c>
      <c r="D104" s="19">
        <v>214475</v>
      </c>
      <c r="E104" s="19">
        <v>15639</v>
      </c>
      <c r="F104" s="19">
        <v>14269</v>
      </c>
      <c r="G104" s="19">
        <v>8555</v>
      </c>
      <c r="H104" s="19">
        <v>7445</v>
      </c>
      <c r="I104" s="19">
        <v>1370</v>
      </c>
      <c r="J104" s="19">
        <v>198836</v>
      </c>
      <c r="K104" s="19">
        <v>184002</v>
      </c>
      <c r="L104" s="19">
        <v>165215</v>
      </c>
      <c r="M104" s="19">
        <v>23394</v>
      </c>
      <c r="N104" s="19">
        <v>14834</v>
      </c>
      <c r="O104" s="19">
        <v>63287</v>
      </c>
      <c r="P104" s="19">
        <v>20425</v>
      </c>
      <c r="Q104" s="19">
        <v>20368</v>
      </c>
      <c r="R104" s="19">
        <v>13305</v>
      </c>
      <c r="S104" s="19">
        <v>20083</v>
      </c>
      <c r="T104" s="19">
        <v>57</v>
      </c>
      <c r="U104" s="19">
        <v>42862</v>
      </c>
      <c r="V104" s="19">
        <v>42421</v>
      </c>
      <c r="W104" s="19">
        <v>30895</v>
      </c>
      <c r="X104" s="19">
        <v>39506</v>
      </c>
      <c r="Y104" s="19">
        <v>441</v>
      </c>
      <c r="Z104" s="20">
        <f t="shared" si="57"/>
        <v>8.7601509047893078</v>
      </c>
      <c r="AA104" s="20">
        <f t="shared" si="58"/>
        <v>7.4604196423182927</v>
      </c>
      <c r="AB104" s="20">
        <f t="shared" si="59"/>
        <v>0.27906976744186046</v>
      </c>
      <c r="AC104" s="20">
        <f t="shared" si="60"/>
        <v>1.0288833932154355</v>
      </c>
      <c r="AD104" s="20">
        <f t="shared" si="61"/>
        <v>54.702986124432506</v>
      </c>
      <c r="AE104" s="20">
        <f t="shared" si="62"/>
        <v>83.091090144641811</v>
      </c>
      <c r="AF104" s="20">
        <f t="shared" si="63"/>
        <v>65.140758873929002</v>
      </c>
      <c r="AG104" s="20">
        <f t="shared" si="64"/>
        <v>72.080164248051886</v>
      </c>
      <c r="AH104" s="112" t="s">
        <v>255</v>
      </c>
      <c r="AI104" s="112" t="s">
        <v>255</v>
      </c>
      <c r="AJ104" s="112" t="s">
        <v>255</v>
      </c>
      <c r="AK104" s="112" t="s">
        <v>255</v>
      </c>
      <c r="AL104" s="112" t="s">
        <v>255</v>
      </c>
      <c r="AM104" s="112" t="s">
        <v>255</v>
      </c>
      <c r="AN104" s="112" t="s">
        <v>255</v>
      </c>
      <c r="AO104" s="112" t="s">
        <v>255</v>
      </c>
      <c r="AP104" s="112" t="s">
        <v>255</v>
      </c>
      <c r="AQ104" s="112" t="s">
        <v>255</v>
      </c>
      <c r="AR104" s="112" t="s">
        <v>255</v>
      </c>
      <c r="AS104" s="112" t="s">
        <v>255</v>
      </c>
      <c r="AT104" s="1">
        <v>21</v>
      </c>
      <c r="AU104" s="1">
        <v>24</v>
      </c>
      <c r="AV104" s="4" t="s">
        <v>255</v>
      </c>
      <c r="AW104" s="4" t="s">
        <v>255</v>
      </c>
      <c r="AX104" s="110">
        <v>64</v>
      </c>
      <c r="AY104" s="114">
        <v>57</v>
      </c>
      <c r="AZ104" s="115">
        <v>9.4609842174996669E-2</v>
      </c>
      <c r="BA104" s="116">
        <v>0</v>
      </c>
      <c r="BB104" s="19">
        <v>13.9</v>
      </c>
      <c r="BC104" s="19">
        <v>13</v>
      </c>
      <c r="BD104" s="19">
        <v>50.8</v>
      </c>
      <c r="BE104" s="19">
        <v>55.5</v>
      </c>
      <c r="BF104" s="122">
        <v>995572</v>
      </c>
      <c r="BG104" s="122">
        <v>30592</v>
      </c>
      <c r="BH104" s="122">
        <v>3331</v>
      </c>
      <c r="BI104" s="20">
        <f t="shared" si="54"/>
        <v>307.28063866802199</v>
      </c>
      <c r="BJ104" s="20">
        <f t="shared" si="55"/>
        <v>33.45815270015629</v>
      </c>
      <c r="BK104" s="19">
        <v>20.7</v>
      </c>
      <c r="BL104" s="19">
        <v>10.199999999999999</v>
      </c>
      <c r="BM104" s="19">
        <v>34.1</v>
      </c>
      <c r="BN104" s="19">
        <v>22.1</v>
      </c>
      <c r="BO104" s="19">
        <v>25.1</v>
      </c>
      <c r="BP104" s="19">
        <v>28.4</v>
      </c>
      <c r="BQ104" s="19">
        <v>20.100000000000001</v>
      </c>
      <c r="BR104" s="19">
        <v>39.299999999999997</v>
      </c>
      <c r="BS104" s="107" t="s">
        <v>255</v>
      </c>
      <c r="BT104" s="118" t="s">
        <v>255</v>
      </c>
      <c r="BU104" s="118">
        <v>84</v>
      </c>
      <c r="BV104" s="118">
        <v>84</v>
      </c>
      <c r="BW104" s="118">
        <v>84</v>
      </c>
      <c r="BX104" s="118">
        <v>84</v>
      </c>
      <c r="BY104" s="121">
        <v>800</v>
      </c>
      <c r="BZ104" s="121">
        <v>800</v>
      </c>
      <c r="CA104" s="121">
        <v>706</v>
      </c>
      <c r="CB104" s="26">
        <v>88.25</v>
      </c>
      <c r="CC104" s="121">
        <v>3</v>
      </c>
      <c r="CD104" s="121">
        <v>3</v>
      </c>
      <c r="CE104" s="120">
        <f>CD104/CC104*100</f>
        <v>100</v>
      </c>
    </row>
    <row r="105" spans="1:83" s="1" customFormat="1">
      <c r="A105" s="1" t="s">
        <v>20</v>
      </c>
      <c r="B105" s="2" t="s">
        <v>21</v>
      </c>
      <c r="C105" s="1" t="s">
        <v>98</v>
      </c>
      <c r="D105" s="19">
        <v>461142</v>
      </c>
      <c r="E105" s="19">
        <v>43159</v>
      </c>
      <c r="F105" s="19">
        <v>40964</v>
      </c>
      <c r="G105" s="19">
        <v>15209</v>
      </c>
      <c r="H105" s="19">
        <v>29567</v>
      </c>
      <c r="I105" s="19">
        <v>2195</v>
      </c>
      <c r="J105" s="19">
        <v>417983</v>
      </c>
      <c r="K105" s="19">
        <v>389679</v>
      </c>
      <c r="L105" s="19">
        <v>322939</v>
      </c>
      <c r="M105" s="19">
        <v>78110</v>
      </c>
      <c r="N105" s="19">
        <v>28304</v>
      </c>
      <c r="O105" s="19">
        <v>72692</v>
      </c>
      <c r="P105" s="19">
        <v>24876</v>
      </c>
      <c r="Q105" s="19">
        <v>24811</v>
      </c>
      <c r="R105" s="19">
        <v>14142</v>
      </c>
      <c r="S105" s="19">
        <v>23798</v>
      </c>
      <c r="T105" s="19">
        <v>65</v>
      </c>
      <c r="U105" s="19">
        <v>47816</v>
      </c>
      <c r="V105" s="19">
        <v>47375</v>
      </c>
      <c r="W105" s="19">
        <v>35206</v>
      </c>
      <c r="X105" s="19">
        <v>42844</v>
      </c>
      <c r="Y105" s="19">
        <v>441</v>
      </c>
      <c r="Z105" s="20">
        <f t="shared" si="57"/>
        <v>5.0858453624968138</v>
      </c>
      <c r="AA105" s="20">
        <f t="shared" si="58"/>
        <v>6.771567264697369</v>
      </c>
      <c r="AB105" s="20">
        <f t="shared" si="59"/>
        <v>0.26129602830036985</v>
      </c>
      <c r="AC105" s="20">
        <f t="shared" si="60"/>
        <v>0.92228542747197595</v>
      </c>
      <c r="AD105" s="20">
        <f t="shared" si="61"/>
        <v>35.239463379596373</v>
      </c>
      <c r="AE105" s="20">
        <f t="shared" si="62"/>
        <v>77.261276176303824</v>
      </c>
      <c r="AF105" s="20">
        <f t="shared" si="63"/>
        <v>56.849975880366621</v>
      </c>
      <c r="AG105" s="20">
        <f t="shared" si="64"/>
        <v>73.628074284758242</v>
      </c>
      <c r="AH105" s="112" t="s">
        <v>255</v>
      </c>
      <c r="AI105" s="112" t="s">
        <v>255</v>
      </c>
      <c r="AJ105" s="112" t="s">
        <v>255</v>
      </c>
      <c r="AK105" s="112" t="s">
        <v>255</v>
      </c>
      <c r="AL105" s="112" t="s">
        <v>255</v>
      </c>
      <c r="AM105" s="112" t="s">
        <v>255</v>
      </c>
      <c r="AN105" s="112" t="s">
        <v>255</v>
      </c>
      <c r="AO105" s="112" t="s">
        <v>255</v>
      </c>
      <c r="AP105" s="112" t="s">
        <v>255</v>
      </c>
      <c r="AQ105" s="112" t="s">
        <v>255</v>
      </c>
      <c r="AR105" s="112" t="s">
        <v>255</v>
      </c>
      <c r="AS105" s="112" t="s">
        <v>255</v>
      </c>
      <c r="AT105" s="1">
        <v>24</v>
      </c>
      <c r="AU105" s="1">
        <v>23</v>
      </c>
      <c r="AV105" s="4" t="s">
        <v>255</v>
      </c>
      <c r="AW105" s="4" t="s">
        <v>255</v>
      </c>
      <c r="AX105" s="110">
        <v>77</v>
      </c>
      <c r="AY105" s="4">
        <v>68</v>
      </c>
      <c r="AZ105" s="128">
        <v>2.8309118342143082E-2</v>
      </c>
      <c r="BA105" s="128">
        <v>0.87</v>
      </c>
      <c r="BB105" s="19">
        <v>40.5</v>
      </c>
      <c r="BC105" s="19">
        <v>36.9</v>
      </c>
      <c r="BD105" s="19">
        <v>34.4</v>
      </c>
      <c r="BE105" s="19">
        <v>33.6</v>
      </c>
      <c r="BF105" s="1">
        <v>681170</v>
      </c>
      <c r="BG105" s="1">
        <v>31661</v>
      </c>
      <c r="BH105" s="1">
        <v>7711</v>
      </c>
      <c r="BI105" s="20">
        <f t="shared" si="54"/>
        <v>464.80320624807314</v>
      </c>
      <c r="BJ105" s="20">
        <f t="shared" si="55"/>
        <v>113.20228430494589</v>
      </c>
      <c r="BK105" s="19">
        <v>23.8</v>
      </c>
      <c r="BL105" s="19">
        <v>7.6</v>
      </c>
      <c r="BM105" s="19">
        <v>31.2</v>
      </c>
      <c r="BN105" s="19">
        <v>15.6</v>
      </c>
      <c r="BO105" s="19">
        <v>23.9</v>
      </c>
      <c r="BP105" s="19">
        <v>15.4</v>
      </c>
      <c r="BQ105" s="19">
        <v>21.1</v>
      </c>
      <c r="BR105" s="19">
        <v>61.5</v>
      </c>
      <c r="BS105" s="118">
        <v>39</v>
      </c>
      <c r="BT105" s="118">
        <v>45</v>
      </c>
      <c r="BU105" s="118">
        <v>93</v>
      </c>
      <c r="BV105" s="118">
        <v>93</v>
      </c>
      <c r="BW105" s="118">
        <v>94</v>
      </c>
      <c r="BX105" s="118">
        <v>95</v>
      </c>
      <c r="BY105" s="121">
        <v>3794</v>
      </c>
      <c r="BZ105" s="121">
        <v>3538</v>
      </c>
      <c r="CA105" s="121">
        <v>3244</v>
      </c>
      <c r="CB105" s="26">
        <v>91.690220463538722</v>
      </c>
      <c r="CC105" s="121">
        <v>86</v>
      </c>
      <c r="CD105" s="121">
        <v>86</v>
      </c>
      <c r="CE105" s="129">
        <f>CD105/CC105*100</f>
        <v>100</v>
      </c>
    </row>
    <row r="106" spans="1:83" s="1" customFormat="1"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AZ106" s="30"/>
      <c r="BA106" s="30"/>
      <c r="BB106" s="19"/>
      <c r="BC106" s="19"/>
      <c r="BD106" s="19"/>
      <c r="BE106" s="19"/>
      <c r="BK106" s="19"/>
      <c r="BL106" s="19"/>
      <c r="BM106" s="19"/>
      <c r="BN106" s="19"/>
      <c r="BO106" s="19"/>
      <c r="BP106" s="19"/>
      <c r="BQ106" s="19"/>
      <c r="BR106" s="19"/>
    </row>
    <row r="107" spans="1:83" s="1" customFormat="1">
      <c r="A107" s="1" t="s">
        <v>153</v>
      </c>
      <c r="B107" s="2" t="s">
        <v>465</v>
      </c>
      <c r="C107" s="1" t="s">
        <v>153</v>
      </c>
      <c r="D107" s="19">
        <v>195226024</v>
      </c>
      <c r="E107" s="19">
        <v>20188257</v>
      </c>
      <c r="F107" s="19">
        <v>17447554</v>
      </c>
      <c r="G107" s="19">
        <v>8950324</v>
      </c>
      <c r="H107" s="19">
        <v>10799826</v>
      </c>
      <c r="I107" s="19">
        <v>2740703</v>
      </c>
      <c r="J107" s="19">
        <v>175037767</v>
      </c>
      <c r="K107" s="19">
        <v>145818230</v>
      </c>
      <c r="L107" s="19">
        <v>128948913</v>
      </c>
      <c r="M107" s="19">
        <v>21026137</v>
      </c>
      <c r="N107" s="19">
        <v>29219537</v>
      </c>
      <c r="O107" s="19">
        <v>44874735</v>
      </c>
      <c r="P107" s="19">
        <v>16042261</v>
      </c>
      <c r="Q107" s="19">
        <v>15936483</v>
      </c>
      <c r="R107" s="19">
        <v>9203302</v>
      </c>
      <c r="S107" s="19">
        <v>15747089</v>
      </c>
      <c r="T107" s="19">
        <v>105778</v>
      </c>
      <c r="U107" s="19">
        <v>28832474</v>
      </c>
      <c r="V107" s="19">
        <v>28531314</v>
      </c>
      <c r="W107" s="19">
        <v>18577756</v>
      </c>
      <c r="X107" s="19">
        <v>27457735</v>
      </c>
      <c r="Y107" s="19">
        <v>301160</v>
      </c>
      <c r="Z107" s="20">
        <f>I107/E107*100</f>
        <v>13.575728702086565</v>
      </c>
      <c r="AA107" s="20">
        <f>N107/J107*100</f>
        <v>16.693275686040945</v>
      </c>
      <c r="AB107" s="20">
        <f>T107/P107*100</f>
        <v>0.6593708954118126</v>
      </c>
      <c r="AC107" s="20">
        <f>Y107/U107*100</f>
        <v>1.0445166793525937</v>
      </c>
      <c r="AD107" s="20">
        <f>G107/E107*100</f>
        <v>44.334307810723828</v>
      </c>
      <c r="AE107" s="20">
        <f>L107/J107*100</f>
        <v>73.669194488752822</v>
      </c>
      <c r="AF107" s="20">
        <f>R107/P107*100</f>
        <v>57.369107758563466</v>
      </c>
      <c r="AG107" s="20">
        <f>W107/U107*100</f>
        <v>64.433444039522939</v>
      </c>
      <c r="AH107" s="9">
        <v>38601898</v>
      </c>
      <c r="AI107" s="1">
        <v>272914434</v>
      </c>
      <c r="AJ107" s="1">
        <v>37874571</v>
      </c>
      <c r="AK107" s="1">
        <v>271207687</v>
      </c>
      <c r="AL107" s="130">
        <v>8655985</v>
      </c>
      <c r="AM107" s="130">
        <v>45691681</v>
      </c>
      <c r="AN107" s="9">
        <v>11083900</v>
      </c>
      <c r="AO107" s="19">
        <v>69610200</v>
      </c>
      <c r="AP107" s="330">
        <f t="shared" ref="AP107" si="65">AL107/AH107*100</f>
        <v>22.423729009387049</v>
      </c>
      <c r="AQ107" s="330">
        <f t="shared" ref="AQ107" si="66">AM107/AI107*100</f>
        <v>16.742126948111512</v>
      </c>
      <c r="AR107" s="330">
        <f t="shared" ref="AR107" si="67">AN107/AJ107*100</f>
        <v>29.264753916288583</v>
      </c>
      <c r="AS107" s="330">
        <f t="shared" ref="AS107" si="68">AO107/AK107*100</f>
        <v>25.666750367588214</v>
      </c>
      <c r="AT107" s="1">
        <v>21</v>
      </c>
      <c r="AU107" s="1">
        <v>23</v>
      </c>
      <c r="AV107" s="4">
        <v>36</v>
      </c>
      <c r="AW107" s="4">
        <v>44</v>
      </c>
      <c r="AX107" s="1" t="s">
        <v>255</v>
      </c>
      <c r="AY107" s="4" t="s">
        <v>255</v>
      </c>
      <c r="AZ107" s="114" t="s">
        <v>255</v>
      </c>
      <c r="BA107" s="114" t="s">
        <v>255</v>
      </c>
      <c r="BB107" s="19">
        <v>5.7</v>
      </c>
      <c r="BC107" s="19">
        <v>5.0999999999999996</v>
      </c>
      <c r="BD107" s="19">
        <v>70.7</v>
      </c>
      <c r="BE107" s="19">
        <v>76.8</v>
      </c>
      <c r="BF107" s="1">
        <v>321418820</v>
      </c>
      <c r="BG107" s="1">
        <v>7919035</v>
      </c>
      <c r="BH107" s="1">
        <v>1248185</v>
      </c>
      <c r="BI107" s="20">
        <f>(BG107/BF107)*10000</f>
        <v>246.37745232217577</v>
      </c>
      <c r="BJ107" s="20">
        <f>(BH107/BF107)*10000</f>
        <v>38.833600347359869</v>
      </c>
      <c r="BK107" s="19">
        <v>23</v>
      </c>
      <c r="BL107" s="19">
        <v>10.8</v>
      </c>
      <c r="BM107" s="19">
        <v>34.1</v>
      </c>
      <c r="BN107" s="19">
        <v>26</v>
      </c>
      <c r="BO107" s="19">
        <v>27.2</v>
      </c>
      <c r="BP107" s="19">
        <v>29.6</v>
      </c>
      <c r="BQ107" s="19">
        <v>15.7</v>
      </c>
      <c r="BR107" s="19">
        <v>33.6</v>
      </c>
      <c r="BS107" s="107" t="s">
        <v>255</v>
      </c>
      <c r="BT107" s="118" t="s">
        <v>255</v>
      </c>
      <c r="BU107" s="118" t="s">
        <v>255</v>
      </c>
      <c r="BV107" s="118" t="s">
        <v>255</v>
      </c>
      <c r="BW107" s="118" t="s">
        <v>255</v>
      </c>
      <c r="BX107" s="118" t="s">
        <v>255</v>
      </c>
      <c r="BY107" s="107" t="s">
        <v>255</v>
      </c>
      <c r="BZ107" s="118" t="s">
        <v>255</v>
      </c>
      <c r="CA107" s="118" t="s">
        <v>255</v>
      </c>
      <c r="CB107" s="118" t="s">
        <v>255</v>
      </c>
      <c r="CC107" s="118" t="s">
        <v>255</v>
      </c>
      <c r="CD107" s="118" t="s">
        <v>255</v>
      </c>
      <c r="CE107" s="120" t="s">
        <v>255</v>
      </c>
    </row>
    <row r="108" spans="1:83" s="1" customFormat="1"/>
    <row r="109" spans="1:83" s="1" customFormat="1"/>
    <row r="110" spans="1:83" s="1" customFormat="1"/>
    <row r="111" spans="1:83" s="1" customFormat="1"/>
    <row r="112" spans="1:83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</sheetData>
  <sortState ref="A59:CC183">
    <sortCondition ref="C58"/>
  </sortState>
  <mergeCells count="33">
    <mergeCell ref="CC2:CE2"/>
    <mergeCell ref="CC3:CE3"/>
    <mergeCell ref="BS1:CE1"/>
    <mergeCell ref="BS3:BT3"/>
    <mergeCell ref="BU3:BV3"/>
    <mergeCell ref="BW3:BX3"/>
    <mergeCell ref="BS2:BX2"/>
    <mergeCell ref="BY3:CB3"/>
    <mergeCell ref="BY2:CB2"/>
    <mergeCell ref="BF1:BJ1"/>
    <mergeCell ref="BK3:BR3"/>
    <mergeCell ref="BK1:BR1"/>
    <mergeCell ref="BB1:BE1"/>
    <mergeCell ref="BB3:BE3"/>
    <mergeCell ref="BB2:BE2"/>
    <mergeCell ref="BF2:BJ2"/>
    <mergeCell ref="BK2:BR2"/>
    <mergeCell ref="BF3:BH3"/>
    <mergeCell ref="BI3:BJ3"/>
    <mergeCell ref="AT3:AW3"/>
    <mergeCell ref="AT1:AW1"/>
    <mergeCell ref="AX3:AY3"/>
    <mergeCell ref="AX1:BA1"/>
    <mergeCell ref="D2:AG2"/>
    <mergeCell ref="AT2:AW2"/>
    <mergeCell ref="AX2:AY2"/>
    <mergeCell ref="D3:Y3"/>
    <mergeCell ref="D1:AG1"/>
    <mergeCell ref="Z3:AG3"/>
    <mergeCell ref="AH3:AO3"/>
    <mergeCell ref="AP3:AS3"/>
    <mergeCell ref="AH1:AS1"/>
    <mergeCell ref="AH2:AS2"/>
  </mergeCells>
  <conditionalFormatting sqref="BS107:CE107 AZ88:CE88 AX89:CE105 AX58:CE87 D58:AT105">
    <cfRule type="cellIs" dxfId="3" priority="3" operator="equal">
      <formula>$BS$99</formula>
    </cfRule>
  </conditionalFormatting>
  <conditionalFormatting sqref="AX88:AY88">
    <cfRule type="cellIs" dxfId="2" priority="2" operator="equal">
      <formula>$BS$99</formula>
    </cfRule>
  </conditionalFormatting>
  <conditionalFormatting sqref="AU58:AW105">
    <cfRule type="cellIs" dxfId="1" priority="1" operator="equal">
      <formula>$BS$99</formula>
    </cfRule>
  </conditionalFormatting>
  <pageMargins left="0.7" right="0.7" top="0.75" bottom="0.75" header="0.3" footer="0.3"/>
  <pageSetup orientation="portrait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BW157"/>
  <sheetViews>
    <sheetView workbookViewId="0">
      <pane xSplit="6" ySplit="5" topLeftCell="AP54" activePane="bottomRight" state="frozen"/>
      <selection activeCell="L100" sqref="L100"/>
      <selection pane="topRight" activeCell="L100" sqref="L100"/>
      <selection pane="bottomLeft" activeCell="L100" sqref="L100"/>
      <selection pane="bottomRight" activeCell="BN4" sqref="BN4:BO4"/>
    </sheetView>
  </sheetViews>
  <sheetFormatPr baseColWidth="10" defaultColWidth="8.83203125" defaultRowHeight="14" x14ac:dyDescent="0"/>
  <cols>
    <col min="1" max="1" width="19.1640625" style="19" bestFit="1" customWidth="1"/>
    <col min="2" max="2" width="14" style="19" bestFit="1" customWidth="1"/>
    <col min="3" max="3" width="14" style="19" customWidth="1"/>
    <col min="4" max="4" width="11.1640625" style="19" customWidth="1"/>
    <col min="5" max="5" width="14.33203125" style="19" customWidth="1"/>
    <col min="6" max="6" width="12.33203125" style="19" customWidth="1"/>
    <col min="7" max="7" width="9.1640625" style="19" bestFit="1" customWidth="1"/>
    <col min="8" max="8" width="11.83203125" style="19" bestFit="1" customWidth="1"/>
    <col min="9" max="9" width="9.1640625" style="19" bestFit="1" customWidth="1"/>
    <col min="10" max="12" width="10.5" style="19" bestFit="1" customWidth="1"/>
    <col min="13" max="18" width="10.1640625" style="19" customWidth="1"/>
    <col min="19" max="19" width="11.83203125" style="19" bestFit="1" customWidth="1"/>
    <col min="20" max="20" width="10.5" style="19" bestFit="1" customWidth="1"/>
    <col min="21" max="21" width="11.83203125" style="19" bestFit="1" customWidth="1"/>
    <col min="22" max="22" width="9.1640625" style="19" bestFit="1" customWidth="1"/>
    <col min="23" max="24" width="10.5" style="19" bestFit="1" customWidth="1"/>
    <col min="25" max="25" width="11.83203125" style="19" bestFit="1" customWidth="1"/>
    <col min="26" max="29" width="10" style="19" customWidth="1"/>
    <col min="30" max="30" width="9" style="19" bestFit="1" customWidth="1"/>
    <col min="31" max="31" width="11.83203125" style="19" bestFit="1" customWidth="1"/>
    <col min="32" max="32" width="12.5" style="38" bestFit="1" customWidth="1"/>
    <col min="33" max="33" width="12.5" style="19" customWidth="1"/>
    <col min="34" max="34" width="9.6640625" style="38" bestFit="1" customWidth="1"/>
    <col min="35" max="35" width="9.5" style="19" customWidth="1"/>
    <col min="36" max="36" width="9" style="19" bestFit="1" customWidth="1"/>
    <col min="37" max="37" width="12.1640625" style="19" customWidth="1"/>
    <col min="38" max="42" width="12.5" style="19" customWidth="1"/>
    <col min="43" max="43" width="13" style="19" customWidth="1"/>
    <col min="44" max="44" width="12.6640625" style="19" bestFit="1" customWidth="1"/>
    <col min="45" max="45" width="13.5" style="19" customWidth="1"/>
    <col min="46" max="46" width="16.83203125" style="19" customWidth="1"/>
    <col min="47" max="48" width="11.6640625" style="19" bestFit="1" customWidth="1"/>
    <col min="49" max="49" width="12.6640625" style="19" customWidth="1"/>
    <col min="50" max="50" width="13.33203125" style="19" customWidth="1"/>
    <col min="51" max="51" width="12.5" style="19" customWidth="1"/>
    <col min="52" max="52" width="11.5" style="19" customWidth="1"/>
    <col min="53" max="53" width="12.5" style="19" customWidth="1"/>
    <col min="54" max="54" width="13.1640625" style="19" customWidth="1"/>
    <col min="55" max="55" width="12.83203125" style="19" customWidth="1"/>
    <col min="56" max="56" width="12.33203125" style="19" customWidth="1"/>
    <col min="57" max="62" width="10.5" style="19" customWidth="1"/>
    <col min="63" max="63" width="21.83203125" style="19" customWidth="1"/>
    <col min="64" max="64" width="22" style="19" customWidth="1"/>
    <col min="65" max="65" width="14.33203125" style="19" customWidth="1"/>
    <col min="66" max="66" width="14.5" style="19" customWidth="1"/>
    <col min="67" max="67" width="15" style="19" customWidth="1"/>
    <col min="68" max="68" width="15.33203125" style="19" customWidth="1"/>
    <col min="69" max="69" width="14.5" style="19" customWidth="1"/>
    <col min="70" max="70" width="22.1640625" style="19" customWidth="1"/>
    <col min="71" max="71" width="25.83203125" style="19" customWidth="1"/>
    <col min="72" max="16384" width="8.83203125" style="19"/>
  </cols>
  <sheetData>
    <row r="1" spans="1:75">
      <c r="A1" s="240"/>
      <c r="B1" s="241"/>
      <c r="C1" s="242"/>
      <c r="D1" s="364" t="s">
        <v>257</v>
      </c>
      <c r="E1" s="364"/>
      <c r="F1" s="364"/>
      <c r="G1" s="364"/>
      <c r="H1" s="364"/>
      <c r="I1" s="364"/>
      <c r="J1" s="364"/>
      <c r="K1" s="364"/>
      <c r="L1" s="364"/>
      <c r="M1" s="364"/>
      <c r="N1" s="364"/>
      <c r="O1" s="364"/>
      <c r="P1" s="364"/>
      <c r="Q1" s="364"/>
      <c r="R1" s="365"/>
      <c r="S1" s="364" t="s">
        <v>258</v>
      </c>
      <c r="T1" s="364"/>
      <c r="U1" s="364"/>
      <c r="V1" s="364"/>
      <c r="W1" s="364"/>
      <c r="X1" s="364"/>
      <c r="Y1" s="364"/>
      <c r="Z1" s="364"/>
      <c r="AA1" s="364"/>
      <c r="AB1" s="364"/>
      <c r="AC1" s="365"/>
      <c r="AD1" s="243" t="s">
        <v>259</v>
      </c>
      <c r="AE1" s="244"/>
      <c r="AF1" s="245"/>
      <c r="AG1" s="244"/>
      <c r="AH1" s="245"/>
      <c r="AI1" s="244"/>
      <c r="AJ1" s="244"/>
      <c r="AK1" s="244"/>
      <c r="AL1" s="244"/>
      <c r="AM1" s="244"/>
      <c r="AN1" s="366" t="s">
        <v>260</v>
      </c>
      <c r="AO1" s="366"/>
      <c r="AP1" s="367"/>
      <c r="AQ1" s="389" t="s">
        <v>261</v>
      </c>
      <c r="AR1" s="389"/>
      <c r="AS1" s="389"/>
      <c r="AT1" s="389"/>
      <c r="AU1" s="389"/>
      <c r="AV1" s="389"/>
      <c r="AW1" s="389"/>
      <c r="AX1" s="389"/>
      <c r="AY1" s="389"/>
      <c r="AZ1" s="389"/>
      <c r="BA1" s="389"/>
      <c r="BB1" s="389"/>
      <c r="BC1" s="389"/>
      <c r="BD1" s="389"/>
      <c r="BE1" s="389"/>
      <c r="BF1" s="389"/>
      <c r="BG1" s="364" t="s">
        <v>262</v>
      </c>
      <c r="BH1" s="365"/>
      <c r="BI1" s="391" t="s">
        <v>263</v>
      </c>
      <c r="BJ1" s="385"/>
      <c r="BK1" s="385"/>
      <c r="BL1" s="385"/>
      <c r="BM1" s="385"/>
      <c r="BN1" s="385" t="s">
        <v>347</v>
      </c>
      <c r="BO1" s="386"/>
      <c r="BP1" s="18"/>
      <c r="BQ1" s="18"/>
    </row>
    <row r="2" spans="1:75" ht="79">
      <c r="A2" s="246"/>
      <c r="B2" s="247"/>
      <c r="C2" s="248"/>
      <c r="D2" s="374" t="s">
        <v>514</v>
      </c>
      <c r="E2" s="374"/>
      <c r="F2" s="374"/>
      <c r="G2" s="374"/>
      <c r="H2" s="374"/>
      <c r="I2" s="374"/>
      <c r="J2" s="374"/>
      <c r="K2" s="374"/>
      <c r="L2" s="374"/>
      <c r="M2" s="374"/>
      <c r="N2" s="374"/>
      <c r="O2" s="374"/>
      <c r="P2" s="374"/>
      <c r="Q2" s="374"/>
      <c r="R2" s="375"/>
      <c r="S2" s="376" t="s">
        <v>514</v>
      </c>
      <c r="T2" s="374"/>
      <c r="U2" s="374"/>
      <c r="V2" s="374"/>
      <c r="W2" s="374"/>
      <c r="X2" s="374"/>
      <c r="Y2" s="374"/>
      <c r="Z2" s="374"/>
      <c r="AA2" s="374"/>
      <c r="AB2" s="374"/>
      <c r="AC2" s="375"/>
      <c r="AD2" s="249" t="s">
        <v>522</v>
      </c>
      <c r="AE2" s="380" t="s">
        <v>525</v>
      </c>
      <c r="AF2" s="381"/>
      <c r="AG2" s="381"/>
      <c r="AH2" s="381"/>
      <c r="AI2" s="381"/>
      <c r="AJ2" s="381"/>
      <c r="AK2" s="382"/>
      <c r="AL2" s="376" t="s">
        <v>515</v>
      </c>
      <c r="AM2" s="374"/>
      <c r="AN2" s="377" t="s">
        <v>520</v>
      </c>
      <c r="AO2" s="378"/>
      <c r="AP2" s="379"/>
      <c r="AQ2" s="389" t="s">
        <v>513</v>
      </c>
      <c r="AR2" s="389"/>
      <c r="AS2" s="389"/>
      <c r="AT2" s="389"/>
      <c r="AU2" s="389"/>
      <c r="AV2" s="389"/>
      <c r="AW2" s="389"/>
      <c r="AX2" s="389"/>
      <c r="AY2" s="389"/>
      <c r="AZ2" s="389"/>
      <c r="BA2" s="389"/>
      <c r="BB2" s="389"/>
      <c r="BC2" s="389"/>
      <c r="BD2" s="389"/>
      <c r="BE2" s="389"/>
      <c r="BF2" s="389"/>
      <c r="BG2" s="376" t="s">
        <v>518</v>
      </c>
      <c r="BH2" s="375"/>
      <c r="BI2" s="389" t="s">
        <v>514</v>
      </c>
      <c r="BJ2" s="389"/>
      <c r="BK2" s="381" t="s">
        <v>519</v>
      </c>
      <c r="BL2" s="381"/>
      <c r="BM2" s="250" t="s">
        <v>527</v>
      </c>
      <c r="BN2" s="387" t="s">
        <v>480</v>
      </c>
      <c r="BO2" s="388"/>
      <c r="BP2" s="18"/>
      <c r="BQ2" s="18"/>
    </row>
    <row r="3" spans="1:75" ht="35.25" customHeight="1">
      <c r="A3" s="251"/>
      <c r="B3" s="252"/>
      <c r="C3" s="253"/>
      <c r="D3" s="368" t="s">
        <v>528</v>
      </c>
      <c r="E3" s="369"/>
      <c r="F3" s="370"/>
      <c r="G3" s="371" t="s">
        <v>529</v>
      </c>
      <c r="H3" s="372"/>
      <c r="I3" s="372"/>
      <c r="J3" s="372"/>
      <c r="K3" s="372"/>
      <c r="L3" s="372"/>
      <c r="M3" s="371" t="s">
        <v>530</v>
      </c>
      <c r="N3" s="372"/>
      <c r="O3" s="372"/>
      <c r="P3" s="372"/>
      <c r="Q3" s="372"/>
      <c r="R3" s="373"/>
      <c r="S3" s="369" t="s">
        <v>531</v>
      </c>
      <c r="T3" s="369"/>
      <c r="U3" s="369"/>
      <c r="V3" s="369"/>
      <c r="W3" s="369"/>
      <c r="X3" s="369"/>
      <c r="Y3" s="370"/>
      <c r="Z3" s="368" t="s">
        <v>532</v>
      </c>
      <c r="AA3" s="369"/>
      <c r="AB3" s="369"/>
      <c r="AC3" s="370"/>
      <c r="AD3" s="368" t="s">
        <v>533</v>
      </c>
      <c r="AE3" s="369"/>
      <c r="AF3" s="369"/>
      <c r="AG3" s="369"/>
      <c r="AH3" s="369"/>
      <c r="AI3" s="369"/>
      <c r="AJ3" s="369"/>
      <c r="AK3" s="370"/>
      <c r="AL3" s="254" t="s">
        <v>343</v>
      </c>
      <c r="AM3" s="255"/>
      <c r="AN3" s="372" t="s">
        <v>534</v>
      </c>
      <c r="AO3" s="373"/>
      <c r="AP3" s="256" t="s">
        <v>535</v>
      </c>
      <c r="AQ3" s="372" t="s">
        <v>350</v>
      </c>
      <c r="AR3" s="372"/>
      <c r="AS3" s="372"/>
      <c r="AT3" s="372"/>
      <c r="AU3" s="372"/>
      <c r="AV3" s="372"/>
      <c r="AW3" s="372"/>
      <c r="AX3" s="372"/>
      <c r="AY3" s="372"/>
      <c r="AZ3" s="372"/>
      <c r="BA3" s="257" t="s">
        <v>536</v>
      </c>
      <c r="BB3" s="258"/>
      <c r="BC3" s="258"/>
      <c r="BD3" s="258"/>
      <c r="BE3" s="258"/>
      <c r="BF3" s="259"/>
      <c r="BG3" s="369" t="s">
        <v>537</v>
      </c>
      <c r="BH3" s="370"/>
      <c r="BI3" s="383" t="s">
        <v>264</v>
      </c>
      <c r="BJ3" s="390"/>
      <c r="BK3" s="383" t="s">
        <v>265</v>
      </c>
      <c r="BL3" s="384"/>
      <c r="BM3" s="256" t="s">
        <v>339</v>
      </c>
      <c r="BN3" s="383" t="s">
        <v>348</v>
      </c>
      <c r="BO3" s="384"/>
    </row>
    <row r="4" spans="1:75" s="71" customFormat="1" ht="111.75" customHeight="1">
      <c r="A4" s="260" t="s">
        <v>1</v>
      </c>
      <c r="B4" s="261" t="s">
        <v>2</v>
      </c>
      <c r="C4" s="260" t="s">
        <v>3</v>
      </c>
      <c r="D4" s="262" t="s">
        <v>158</v>
      </c>
      <c r="E4" s="262" t="s">
        <v>344</v>
      </c>
      <c r="F4" s="262" t="s">
        <v>266</v>
      </c>
      <c r="G4" s="263" t="s">
        <v>267</v>
      </c>
      <c r="H4" s="263" t="s">
        <v>268</v>
      </c>
      <c r="I4" s="263" t="s">
        <v>269</v>
      </c>
      <c r="J4" s="263" t="s">
        <v>270</v>
      </c>
      <c r="K4" s="263" t="s">
        <v>271</v>
      </c>
      <c r="L4" s="263" t="s">
        <v>272</v>
      </c>
      <c r="M4" s="263" t="s">
        <v>273</v>
      </c>
      <c r="N4" s="263" t="s">
        <v>274</v>
      </c>
      <c r="O4" s="263" t="s">
        <v>275</v>
      </c>
      <c r="P4" s="263" t="s">
        <v>276</v>
      </c>
      <c r="Q4" s="263" t="s">
        <v>277</v>
      </c>
      <c r="R4" s="263" t="s">
        <v>278</v>
      </c>
      <c r="S4" s="264" t="s">
        <v>186</v>
      </c>
      <c r="T4" s="263" t="s">
        <v>187</v>
      </c>
      <c r="U4" s="263" t="s">
        <v>192</v>
      </c>
      <c r="V4" s="263" t="s">
        <v>279</v>
      </c>
      <c r="W4" s="263" t="s">
        <v>280</v>
      </c>
      <c r="X4" s="263" t="s">
        <v>281</v>
      </c>
      <c r="Y4" s="263" t="s">
        <v>282</v>
      </c>
      <c r="Z4" s="263" t="s">
        <v>283</v>
      </c>
      <c r="AA4" s="263" t="s">
        <v>285</v>
      </c>
      <c r="AB4" s="263" t="s">
        <v>284</v>
      </c>
      <c r="AC4" s="263" t="s">
        <v>286</v>
      </c>
      <c r="AD4" s="265" t="s">
        <v>523</v>
      </c>
      <c r="AE4" s="265" t="s">
        <v>526</v>
      </c>
      <c r="AF4" s="266" t="s">
        <v>287</v>
      </c>
      <c r="AG4" s="267" t="s">
        <v>375</v>
      </c>
      <c r="AH4" s="266" t="s">
        <v>288</v>
      </c>
      <c r="AI4" s="267" t="s">
        <v>289</v>
      </c>
      <c r="AJ4" s="267" t="s">
        <v>290</v>
      </c>
      <c r="AK4" s="267" t="s">
        <v>291</v>
      </c>
      <c r="AL4" s="268" t="s">
        <v>517</v>
      </c>
      <c r="AM4" s="268" t="s">
        <v>516</v>
      </c>
      <c r="AN4" s="265" t="s">
        <v>521</v>
      </c>
      <c r="AO4" s="262" t="s">
        <v>485</v>
      </c>
      <c r="AP4" s="262" t="s">
        <v>486</v>
      </c>
      <c r="AQ4" s="269" t="s">
        <v>158</v>
      </c>
      <c r="AR4" s="268" t="s">
        <v>351</v>
      </c>
      <c r="AS4" s="268" t="s">
        <v>352</v>
      </c>
      <c r="AT4" s="268" t="s">
        <v>353</v>
      </c>
      <c r="AU4" s="268" t="s">
        <v>354</v>
      </c>
      <c r="AV4" s="268" t="s">
        <v>355</v>
      </c>
      <c r="AW4" s="268" t="s">
        <v>356</v>
      </c>
      <c r="AX4" s="268" t="s">
        <v>357</v>
      </c>
      <c r="AY4" s="268" t="s">
        <v>358</v>
      </c>
      <c r="AZ4" s="268" t="s">
        <v>359</v>
      </c>
      <c r="BA4" s="270" t="s">
        <v>292</v>
      </c>
      <c r="BB4" s="270" t="s">
        <v>294</v>
      </c>
      <c r="BC4" s="270" t="s">
        <v>360</v>
      </c>
      <c r="BD4" s="270" t="s">
        <v>295</v>
      </c>
      <c r="BE4" s="270" t="s">
        <v>293</v>
      </c>
      <c r="BF4" s="270" t="s">
        <v>296</v>
      </c>
      <c r="BG4" s="271" t="s">
        <v>297</v>
      </c>
      <c r="BH4" s="272" t="s">
        <v>298</v>
      </c>
      <c r="BI4" s="265" t="s">
        <v>299</v>
      </c>
      <c r="BJ4" s="262" t="s">
        <v>300</v>
      </c>
      <c r="BK4" s="262" t="s">
        <v>301</v>
      </c>
      <c r="BL4" s="262" t="s">
        <v>302</v>
      </c>
      <c r="BM4" s="272" t="s">
        <v>340</v>
      </c>
      <c r="BN4" s="273" t="s">
        <v>345</v>
      </c>
      <c r="BO4" s="268" t="s">
        <v>346</v>
      </c>
    </row>
    <row r="5" spans="1:75" ht="14" customHeight="1">
      <c r="A5" s="274" t="s">
        <v>4</v>
      </c>
      <c r="B5" s="274" t="s">
        <v>5</v>
      </c>
      <c r="C5" s="275"/>
      <c r="D5" s="276">
        <v>2935565</v>
      </c>
      <c r="E5" s="276">
        <v>424918</v>
      </c>
      <c r="F5" s="275">
        <f>D5-E5</f>
        <v>2510647</v>
      </c>
      <c r="G5" s="276">
        <v>117155</v>
      </c>
      <c r="H5" s="276">
        <v>1801134</v>
      </c>
      <c r="I5" s="276">
        <v>23872</v>
      </c>
      <c r="J5" s="276">
        <v>148950</v>
      </c>
      <c r="K5" s="276">
        <v>283891</v>
      </c>
      <c r="L5" s="276">
        <v>560563</v>
      </c>
      <c r="M5" s="277">
        <f t="shared" ref="M5:M36" si="0">G5/E5*100</f>
        <v>27.571201973086573</v>
      </c>
      <c r="N5" s="277">
        <f t="shared" ref="N5:N36" si="1">H5/F5*100</f>
        <v>71.739834393285875</v>
      </c>
      <c r="O5" s="277">
        <f t="shared" ref="O5:O36" si="2">I5/E5*100</f>
        <v>5.6180251248476178</v>
      </c>
      <c r="P5" s="277">
        <f t="shared" ref="P5:P36" si="3">J5/F5*100</f>
        <v>5.932733673829893</v>
      </c>
      <c r="Q5" s="277">
        <f t="shared" ref="Q5:Q36" si="4">K5/E5*100</f>
        <v>66.810772902065807</v>
      </c>
      <c r="R5" s="278">
        <f t="shared" ref="R5:R36" si="5">L5/F5*100</f>
        <v>22.327431932884231</v>
      </c>
      <c r="S5" s="276">
        <v>2897815</v>
      </c>
      <c r="T5" s="276">
        <v>422615</v>
      </c>
      <c r="U5" s="276">
        <v>2475200</v>
      </c>
      <c r="V5" s="276">
        <v>123575</v>
      </c>
      <c r="W5" s="276">
        <v>299040</v>
      </c>
      <c r="X5" s="276">
        <v>379093</v>
      </c>
      <c r="Y5" s="276">
        <v>2096107</v>
      </c>
      <c r="Z5" s="279">
        <f>V5/T5*100</f>
        <v>29.240561740591321</v>
      </c>
      <c r="AA5" s="279">
        <f t="shared" ref="AA5:AA36" si="6">X5/U5*100</f>
        <v>15.3156512605042</v>
      </c>
      <c r="AB5" s="279">
        <f>W5/T5*100</f>
        <v>70.759438259408682</v>
      </c>
      <c r="AC5" s="280">
        <f>Y5/U5*100</f>
        <v>84.684348739495789</v>
      </c>
      <c r="AD5" s="281">
        <v>14.78</v>
      </c>
      <c r="AE5" s="276">
        <v>2935565</v>
      </c>
      <c r="AF5" s="236">
        <v>115306</v>
      </c>
      <c r="AG5" s="279">
        <f>AF5/AE5*100</f>
        <v>3.9278980366641516</v>
      </c>
      <c r="AH5" s="236">
        <v>733</v>
      </c>
      <c r="AI5" s="327">
        <v>22.6</v>
      </c>
      <c r="AJ5" s="327">
        <v>86</v>
      </c>
      <c r="AK5" s="327">
        <v>79</v>
      </c>
      <c r="AL5" s="282">
        <v>20.103736796274564</v>
      </c>
      <c r="AM5" s="283">
        <v>42.880681438248949</v>
      </c>
      <c r="AN5" s="284">
        <v>2981926</v>
      </c>
      <c r="AO5" s="284">
        <v>247730</v>
      </c>
      <c r="AP5" s="285">
        <f>AO5/AN5*100</f>
        <v>8.3077178977613801</v>
      </c>
      <c r="AQ5" s="276">
        <v>2935565</v>
      </c>
      <c r="AR5" s="276">
        <v>1416305</v>
      </c>
      <c r="AS5" s="276">
        <v>75747</v>
      </c>
      <c r="AT5" s="276">
        <v>1340558</v>
      </c>
      <c r="AU5" s="276">
        <v>700706</v>
      </c>
      <c r="AV5" s="276">
        <v>70333</v>
      </c>
      <c r="AW5" s="276">
        <v>630373</v>
      </c>
      <c r="AX5" s="276">
        <v>818554</v>
      </c>
      <c r="AY5" s="276">
        <v>278838</v>
      </c>
      <c r="AZ5" s="276">
        <v>539716</v>
      </c>
      <c r="BA5" s="286">
        <f t="shared" ref="BA5:BA36" si="7">AS5/E5*100</f>
        <v>17.826262949557325</v>
      </c>
      <c r="BB5" s="279">
        <f t="shared" ref="BB5:BB36" si="8">AT5/F5*100</f>
        <v>53.394921707432388</v>
      </c>
      <c r="BC5" s="279">
        <f t="shared" ref="BC5:BC36" si="9">AV5/E5*100</f>
        <v>16.552134764825212</v>
      </c>
      <c r="BD5" s="279">
        <f t="shared" ref="BD5:BD36" si="10">AW5/F5*100</f>
        <v>25.107990091797056</v>
      </c>
      <c r="BE5" s="279">
        <f t="shared" ref="BE5:BE36" si="11">AY5/E5*100</f>
        <v>65.62160228561747</v>
      </c>
      <c r="BF5" s="280">
        <f t="shared" ref="BF5:BF36" si="12">AZ5/F5*100</f>
        <v>21.497088200770559</v>
      </c>
      <c r="BG5" s="275">
        <v>27.5</v>
      </c>
      <c r="BH5" s="275">
        <v>63.3</v>
      </c>
      <c r="BI5" s="276">
        <v>20661</v>
      </c>
      <c r="BJ5" s="276">
        <v>28978</v>
      </c>
      <c r="BK5" s="287">
        <v>35300</v>
      </c>
      <c r="BL5" s="287">
        <v>55400</v>
      </c>
      <c r="BM5" s="288">
        <v>96.765064408249941</v>
      </c>
      <c r="BN5" s="276">
        <v>3.8</v>
      </c>
      <c r="BO5" s="276">
        <v>2.8</v>
      </c>
      <c r="BP5" s="41"/>
      <c r="BQ5" s="41"/>
      <c r="BR5" s="41"/>
      <c r="BS5" s="41"/>
      <c r="BU5" s="42"/>
      <c r="BV5" s="41"/>
      <c r="BW5" s="43"/>
    </row>
    <row r="6" spans="1:75" ht="14" customHeight="1">
      <c r="A6" s="274" t="s">
        <v>6</v>
      </c>
      <c r="B6" s="274" t="s">
        <v>7</v>
      </c>
      <c r="C6" s="275"/>
      <c r="D6" s="276">
        <v>457620</v>
      </c>
      <c r="E6" s="276">
        <v>46979</v>
      </c>
      <c r="F6" s="275">
        <f t="shared" ref="F6:F56" si="13">D6-E6</f>
        <v>410641</v>
      </c>
      <c r="G6" s="276">
        <v>20528</v>
      </c>
      <c r="H6" s="276">
        <v>312921</v>
      </c>
      <c r="I6" s="276">
        <v>3528</v>
      </c>
      <c r="J6" s="276">
        <v>24579</v>
      </c>
      <c r="K6" s="276">
        <v>22923</v>
      </c>
      <c r="L6" s="276">
        <v>73141</v>
      </c>
      <c r="M6" s="277">
        <f t="shared" si="0"/>
        <v>43.696119542774433</v>
      </c>
      <c r="N6" s="277">
        <f t="shared" si="1"/>
        <v>76.203058145679563</v>
      </c>
      <c r="O6" s="277">
        <f t="shared" si="2"/>
        <v>7.5097383937503999</v>
      </c>
      <c r="P6" s="277">
        <f t="shared" si="3"/>
        <v>5.985520198908536</v>
      </c>
      <c r="Q6" s="277">
        <f t="shared" si="4"/>
        <v>48.794142063475171</v>
      </c>
      <c r="R6" s="278">
        <f t="shared" si="5"/>
        <v>17.811421655411905</v>
      </c>
      <c r="S6" s="276">
        <v>455745</v>
      </c>
      <c r="T6" s="276">
        <v>46913</v>
      </c>
      <c r="U6" s="276">
        <v>408832</v>
      </c>
      <c r="V6" s="276">
        <v>8292</v>
      </c>
      <c r="W6" s="276">
        <v>38621</v>
      </c>
      <c r="X6" s="276">
        <v>34848</v>
      </c>
      <c r="Y6" s="276">
        <v>373984</v>
      </c>
      <c r="Z6" s="279">
        <f t="shared" ref="Z6:Z56" si="14">V6/T6*100</f>
        <v>17.675271246775949</v>
      </c>
      <c r="AA6" s="279">
        <f t="shared" si="6"/>
        <v>8.5237946149029433</v>
      </c>
      <c r="AB6" s="279">
        <f t="shared" ref="AB6:AB56" si="15">W6/T6*100</f>
        <v>82.324728753224051</v>
      </c>
      <c r="AC6" s="280">
        <f t="shared" ref="AC6:AC56" si="16">Y6/U6*100</f>
        <v>91.47620538509706</v>
      </c>
      <c r="AD6" s="281">
        <v>24.16</v>
      </c>
      <c r="AE6" s="276">
        <v>457620</v>
      </c>
      <c r="AF6" s="237">
        <v>8081</v>
      </c>
      <c r="AG6" s="279">
        <f t="shared" ref="AG6:AG55" si="17">AF6/AE6*100</f>
        <v>1.7658756173244177</v>
      </c>
      <c r="AH6" s="237">
        <v>1095</v>
      </c>
      <c r="AI6" s="328">
        <v>21.4</v>
      </c>
      <c r="AJ6" s="328">
        <v>88</v>
      </c>
      <c r="AK6" s="328">
        <v>77</v>
      </c>
      <c r="AL6" s="282">
        <v>22.278156835914206</v>
      </c>
      <c r="AM6" s="289">
        <v>41.805063680957304</v>
      </c>
      <c r="AN6" s="284">
        <v>477361</v>
      </c>
      <c r="AO6" s="284">
        <v>13530</v>
      </c>
      <c r="AP6" s="285">
        <f t="shared" ref="AP6:AP55" si="18">AO6/AN6*100</f>
        <v>2.834332926234024</v>
      </c>
      <c r="AQ6" s="276">
        <v>457620</v>
      </c>
      <c r="AR6" s="276">
        <v>222321</v>
      </c>
      <c r="AS6" s="276">
        <v>12522</v>
      </c>
      <c r="AT6" s="276">
        <v>209799</v>
      </c>
      <c r="AU6" s="276">
        <v>157456</v>
      </c>
      <c r="AV6" s="276">
        <v>13614</v>
      </c>
      <c r="AW6" s="276">
        <v>143842</v>
      </c>
      <c r="AX6" s="276">
        <v>77843</v>
      </c>
      <c r="AY6" s="276">
        <v>20843</v>
      </c>
      <c r="AZ6" s="276">
        <v>57000</v>
      </c>
      <c r="BA6" s="286">
        <f t="shared" si="7"/>
        <v>26.654462632239941</v>
      </c>
      <c r="BB6" s="279">
        <f t="shared" si="8"/>
        <v>51.090611994418481</v>
      </c>
      <c r="BC6" s="279">
        <f t="shared" si="9"/>
        <v>28.978905468400772</v>
      </c>
      <c r="BD6" s="279">
        <f t="shared" si="10"/>
        <v>35.028650329606641</v>
      </c>
      <c r="BE6" s="279">
        <f t="shared" si="11"/>
        <v>44.366631899359291</v>
      </c>
      <c r="BF6" s="280">
        <f t="shared" si="12"/>
        <v>13.880737675974878</v>
      </c>
      <c r="BG6" s="275">
        <v>47.9</v>
      </c>
      <c r="BH6" s="275">
        <v>69.900000000000006</v>
      </c>
      <c r="BI6" s="276">
        <v>31164</v>
      </c>
      <c r="BJ6" s="276">
        <v>37189</v>
      </c>
      <c r="BK6" s="287">
        <v>58600</v>
      </c>
      <c r="BL6" s="287">
        <v>86600</v>
      </c>
      <c r="BM6" s="290">
        <v>136.16201412263743</v>
      </c>
      <c r="BN6" s="276">
        <v>6</v>
      </c>
      <c r="BO6" s="276">
        <v>4.5999999999999996</v>
      </c>
      <c r="BP6" s="41"/>
      <c r="BQ6" s="41"/>
      <c r="BR6" s="41"/>
      <c r="BS6" s="41"/>
      <c r="BT6" s="45"/>
      <c r="BU6" s="42"/>
      <c r="BV6" s="41"/>
      <c r="BW6" s="43"/>
    </row>
    <row r="7" spans="1:75" ht="14" customHeight="1">
      <c r="A7" s="274" t="s">
        <v>8</v>
      </c>
      <c r="B7" s="274" t="s">
        <v>9</v>
      </c>
      <c r="C7" s="275"/>
      <c r="D7" s="276">
        <v>3944367</v>
      </c>
      <c r="E7" s="276">
        <v>406698</v>
      </c>
      <c r="F7" s="275">
        <f t="shared" si="13"/>
        <v>3537669</v>
      </c>
      <c r="G7" s="276">
        <v>138525</v>
      </c>
      <c r="H7" s="276">
        <v>2568263</v>
      </c>
      <c r="I7" s="276">
        <v>26908</v>
      </c>
      <c r="J7" s="276">
        <v>202445</v>
      </c>
      <c r="K7" s="276">
        <v>241265</v>
      </c>
      <c r="L7" s="276">
        <v>766961</v>
      </c>
      <c r="M7" s="277">
        <f t="shared" si="0"/>
        <v>34.060900225720317</v>
      </c>
      <c r="N7" s="277">
        <f t="shared" si="1"/>
        <v>72.597605937695135</v>
      </c>
      <c r="O7" s="277">
        <f t="shared" si="2"/>
        <v>6.6162115377995461</v>
      </c>
      <c r="P7" s="277">
        <f t="shared" si="3"/>
        <v>5.7225534667036397</v>
      </c>
      <c r="Q7" s="277">
        <f t="shared" si="4"/>
        <v>59.322888236480139</v>
      </c>
      <c r="R7" s="278">
        <f t="shared" si="5"/>
        <v>21.679840595601227</v>
      </c>
      <c r="S7" s="276">
        <v>3910225</v>
      </c>
      <c r="T7" s="276">
        <v>404286</v>
      </c>
      <c r="U7" s="276">
        <v>3505939</v>
      </c>
      <c r="V7" s="276">
        <v>113526</v>
      </c>
      <c r="W7" s="276">
        <v>290760</v>
      </c>
      <c r="X7" s="276">
        <v>553657</v>
      </c>
      <c r="Y7" s="276">
        <v>2952282</v>
      </c>
      <c r="Z7" s="279">
        <f t="shared" si="14"/>
        <v>28.080616197444385</v>
      </c>
      <c r="AA7" s="279">
        <f t="shared" si="6"/>
        <v>15.791974703495981</v>
      </c>
      <c r="AB7" s="279">
        <f t="shared" si="15"/>
        <v>71.919383802555615</v>
      </c>
      <c r="AC7" s="280">
        <f t="shared" si="16"/>
        <v>84.208025296504019</v>
      </c>
      <c r="AD7" s="281">
        <v>17.559999999999999</v>
      </c>
      <c r="AE7" s="276">
        <v>3944367</v>
      </c>
      <c r="AF7" s="237">
        <v>70028</v>
      </c>
      <c r="AG7" s="279">
        <f t="shared" si="17"/>
        <v>1.7753926041871864</v>
      </c>
      <c r="AH7" s="237">
        <v>733</v>
      </c>
      <c r="AI7" s="328">
        <v>21.4</v>
      </c>
      <c r="AJ7" s="328">
        <v>98</v>
      </c>
      <c r="AK7" s="328">
        <v>83</v>
      </c>
      <c r="AL7" s="282">
        <v>23.731524311988291</v>
      </c>
      <c r="AM7" s="289">
        <v>45.838299487154885</v>
      </c>
      <c r="AN7" s="284">
        <v>4128655</v>
      </c>
      <c r="AO7" s="284">
        <v>164016</v>
      </c>
      <c r="AP7" s="285">
        <f t="shared" si="18"/>
        <v>3.9726254676159671</v>
      </c>
      <c r="AQ7" s="276">
        <v>3944367</v>
      </c>
      <c r="AR7" s="276">
        <v>1928513</v>
      </c>
      <c r="AS7" s="276">
        <v>84842</v>
      </c>
      <c r="AT7" s="276">
        <v>1843671</v>
      </c>
      <c r="AU7" s="276">
        <v>1038524</v>
      </c>
      <c r="AV7" s="276">
        <v>84072</v>
      </c>
      <c r="AW7" s="276">
        <v>954452</v>
      </c>
      <c r="AX7" s="276">
        <v>977330</v>
      </c>
      <c r="AY7" s="276">
        <v>237784</v>
      </c>
      <c r="AZ7" s="276">
        <v>739546</v>
      </c>
      <c r="BA7" s="286">
        <f t="shared" si="7"/>
        <v>20.861179548461021</v>
      </c>
      <c r="BB7" s="279">
        <f t="shared" si="8"/>
        <v>52.115418372945577</v>
      </c>
      <c r="BC7" s="279">
        <f t="shared" si="9"/>
        <v>20.671849873862179</v>
      </c>
      <c r="BD7" s="279">
        <f t="shared" si="10"/>
        <v>26.979686341486442</v>
      </c>
      <c r="BE7" s="279">
        <f t="shared" si="11"/>
        <v>58.466970577676804</v>
      </c>
      <c r="BF7" s="280">
        <f t="shared" si="12"/>
        <v>20.904895285567981</v>
      </c>
      <c r="BG7" s="275">
        <v>34.799999999999997</v>
      </c>
      <c r="BH7" s="275">
        <v>66.7</v>
      </c>
      <c r="BI7" s="276">
        <v>21226</v>
      </c>
      <c r="BJ7" s="276">
        <v>30599</v>
      </c>
      <c r="BK7" s="287">
        <v>45300</v>
      </c>
      <c r="BL7" s="287">
        <v>61200</v>
      </c>
      <c r="BM7" s="290">
        <v>110.06628873629124</v>
      </c>
      <c r="BN7" s="276">
        <v>6.4</v>
      </c>
      <c r="BO7" s="276">
        <v>5.7</v>
      </c>
      <c r="BP7" s="41"/>
      <c r="BQ7" s="41"/>
      <c r="BR7" s="41"/>
      <c r="BS7" s="41"/>
      <c r="BT7" s="45"/>
      <c r="BU7" s="42"/>
      <c r="BV7" s="41"/>
      <c r="BW7" s="43"/>
    </row>
    <row r="8" spans="1:75" ht="14" customHeight="1">
      <c r="A8" s="274" t="s">
        <v>10</v>
      </c>
      <c r="B8" s="274" t="s">
        <v>11</v>
      </c>
      <c r="C8" s="275"/>
      <c r="D8" s="276">
        <v>1761350</v>
      </c>
      <c r="E8" s="276">
        <v>264545</v>
      </c>
      <c r="F8" s="275">
        <f t="shared" si="13"/>
        <v>1496805</v>
      </c>
      <c r="G8" s="276">
        <v>80592</v>
      </c>
      <c r="H8" s="276">
        <v>1102153</v>
      </c>
      <c r="I8" s="276">
        <v>12483</v>
      </c>
      <c r="J8" s="276">
        <v>73993</v>
      </c>
      <c r="K8" s="276">
        <v>171470</v>
      </c>
      <c r="L8" s="276">
        <v>320659</v>
      </c>
      <c r="M8" s="277">
        <f t="shared" si="0"/>
        <v>30.4643822412066</v>
      </c>
      <c r="N8" s="277">
        <f t="shared" si="1"/>
        <v>73.633706461429512</v>
      </c>
      <c r="O8" s="277">
        <f t="shared" si="2"/>
        <v>4.7186679014912398</v>
      </c>
      <c r="P8" s="277">
        <f t="shared" si="3"/>
        <v>4.9433961003604345</v>
      </c>
      <c r="Q8" s="277">
        <f t="shared" si="4"/>
        <v>64.816949857302163</v>
      </c>
      <c r="R8" s="278">
        <f t="shared" si="5"/>
        <v>21.422897438210054</v>
      </c>
      <c r="S8" s="276">
        <v>1734179</v>
      </c>
      <c r="T8" s="276">
        <v>263297</v>
      </c>
      <c r="U8" s="276">
        <v>1470882</v>
      </c>
      <c r="V8" s="276">
        <v>77317</v>
      </c>
      <c r="W8" s="276">
        <v>185980</v>
      </c>
      <c r="X8" s="276">
        <v>231588</v>
      </c>
      <c r="Y8" s="276">
        <v>1239294</v>
      </c>
      <c r="Z8" s="279">
        <f t="shared" si="14"/>
        <v>29.364937693934984</v>
      </c>
      <c r="AA8" s="279">
        <f t="shared" si="6"/>
        <v>15.744838810999115</v>
      </c>
      <c r="AB8" s="279">
        <f t="shared" si="15"/>
        <v>70.635062306065009</v>
      </c>
      <c r="AC8" s="280">
        <f t="shared" si="16"/>
        <v>84.255161189000887</v>
      </c>
      <c r="AD8" s="281">
        <v>13.72</v>
      </c>
      <c r="AE8" s="276">
        <v>1761350</v>
      </c>
      <c r="AF8" s="237">
        <v>67470</v>
      </c>
      <c r="AG8" s="279">
        <f t="shared" si="17"/>
        <v>3.8305844948477019</v>
      </c>
      <c r="AH8" s="237">
        <v>733</v>
      </c>
      <c r="AI8" s="328">
        <v>24.3</v>
      </c>
      <c r="AJ8" s="328">
        <v>76</v>
      </c>
      <c r="AK8" s="328">
        <v>70</v>
      </c>
      <c r="AL8" s="282">
        <v>17.754839536087701</v>
      </c>
      <c r="AM8" s="289">
        <v>41.391431224300305</v>
      </c>
      <c r="AN8" s="284">
        <v>1796461</v>
      </c>
      <c r="AO8" s="284">
        <v>148601</v>
      </c>
      <c r="AP8" s="285">
        <f t="shared" si="18"/>
        <v>8.2718745355451642</v>
      </c>
      <c r="AQ8" s="276">
        <v>1761350</v>
      </c>
      <c r="AR8" s="276">
        <v>878118</v>
      </c>
      <c r="AS8" s="276">
        <v>51657</v>
      </c>
      <c r="AT8" s="276">
        <v>826461</v>
      </c>
      <c r="AU8" s="276">
        <v>420188</v>
      </c>
      <c r="AV8" s="276">
        <v>45987</v>
      </c>
      <c r="AW8" s="276">
        <v>374201</v>
      </c>
      <c r="AX8" s="276">
        <v>463044</v>
      </c>
      <c r="AY8" s="276">
        <v>166901</v>
      </c>
      <c r="AZ8" s="276">
        <v>296143</v>
      </c>
      <c r="BA8" s="286">
        <f t="shared" si="7"/>
        <v>19.526734582018182</v>
      </c>
      <c r="BB8" s="279">
        <f t="shared" si="8"/>
        <v>55.215007966969644</v>
      </c>
      <c r="BC8" s="279">
        <f t="shared" si="9"/>
        <v>17.383431930295412</v>
      </c>
      <c r="BD8" s="279">
        <f t="shared" si="10"/>
        <v>24.999983297757559</v>
      </c>
      <c r="BE8" s="279">
        <f t="shared" si="11"/>
        <v>63.089833487686406</v>
      </c>
      <c r="BF8" s="280">
        <f t="shared" si="12"/>
        <v>19.785008735272797</v>
      </c>
      <c r="BG8" s="275">
        <v>31.7</v>
      </c>
      <c r="BH8" s="275">
        <v>64.8</v>
      </c>
      <c r="BI8" s="276">
        <v>19722</v>
      </c>
      <c r="BJ8" s="276">
        <v>27469</v>
      </c>
      <c r="BK8" s="287">
        <v>35900</v>
      </c>
      <c r="BL8" s="287">
        <v>52700</v>
      </c>
      <c r="BM8" s="290">
        <v>95.098553037312072</v>
      </c>
      <c r="BN8" s="276">
        <v>3.5</v>
      </c>
      <c r="BO8" s="276">
        <v>3.1</v>
      </c>
      <c r="BP8" s="41"/>
      <c r="BQ8" s="41"/>
      <c r="BR8" s="41"/>
      <c r="BS8" s="41"/>
      <c r="BT8" s="45"/>
      <c r="BU8" s="42"/>
      <c r="BV8" s="41"/>
      <c r="BW8" s="43"/>
    </row>
    <row r="9" spans="1:75" ht="14" customHeight="1">
      <c r="A9" s="274" t="s">
        <v>12</v>
      </c>
      <c r="B9" s="274" t="s">
        <v>13</v>
      </c>
      <c r="C9" s="275"/>
      <c r="D9" s="276">
        <v>24146091</v>
      </c>
      <c r="E9" s="276">
        <v>1977309</v>
      </c>
      <c r="F9" s="275">
        <f t="shared" si="13"/>
        <v>22168782</v>
      </c>
      <c r="G9" s="276">
        <v>662267</v>
      </c>
      <c r="H9" s="276">
        <v>16009966</v>
      </c>
      <c r="I9" s="276">
        <v>136977</v>
      </c>
      <c r="J9" s="276">
        <v>1448395</v>
      </c>
      <c r="K9" s="276">
        <v>1178065</v>
      </c>
      <c r="L9" s="276">
        <v>4710421</v>
      </c>
      <c r="M9" s="277">
        <f t="shared" si="0"/>
        <v>33.493348788681992</v>
      </c>
      <c r="N9" s="277">
        <f t="shared" si="1"/>
        <v>72.218518816234464</v>
      </c>
      <c r="O9" s="277">
        <f t="shared" si="2"/>
        <v>6.9274453310028932</v>
      </c>
      <c r="P9" s="277">
        <f t="shared" si="3"/>
        <v>6.533489300404506</v>
      </c>
      <c r="Q9" s="277">
        <f t="shared" si="4"/>
        <v>59.579205880315115</v>
      </c>
      <c r="R9" s="278">
        <f t="shared" si="5"/>
        <v>21.247991883361024</v>
      </c>
      <c r="S9" s="276">
        <v>23951995</v>
      </c>
      <c r="T9" s="276">
        <v>1969326</v>
      </c>
      <c r="U9" s="276">
        <v>21982669</v>
      </c>
      <c r="V9" s="276">
        <v>520065</v>
      </c>
      <c r="W9" s="276">
        <v>1449261</v>
      </c>
      <c r="X9" s="276">
        <v>3004991</v>
      </c>
      <c r="Y9" s="276">
        <v>18977678</v>
      </c>
      <c r="Z9" s="279">
        <f t="shared" si="14"/>
        <v>26.408273693639345</v>
      </c>
      <c r="AA9" s="279">
        <f t="shared" si="6"/>
        <v>13.669818710366791</v>
      </c>
      <c r="AB9" s="279">
        <f t="shared" si="15"/>
        <v>73.591726306360655</v>
      </c>
      <c r="AC9" s="280">
        <f t="shared" si="16"/>
        <v>86.330181289633217</v>
      </c>
      <c r="AD9" s="281">
        <v>30.92</v>
      </c>
      <c r="AE9" s="276">
        <v>24146091</v>
      </c>
      <c r="AF9" s="237">
        <v>592467</v>
      </c>
      <c r="AG9" s="279">
        <f t="shared" si="17"/>
        <v>2.4536766634400573</v>
      </c>
      <c r="AH9" s="237">
        <v>889</v>
      </c>
      <c r="AI9" s="328">
        <v>21.8</v>
      </c>
      <c r="AJ9" s="328">
        <v>138</v>
      </c>
      <c r="AK9" s="328">
        <v>117</v>
      </c>
      <c r="AL9" s="282">
        <v>33.67449332927503</v>
      </c>
      <c r="AM9" s="289">
        <v>53.556473041892495</v>
      </c>
      <c r="AN9" s="284">
        <v>24810519</v>
      </c>
      <c r="AO9" s="284">
        <v>743794</v>
      </c>
      <c r="AP9" s="285">
        <f t="shared" si="18"/>
        <v>2.9978977868217913</v>
      </c>
      <c r="AQ9" s="276">
        <v>24146091</v>
      </c>
      <c r="AR9" s="276">
        <v>11350221</v>
      </c>
      <c r="AS9" s="276">
        <v>385085</v>
      </c>
      <c r="AT9" s="276">
        <v>10965136</v>
      </c>
      <c r="AU9" s="276">
        <v>6870490</v>
      </c>
      <c r="AV9" s="276">
        <v>410854</v>
      </c>
      <c r="AW9" s="276">
        <v>6459636</v>
      </c>
      <c r="AX9" s="276">
        <v>5925380</v>
      </c>
      <c r="AY9" s="276">
        <v>1181370</v>
      </c>
      <c r="AZ9" s="276">
        <v>4744010</v>
      </c>
      <c r="BA9" s="286">
        <f t="shared" si="7"/>
        <v>19.475205949095461</v>
      </c>
      <c r="BB9" s="279">
        <f t="shared" si="8"/>
        <v>49.46205885375209</v>
      </c>
      <c r="BC9" s="279">
        <f t="shared" si="9"/>
        <v>20.778441811573202</v>
      </c>
      <c r="BD9" s="279">
        <f t="shared" si="10"/>
        <v>29.138434398425677</v>
      </c>
      <c r="BE9" s="279">
        <f t="shared" si="11"/>
        <v>59.746352239331337</v>
      </c>
      <c r="BF9" s="280">
        <f t="shared" si="12"/>
        <v>21.39950674782223</v>
      </c>
      <c r="BG9" s="275">
        <v>34.700000000000003</v>
      </c>
      <c r="BH9" s="275">
        <v>67.8</v>
      </c>
      <c r="BI9" s="276">
        <v>22631</v>
      </c>
      <c r="BJ9" s="276">
        <v>32112</v>
      </c>
      <c r="BK9" s="287">
        <v>52500</v>
      </c>
      <c r="BL9" s="287">
        <v>78600</v>
      </c>
      <c r="BM9" s="290">
        <v>142.77730244340233</v>
      </c>
      <c r="BN9" s="276">
        <v>7.9</v>
      </c>
      <c r="BO9" s="276">
        <v>5.3</v>
      </c>
      <c r="BP9" s="41"/>
      <c r="BQ9" s="41"/>
      <c r="BR9" s="41"/>
      <c r="BS9" s="41"/>
      <c r="BT9" s="45"/>
      <c r="BU9" s="42"/>
      <c r="BV9" s="41"/>
      <c r="BW9" s="43"/>
    </row>
    <row r="10" spans="1:75" ht="14" customHeight="1">
      <c r="A10" s="274" t="s">
        <v>14</v>
      </c>
      <c r="B10" s="274" t="s">
        <v>15</v>
      </c>
      <c r="C10" s="275"/>
      <c r="D10" s="276">
        <v>3360747</v>
      </c>
      <c r="E10" s="276">
        <v>292248</v>
      </c>
      <c r="F10" s="275">
        <f t="shared" si="13"/>
        <v>3068499</v>
      </c>
      <c r="G10" s="276">
        <v>121374</v>
      </c>
      <c r="H10" s="276">
        <v>2411738</v>
      </c>
      <c r="I10" s="276">
        <v>19351</v>
      </c>
      <c r="J10" s="276">
        <v>136958</v>
      </c>
      <c r="K10" s="276">
        <v>151523</v>
      </c>
      <c r="L10" s="276">
        <v>519803</v>
      </c>
      <c r="M10" s="277">
        <f t="shared" si="0"/>
        <v>41.531165311653119</v>
      </c>
      <c r="N10" s="277">
        <f t="shared" si="1"/>
        <v>78.596668925099863</v>
      </c>
      <c r="O10" s="277">
        <f t="shared" si="2"/>
        <v>6.621431113301032</v>
      </c>
      <c r="P10" s="277">
        <f t="shared" si="3"/>
        <v>4.4633548845868942</v>
      </c>
      <c r="Q10" s="277">
        <f t="shared" si="4"/>
        <v>51.847403575045846</v>
      </c>
      <c r="R10" s="278">
        <f t="shared" si="5"/>
        <v>16.939976190313246</v>
      </c>
      <c r="S10" s="276">
        <v>3326198</v>
      </c>
      <c r="T10" s="276">
        <v>290685</v>
      </c>
      <c r="U10" s="276">
        <v>3035513</v>
      </c>
      <c r="V10" s="276">
        <v>70376</v>
      </c>
      <c r="W10" s="276">
        <v>220309</v>
      </c>
      <c r="X10" s="276">
        <v>324837</v>
      </c>
      <c r="Y10" s="276">
        <v>2710676</v>
      </c>
      <c r="Z10" s="279">
        <f t="shared" si="14"/>
        <v>24.210399573421402</v>
      </c>
      <c r="AA10" s="279">
        <f t="shared" si="6"/>
        <v>10.701222495176269</v>
      </c>
      <c r="AB10" s="279">
        <f t="shared" si="15"/>
        <v>75.789600426578602</v>
      </c>
      <c r="AC10" s="280">
        <f t="shared" si="16"/>
        <v>89.298777504823732</v>
      </c>
      <c r="AD10" s="281">
        <v>21.97</v>
      </c>
      <c r="AE10" s="276">
        <v>3360747</v>
      </c>
      <c r="AF10" s="237">
        <v>45830</v>
      </c>
      <c r="AG10" s="279">
        <f t="shared" si="17"/>
        <v>1.3636849188588132</v>
      </c>
      <c r="AH10" s="237">
        <v>758</v>
      </c>
      <c r="AI10" s="328">
        <v>17.599999999999998</v>
      </c>
      <c r="AJ10" s="328">
        <v>117</v>
      </c>
      <c r="AK10" s="328">
        <v>100</v>
      </c>
      <c r="AL10" s="282">
        <v>24.02982848168697</v>
      </c>
      <c r="AM10" s="289">
        <v>48.492132000180575</v>
      </c>
      <c r="AN10" s="284">
        <v>3535649</v>
      </c>
      <c r="AO10" s="284">
        <v>109549</v>
      </c>
      <c r="AP10" s="285">
        <f t="shared" si="18"/>
        <v>3.0984127666518932</v>
      </c>
      <c r="AQ10" s="276">
        <v>3360747</v>
      </c>
      <c r="AR10" s="276">
        <v>1792878</v>
      </c>
      <c r="AS10" s="276">
        <v>76774</v>
      </c>
      <c r="AT10" s="276">
        <v>1716104</v>
      </c>
      <c r="AU10" s="276">
        <v>982412</v>
      </c>
      <c r="AV10" s="276">
        <v>70108</v>
      </c>
      <c r="AW10" s="276">
        <v>912304</v>
      </c>
      <c r="AX10" s="276">
        <v>585457</v>
      </c>
      <c r="AY10" s="276">
        <v>145366</v>
      </c>
      <c r="AZ10" s="276">
        <v>440091</v>
      </c>
      <c r="BA10" s="286">
        <f t="shared" si="7"/>
        <v>26.270154115682569</v>
      </c>
      <c r="BB10" s="279">
        <f t="shared" si="8"/>
        <v>55.926496961543734</v>
      </c>
      <c r="BC10" s="279">
        <f t="shared" si="9"/>
        <v>23.989214639621142</v>
      </c>
      <c r="BD10" s="279">
        <f t="shared" si="10"/>
        <v>29.731279039035048</v>
      </c>
      <c r="BE10" s="279">
        <f t="shared" si="11"/>
        <v>49.740631244696289</v>
      </c>
      <c r="BF10" s="280">
        <f t="shared" si="12"/>
        <v>14.342223999421217</v>
      </c>
      <c r="BG10" s="275">
        <v>42.7</v>
      </c>
      <c r="BH10" s="275">
        <v>73.599999999999994</v>
      </c>
      <c r="BI10" s="276">
        <v>23239</v>
      </c>
      <c r="BJ10" s="276">
        <v>34340</v>
      </c>
      <c r="BK10" s="287">
        <v>49600</v>
      </c>
      <c r="BL10" s="287">
        <v>75600</v>
      </c>
      <c r="BM10" s="290">
        <v>110.31227020934296</v>
      </c>
      <c r="BN10" s="276">
        <v>8.1</v>
      </c>
      <c r="BO10" s="276">
        <v>7</v>
      </c>
      <c r="BP10" s="41"/>
      <c r="BQ10" s="41"/>
      <c r="BR10" s="41"/>
      <c r="BS10" s="41"/>
      <c r="BT10" s="45"/>
      <c r="BU10" s="42"/>
      <c r="BV10" s="41"/>
      <c r="BW10" s="43"/>
    </row>
    <row r="11" spans="1:75" ht="14" customHeight="1">
      <c r="A11" s="274" t="s">
        <v>16</v>
      </c>
      <c r="B11" s="274" t="s">
        <v>17</v>
      </c>
      <c r="C11" s="275"/>
      <c r="D11" s="276">
        <v>2229098</v>
      </c>
      <c r="E11" s="276">
        <v>185907</v>
      </c>
      <c r="F11" s="275">
        <f t="shared" si="13"/>
        <v>2043191</v>
      </c>
      <c r="G11" s="276">
        <v>72826</v>
      </c>
      <c r="H11" s="276">
        <v>1590434</v>
      </c>
      <c r="I11" s="276">
        <v>15127</v>
      </c>
      <c r="J11" s="276">
        <v>124053</v>
      </c>
      <c r="K11" s="276">
        <v>97954</v>
      </c>
      <c r="L11" s="276">
        <v>328704</v>
      </c>
      <c r="M11" s="277">
        <f t="shared" si="0"/>
        <v>39.173350115918176</v>
      </c>
      <c r="N11" s="277">
        <f t="shared" si="1"/>
        <v>77.84069134995211</v>
      </c>
      <c r="O11" s="277">
        <f t="shared" si="2"/>
        <v>8.1368641309902259</v>
      </c>
      <c r="P11" s="277">
        <f t="shared" si="3"/>
        <v>6.0715322258173607</v>
      </c>
      <c r="Q11" s="277">
        <f t="shared" si="4"/>
        <v>52.689785753091599</v>
      </c>
      <c r="R11" s="278">
        <f t="shared" si="5"/>
        <v>16.08777642423053</v>
      </c>
      <c r="S11" s="276">
        <v>2177870</v>
      </c>
      <c r="T11" s="276">
        <v>183574</v>
      </c>
      <c r="U11" s="276">
        <v>1994296</v>
      </c>
      <c r="V11" s="276">
        <v>44124</v>
      </c>
      <c r="W11" s="276">
        <v>139450</v>
      </c>
      <c r="X11" s="276">
        <v>170588</v>
      </c>
      <c r="Y11" s="276">
        <v>1823708</v>
      </c>
      <c r="Z11" s="279">
        <f t="shared" si="14"/>
        <v>24.036083541242224</v>
      </c>
      <c r="AA11" s="279">
        <f t="shared" si="6"/>
        <v>8.5537954245508185</v>
      </c>
      <c r="AB11" s="279">
        <f t="shared" si="15"/>
        <v>75.96391645875778</v>
      </c>
      <c r="AC11" s="280">
        <f t="shared" si="16"/>
        <v>91.446204575449187</v>
      </c>
      <c r="AD11" s="281">
        <v>24.72</v>
      </c>
      <c r="AE11" s="276">
        <v>2229098</v>
      </c>
      <c r="AF11" s="237">
        <v>40631</v>
      </c>
      <c r="AG11" s="279">
        <f t="shared" si="17"/>
        <v>1.8227552130951623</v>
      </c>
      <c r="AH11" s="237">
        <v>901</v>
      </c>
      <c r="AI11" s="328">
        <v>17.599999999999998</v>
      </c>
      <c r="AJ11" s="328">
        <v>113.99999999999999</v>
      </c>
      <c r="AK11" s="328">
        <v>95</v>
      </c>
      <c r="AL11" s="282">
        <v>30.56153864098118</v>
      </c>
      <c r="AM11" s="289">
        <v>49.022640762172983</v>
      </c>
      <c r="AN11" s="284">
        <v>2245755</v>
      </c>
      <c r="AO11" s="284">
        <v>89994</v>
      </c>
      <c r="AP11" s="285">
        <f t="shared" si="18"/>
        <v>4.0072937608955561</v>
      </c>
      <c r="AQ11" s="276">
        <v>2229098</v>
      </c>
      <c r="AR11" s="276">
        <v>1155101</v>
      </c>
      <c r="AS11" s="276">
        <v>39884</v>
      </c>
      <c r="AT11" s="276">
        <v>1115217</v>
      </c>
      <c r="AU11" s="276">
        <v>660703</v>
      </c>
      <c r="AV11" s="276">
        <v>47390</v>
      </c>
      <c r="AW11" s="276">
        <v>613313</v>
      </c>
      <c r="AX11" s="276">
        <v>413294</v>
      </c>
      <c r="AY11" s="276">
        <v>98633</v>
      </c>
      <c r="AZ11" s="276">
        <v>314661</v>
      </c>
      <c r="BA11" s="286">
        <f t="shared" si="7"/>
        <v>21.453737621498924</v>
      </c>
      <c r="BB11" s="279">
        <f t="shared" si="8"/>
        <v>54.582121788907642</v>
      </c>
      <c r="BC11" s="279">
        <f t="shared" si="9"/>
        <v>25.491240243777803</v>
      </c>
      <c r="BD11" s="279">
        <f t="shared" si="10"/>
        <v>30.017409043011646</v>
      </c>
      <c r="BE11" s="279">
        <f t="shared" si="11"/>
        <v>53.055022134723274</v>
      </c>
      <c r="BF11" s="280">
        <f t="shared" si="12"/>
        <v>15.400469168080713</v>
      </c>
      <c r="BG11" s="275">
        <v>39</v>
      </c>
      <c r="BH11" s="275">
        <v>72.400000000000006</v>
      </c>
      <c r="BI11" s="276">
        <v>23575</v>
      </c>
      <c r="BJ11" s="276">
        <v>40410</v>
      </c>
      <c r="BK11" s="287">
        <v>55400</v>
      </c>
      <c r="BL11" s="287">
        <v>85600</v>
      </c>
      <c r="BM11" s="290">
        <v>138.08726101376087</v>
      </c>
      <c r="BN11" s="276">
        <v>4.8</v>
      </c>
      <c r="BO11" s="276">
        <v>4.5</v>
      </c>
      <c r="BP11" s="41"/>
      <c r="BQ11" s="41"/>
      <c r="BR11" s="41"/>
      <c r="BS11" s="41"/>
      <c r="BT11" s="45"/>
      <c r="BU11" s="42"/>
      <c r="BV11" s="41"/>
      <c r="BW11" s="43"/>
    </row>
    <row r="12" spans="1:75" ht="14" customHeight="1">
      <c r="A12" s="274" t="s">
        <v>18</v>
      </c>
      <c r="B12" s="274" t="s">
        <v>19</v>
      </c>
      <c r="C12" s="275"/>
      <c r="D12" s="276">
        <v>566615</v>
      </c>
      <c r="E12" s="276">
        <v>57087</v>
      </c>
      <c r="F12" s="275">
        <f t="shared" si="13"/>
        <v>509528</v>
      </c>
      <c r="G12" s="276">
        <v>20325</v>
      </c>
      <c r="H12" s="276">
        <v>387637</v>
      </c>
      <c r="I12" s="276">
        <v>3868</v>
      </c>
      <c r="J12" s="276">
        <v>27017</v>
      </c>
      <c r="K12" s="276">
        <v>32894</v>
      </c>
      <c r="L12" s="276">
        <v>94874</v>
      </c>
      <c r="M12" s="277">
        <f t="shared" si="0"/>
        <v>35.603552472541914</v>
      </c>
      <c r="N12" s="277">
        <f t="shared" si="1"/>
        <v>76.077664034164954</v>
      </c>
      <c r="O12" s="277">
        <f t="shared" si="2"/>
        <v>6.7756231716502882</v>
      </c>
      <c r="P12" s="277">
        <f t="shared" si="3"/>
        <v>5.3023582609787878</v>
      </c>
      <c r="Q12" s="277">
        <f t="shared" si="4"/>
        <v>57.620824355807798</v>
      </c>
      <c r="R12" s="278">
        <f t="shared" si="5"/>
        <v>18.619977704856257</v>
      </c>
      <c r="S12" s="276">
        <v>555861</v>
      </c>
      <c r="T12" s="276">
        <v>56799</v>
      </c>
      <c r="U12" s="276">
        <v>499062</v>
      </c>
      <c r="V12" s="276">
        <v>11861</v>
      </c>
      <c r="W12" s="276">
        <v>44938</v>
      </c>
      <c r="X12" s="276">
        <v>51638</v>
      </c>
      <c r="Y12" s="276">
        <v>447424</v>
      </c>
      <c r="Z12" s="279">
        <f t="shared" si="14"/>
        <v>20.882409901582776</v>
      </c>
      <c r="AA12" s="279">
        <f t="shared" si="6"/>
        <v>10.34701099262216</v>
      </c>
      <c r="AB12" s="279">
        <f t="shared" si="15"/>
        <v>79.117590098417224</v>
      </c>
      <c r="AC12" s="280">
        <f t="shared" si="16"/>
        <v>89.65298900737784</v>
      </c>
      <c r="AD12" s="281">
        <v>21.62</v>
      </c>
      <c r="AE12" s="276">
        <v>566615</v>
      </c>
      <c r="AF12" s="237">
        <v>10663</v>
      </c>
      <c r="AG12" s="279">
        <f t="shared" si="17"/>
        <v>1.8818774652983068</v>
      </c>
      <c r="AH12" s="237">
        <v>733</v>
      </c>
      <c r="AI12" s="328">
        <v>17.599999999999998</v>
      </c>
      <c r="AJ12" s="328">
        <v>125</v>
      </c>
      <c r="AK12" s="328">
        <v>108</v>
      </c>
      <c r="AL12" s="282">
        <v>24.614481250506195</v>
      </c>
      <c r="AM12" s="289">
        <v>45.619171010078034</v>
      </c>
      <c r="AN12" s="284">
        <v>580841</v>
      </c>
      <c r="AO12" s="284">
        <v>29314</v>
      </c>
      <c r="AP12" s="285">
        <f t="shared" si="18"/>
        <v>5.0468200419736213</v>
      </c>
      <c r="AQ12" s="276">
        <v>566615</v>
      </c>
      <c r="AR12" s="276">
        <v>299489</v>
      </c>
      <c r="AS12" s="276">
        <v>12453</v>
      </c>
      <c r="AT12" s="276">
        <v>287036</v>
      </c>
      <c r="AU12" s="276">
        <v>149679</v>
      </c>
      <c r="AV12" s="276">
        <v>11954</v>
      </c>
      <c r="AW12" s="276">
        <v>137725</v>
      </c>
      <c r="AX12" s="276">
        <v>117447</v>
      </c>
      <c r="AY12" s="276">
        <v>32680</v>
      </c>
      <c r="AZ12" s="276">
        <v>84767</v>
      </c>
      <c r="BA12" s="286">
        <f t="shared" si="7"/>
        <v>21.814073256608335</v>
      </c>
      <c r="BB12" s="279">
        <f t="shared" si="8"/>
        <v>56.333704919062342</v>
      </c>
      <c r="BC12" s="279">
        <f t="shared" si="9"/>
        <v>20.939968819521081</v>
      </c>
      <c r="BD12" s="279">
        <f t="shared" si="10"/>
        <v>27.029917884787491</v>
      </c>
      <c r="BE12" s="279">
        <f t="shared" si="11"/>
        <v>57.245957923870584</v>
      </c>
      <c r="BF12" s="280">
        <f t="shared" si="12"/>
        <v>16.636377196150161</v>
      </c>
      <c r="BG12" s="275">
        <v>35.9</v>
      </c>
      <c r="BH12" s="275">
        <v>69</v>
      </c>
      <c r="BI12" s="276">
        <v>22535</v>
      </c>
      <c r="BJ12" s="276">
        <v>34941</v>
      </c>
      <c r="BK12" s="287">
        <v>52400</v>
      </c>
      <c r="BL12" s="287">
        <v>73400</v>
      </c>
      <c r="BM12" s="290">
        <v>110.42905736707831</v>
      </c>
      <c r="BN12" s="276">
        <v>4.0999999999999996</v>
      </c>
      <c r="BO12" s="276">
        <v>4.4000000000000004</v>
      </c>
      <c r="BP12" s="41"/>
      <c r="BQ12" s="41"/>
      <c r="BR12" s="41"/>
      <c r="BS12" s="41"/>
      <c r="BT12" s="45"/>
      <c r="BU12" s="42"/>
      <c r="BV12" s="41"/>
      <c r="BW12" s="43"/>
    </row>
    <row r="13" spans="1:75" ht="14" customHeight="1">
      <c r="A13" s="274" t="s">
        <v>20</v>
      </c>
      <c r="B13" s="274" t="s">
        <v>21</v>
      </c>
      <c r="C13" s="275"/>
      <c r="D13" s="276">
        <v>461142</v>
      </c>
      <c r="E13" s="276">
        <v>43159</v>
      </c>
      <c r="F13" s="275">
        <f t="shared" si="13"/>
        <v>417983</v>
      </c>
      <c r="G13" s="276">
        <v>13872</v>
      </c>
      <c r="H13" s="276">
        <v>317009</v>
      </c>
      <c r="I13" s="276">
        <v>4186</v>
      </c>
      <c r="J13" s="276">
        <v>27876</v>
      </c>
      <c r="K13" s="276">
        <v>25101</v>
      </c>
      <c r="L13" s="276">
        <v>73098</v>
      </c>
      <c r="M13" s="277">
        <f t="shared" si="0"/>
        <v>32.141615885446832</v>
      </c>
      <c r="N13" s="277">
        <f t="shared" si="1"/>
        <v>75.842558190165633</v>
      </c>
      <c r="O13" s="277">
        <f t="shared" si="2"/>
        <v>9.6990199031488213</v>
      </c>
      <c r="P13" s="277">
        <f t="shared" si="3"/>
        <v>6.6691707557484392</v>
      </c>
      <c r="Q13" s="277">
        <f t="shared" si="4"/>
        <v>58.159364211404338</v>
      </c>
      <c r="R13" s="278">
        <f t="shared" si="5"/>
        <v>17.488271054085931</v>
      </c>
      <c r="S13" s="276">
        <v>437459</v>
      </c>
      <c r="T13" s="276">
        <v>41792</v>
      </c>
      <c r="U13" s="276">
        <v>395667</v>
      </c>
      <c r="V13" s="276">
        <v>16107</v>
      </c>
      <c r="W13" s="276">
        <v>25685</v>
      </c>
      <c r="X13" s="276">
        <v>56329</v>
      </c>
      <c r="Y13" s="276">
        <v>339338</v>
      </c>
      <c r="Z13" s="279">
        <f t="shared" si="14"/>
        <v>38.540869065849925</v>
      </c>
      <c r="AA13" s="279">
        <f t="shared" si="6"/>
        <v>14.236466523617084</v>
      </c>
      <c r="AB13" s="279">
        <f t="shared" si="15"/>
        <v>61.459130934150075</v>
      </c>
      <c r="AC13" s="280">
        <f t="shared" si="16"/>
        <v>85.763533476382918</v>
      </c>
      <c r="AD13" s="281">
        <v>33.58</v>
      </c>
      <c r="AE13" s="276">
        <v>461142</v>
      </c>
      <c r="AF13" s="237">
        <v>17745</v>
      </c>
      <c r="AG13" s="279">
        <f t="shared" si="17"/>
        <v>3.8480554796570257</v>
      </c>
      <c r="AH13" s="237">
        <v>733</v>
      </c>
      <c r="AI13" s="328">
        <v>16.900000000000002</v>
      </c>
      <c r="AJ13" s="328">
        <v>206</v>
      </c>
      <c r="AK13" s="328">
        <v>196</v>
      </c>
      <c r="AL13" s="282">
        <v>24.668950582220962</v>
      </c>
      <c r="AM13" s="289">
        <v>45.803483163894207</v>
      </c>
      <c r="AN13" s="284">
        <v>481586</v>
      </c>
      <c r="AO13" s="284">
        <v>15502</v>
      </c>
      <c r="AP13" s="285">
        <f t="shared" si="18"/>
        <v>3.218947394650177</v>
      </c>
      <c r="AQ13" s="276">
        <v>461142</v>
      </c>
      <c r="AR13" s="276">
        <v>251676</v>
      </c>
      <c r="AS13" s="276">
        <v>8576</v>
      </c>
      <c r="AT13" s="276">
        <v>243100</v>
      </c>
      <c r="AU13" s="276">
        <v>117184</v>
      </c>
      <c r="AV13" s="276">
        <v>8530</v>
      </c>
      <c r="AW13" s="276">
        <v>108654</v>
      </c>
      <c r="AX13" s="276">
        <v>92282</v>
      </c>
      <c r="AY13" s="276">
        <v>26053</v>
      </c>
      <c r="AZ13" s="276">
        <v>66229</v>
      </c>
      <c r="BA13" s="286">
        <f t="shared" si="7"/>
        <v>19.870710628142447</v>
      </c>
      <c r="BB13" s="279">
        <f t="shared" si="8"/>
        <v>58.160260106272268</v>
      </c>
      <c r="BC13" s="279">
        <f t="shared" si="9"/>
        <v>19.764127991844109</v>
      </c>
      <c r="BD13" s="279">
        <f t="shared" si="10"/>
        <v>25.994837110600194</v>
      </c>
      <c r="BE13" s="279">
        <f t="shared" si="11"/>
        <v>60.365161380013447</v>
      </c>
      <c r="BF13" s="280">
        <f t="shared" si="12"/>
        <v>15.844902783127543</v>
      </c>
      <c r="BG13" s="275">
        <v>34</v>
      </c>
      <c r="BH13" s="275">
        <v>71</v>
      </c>
      <c r="BI13" s="276">
        <v>26246</v>
      </c>
      <c r="BJ13" s="276">
        <v>50152</v>
      </c>
      <c r="BK13" s="287">
        <v>31200</v>
      </c>
      <c r="BL13" s="287">
        <v>91700</v>
      </c>
      <c r="BM13" s="290">
        <v>150.7347539099066</v>
      </c>
      <c r="BN13" s="276">
        <v>3.6</v>
      </c>
      <c r="BO13" s="276">
        <v>5.3</v>
      </c>
      <c r="BP13" s="41"/>
      <c r="BQ13" s="41"/>
      <c r="BR13" s="41"/>
      <c r="BS13" s="41"/>
      <c r="BT13" s="45"/>
      <c r="BU13" s="42"/>
      <c r="BV13" s="41"/>
      <c r="BW13" s="43"/>
    </row>
    <row r="14" spans="1:75" ht="14" customHeight="1">
      <c r="A14" s="274" t="s">
        <v>22</v>
      </c>
      <c r="B14" s="274" t="s">
        <v>23</v>
      </c>
      <c r="C14" s="275"/>
      <c r="D14" s="276">
        <v>11833949</v>
      </c>
      <c r="E14" s="276">
        <v>1195416</v>
      </c>
      <c r="F14" s="275">
        <f t="shared" si="13"/>
        <v>10638533</v>
      </c>
      <c r="G14" s="276">
        <v>368864</v>
      </c>
      <c r="H14" s="276">
        <v>7810477</v>
      </c>
      <c r="I14" s="276">
        <v>83275</v>
      </c>
      <c r="J14" s="276">
        <v>658174</v>
      </c>
      <c r="K14" s="276">
        <v>743277</v>
      </c>
      <c r="L14" s="276">
        <v>2169882</v>
      </c>
      <c r="M14" s="277">
        <f t="shared" si="0"/>
        <v>30.856538644287845</v>
      </c>
      <c r="N14" s="277">
        <f t="shared" si="1"/>
        <v>73.416861140535076</v>
      </c>
      <c r="O14" s="277">
        <f t="shared" si="2"/>
        <v>6.96619419515884</v>
      </c>
      <c r="P14" s="277">
        <f t="shared" si="3"/>
        <v>6.1866988615817613</v>
      </c>
      <c r="Q14" s="277">
        <f t="shared" si="4"/>
        <v>62.17726716055332</v>
      </c>
      <c r="R14" s="278">
        <f t="shared" si="5"/>
        <v>20.396439997883167</v>
      </c>
      <c r="S14" s="276">
        <v>11743496</v>
      </c>
      <c r="T14" s="276">
        <v>1192993</v>
      </c>
      <c r="U14" s="276">
        <v>10550503</v>
      </c>
      <c r="V14" s="276">
        <v>326107</v>
      </c>
      <c r="W14" s="276">
        <v>866886</v>
      </c>
      <c r="X14" s="276">
        <v>1491664</v>
      </c>
      <c r="Y14" s="276">
        <v>9058839</v>
      </c>
      <c r="Z14" s="279">
        <f t="shared" si="14"/>
        <v>27.335198110969639</v>
      </c>
      <c r="AA14" s="279">
        <f t="shared" si="6"/>
        <v>14.138321177672761</v>
      </c>
      <c r="AB14" s="279">
        <f t="shared" si="15"/>
        <v>72.664801889030358</v>
      </c>
      <c r="AC14" s="280">
        <f t="shared" si="16"/>
        <v>85.861678822327235</v>
      </c>
      <c r="AD14" s="281">
        <v>20.68</v>
      </c>
      <c r="AE14" s="276">
        <v>11833949</v>
      </c>
      <c r="AF14" s="237">
        <v>271933</v>
      </c>
      <c r="AG14" s="279">
        <f t="shared" si="17"/>
        <v>2.2979057962815288</v>
      </c>
      <c r="AH14" s="237">
        <v>733</v>
      </c>
      <c r="AI14" s="328">
        <v>22</v>
      </c>
      <c r="AJ14" s="328">
        <v>115.99999999999999</v>
      </c>
      <c r="AK14" s="328">
        <v>100</v>
      </c>
      <c r="AL14" s="282">
        <v>28.59409857707444</v>
      </c>
      <c r="AM14" s="289">
        <v>53.180922675945972</v>
      </c>
      <c r="AN14" s="284">
        <v>12370810</v>
      </c>
      <c r="AO14" s="284">
        <v>594387</v>
      </c>
      <c r="AP14" s="285">
        <f t="shared" si="18"/>
        <v>4.8047540945176586</v>
      </c>
      <c r="AQ14" s="276">
        <v>11833949</v>
      </c>
      <c r="AR14" s="276">
        <v>5876829</v>
      </c>
      <c r="AS14" s="276">
        <v>228732</v>
      </c>
      <c r="AT14" s="276">
        <v>5648097</v>
      </c>
      <c r="AU14" s="276">
        <v>3009038</v>
      </c>
      <c r="AV14" s="276">
        <v>219139</v>
      </c>
      <c r="AW14" s="276">
        <v>2789899</v>
      </c>
      <c r="AX14" s="276">
        <v>2948082</v>
      </c>
      <c r="AY14" s="276">
        <v>747545</v>
      </c>
      <c r="AZ14" s="276">
        <v>2200537</v>
      </c>
      <c r="BA14" s="286">
        <f t="shared" si="7"/>
        <v>19.13409223232749</v>
      </c>
      <c r="BB14" s="279">
        <f t="shared" si="8"/>
        <v>53.090938384079834</v>
      </c>
      <c r="BC14" s="279">
        <f t="shared" si="9"/>
        <v>18.331610083853654</v>
      </c>
      <c r="BD14" s="279">
        <f t="shared" si="10"/>
        <v>26.224470986742247</v>
      </c>
      <c r="BE14" s="279">
        <f t="shared" si="11"/>
        <v>62.534297683818849</v>
      </c>
      <c r="BF14" s="280">
        <f t="shared" si="12"/>
        <v>20.684590629177915</v>
      </c>
      <c r="BG14" s="275">
        <v>32.200000000000003</v>
      </c>
      <c r="BH14" s="275">
        <v>67.599999999999994</v>
      </c>
      <c r="BI14" s="276">
        <v>20823</v>
      </c>
      <c r="BJ14" s="276">
        <v>28872</v>
      </c>
      <c r="BK14" s="287">
        <v>42300</v>
      </c>
      <c r="BL14" s="287">
        <v>58900</v>
      </c>
      <c r="BM14" s="290">
        <v>106.44109328057304</v>
      </c>
      <c r="BN14" s="276">
        <v>6.4</v>
      </c>
      <c r="BO14" s="276">
        <v>5.3</v>
      </c>
      <c r="BP14" s="41"/>
      <c r="BQ14" s="41"/>
      <c r="BR14" s="41"/>
      <c r="BS14" s="41"/>
      <c r="BT14" s="45"/>
      <c r="BU14" s="42"/>
      <c r="BV14" s="41"/>
      <c r="BW14" s="43"/>
    </row>
    <row r="15" spans="1:75" ht="14" customHeight="1">
      <c r="A15" s="274" t="s">
        <v>24</v>
      </c>
      <c r="B15" s="274" t="s">
        <v>25</v>
      </c>
      <c r="C15" s="275"/>
      <c r="D15" s="276">
        <v>6198786</v>
      </c>
      <c r="E15" s="276">
        <v>670053</v>
      </c>
      <c r="F15" s="275">
        <f t="shared" si="13"/>
        <v>5528733</v>
      </c>
      <c r="G15" s="276">
        <v>210699</v>
      </c>
      <c r="H15" s="276">
        <v>4044603</v>
      </c>
      <c r="I15" s="276">
        <v>44742</v>
      </c>
      <c r="J15" s="276">
        <v>348220</v>
      </c>
      <c r="K15" s="276">
        <v>414612</v>
      </c>
      <c r="L15" s="276">
        <v>1135910</v>
      </c>
      <c r="M15" s="277">
        <f t="shared" si="0"/>
        <v>31.445124490152271</v>
      </c>
      <c r="N15" s="277">
        <f t="shared" si="1"/>
        <v>73.15605582689561</v>
      </c>
      <c r="O15" s="277">
        <f t="shared" si="2"/>
        <v>6.6773822369275262</v>
      </c>
      <c r="P15" s="277">
        <f t="shared" si="3"/>
        <v>6.2983689029656524</v>
      </c>
      <c r="Q15" s="277">
        <f t="shared" si="4"/>
        <v>61.877493272920205</v>
      </c>
      <c r="R15" s="278">
        <f t="shared" si="5"/>
        <v>20.545575270138748</v>
      </c>
      <c r="S15" s="276">
        <v>6117559</v>
      </c>
      <c r="T15" s="276">
        <v>667171</v>
      </c>
      <c r="U15" s="276">
        <v>5450388</v>
      </c>
      <c r="V15" s="276">
        <v>191029</v>
      </c>
      <c r="W15" s="276">
        <v>476142</v>
      </c>
      <c r="X15" s="276">
        <v>803192</v>
      </c>
      <c r="Y15" s="276">
        <v>4647196</v>
      </c>
      <c r="Z15" s="279">
        <f t="shared" si="14"/>
        <v>28.632689370491221</v>
      </c>
      <c r="AA15" s="279">
        <f t="shared" si="6"/>
        <v>14.736418765049386</v>
      </c>
      <c r="AB15" s="279">
        <f t="shared" si="15"/>
        <v>71.367310629508779</v>
      </c>
      <c r="AC15" s="280">
        <f t="shared" si="16"/>
        <v>85.263581234950607</v>
      </c>
      <c r="AD15" s="281">
        <v>16.79</v>
      </c>
      <c r="AE15" s="276">
        <v>6198786</v>
      </c>
      <c r="AF15" s="237">
        <v>160607</v>
      </c>
      <c r="AG15" s="279">
        <f t="shared" si="17"/>
        <v>2.5909428071883753</v>
      </c>
      <c r="AH15" s="237">
        <v>733</v>
      </c>
      <c r="AI15" s="328">
        <v>21.3</v>
      </c>
      <c r="AJ15" s="328">
        <v>100</v>
      </c>
      <c r="AK15" s="328">
        <v>95</v>
      </c>
      <c r="AL15" s="282">
        <v>23.643637451459597</v>
      </c>
      <c r="AM15" s="289">
        <v>46.745509349250533</v>
      </c>
      <c r="AN15" s="284">
        <v>6444165</v>
      </c>
      <c r="AO15" s="284">
        <v>305556</v>
      </c>
      <c r="AP15" s="285">
        <f t="shared" si="18"/>
        <v>4.7415918121277159</v>
      </c>
      <c r="AQ15" s="276">
        <v>6198786</v>
      </c>
      <c r="AR15" s="276">
        <v>3128702</v>
      </c>
      <c r="AS15" s="276">
        <v>138108</v>
      </c>
      <c r="AT15" s="276">
        <v>2990594</v>
      </c>
      <c r="AU15" s="276">
        <v>1528290</v>
      </c>
      <c r="AV15" s="276">
        <v>116188</v>
      </c>
      <c r="AW15" s="276">
        <v>1412102</v>
      </c>
      <c r="AX15" s="276">
        <v>1541794</v>
      </c>
      <c r="AY15" s="276">
        <v>415757</v>
      </c>
      <c r="AZ15" s="276">
        <v>1126037</v>
      </c>
      <c r="BA15" s="286">
        <f t="shared" si="7"/>
        <v>20.611503866112084</v>
      </c>
      <c r="BB15" s="279">
        <f t="shared" si="8"/>
        <v>54.091850700693989</v>
      </c>
      <c r="BC15" s="279">
        <f t="shared" si="9"/>
        <v>17.340120856111383</v>
      </c>
      <c r="BD15" s="279">
        <f t="shared" si="10"/>
        <v>25.54115020566195</v>
      </c>
      <c r="BE15" s="279">
        <f t="shared" si="11"/>
        <v>62.048375277776536</v>
      </c>
      <c r="BF15" s="280">
        <f t="shared" si="12"/>
        <v>20.366999093644058</v>
      </c>
      <c r="BG15" s="275">
        <v>33.9</v>
      </c>
      <c r="BH15" s="275">
        <v>67.599999999999994</v>
      </c>
      <c r="BI15" s="276">
        <v>22007</v>
      </c>
      <c r="BJ15" s="276">
        <v>30681</v>
      </c>
      <c r="BK15" s="287">
        <v>41400</v>
      </c>
      <c r="BL15" s="287">
        <v>61500</v>
      </c>
      <c r="BM15" s="290">
        <v>100.10273871017031</v>
      </c>
      <c r="BN15" s="276">
        <v>5.2</v>
      </c>
      <c r="BO15" s="276">
        <v>4.9000000000000004</v>
      </c>
      <c r="BP15" s="41"/>
      <c r="BQ15" s="41"/>
      <c r="BR15" s="41"/>
      <c r="BS15" s="41"/>
      <c r="BT15" s="45"/>
      <c r="BU15" s="42"/>
      <c r="BV15" s="41"/>
      <c r="BW15" s="43"/>
    </row>
    <row r="16" spans="1:75" ht="14" customHeight="1">
      <c r="A16" s="274" t="s">
        <v>26</v>
      </c>
      <c r="B16" s="274" t="s">
        <v>27</v>
      </c>
      <c r="C16" s="275"/>
      <c r="D16" s="276">
        <v>831538</v>
      </c>
      <c r="E16" s="276">
        <v>66508</v>
      </c>
      <c r="F16" s="275">
        <f t="shared" si="13"/>
        <v>765030</v>
      </c>
      <c r="G16" s="276">
        <v>26774</v>
      </c>
      <c r="H16" s="276">
        <v>588413</v>
      </c>
      <c r="I16" s="276">
        <v>3875</v>
      </c>
      <c r="J16" s="276">
        <v>32024</v>
      </c>
      <c r="K16" s="276">
        <v>35859</v>
      </c>
      <c r="L16" s="276">
        <v>144593</v>
      </c>
      <c r="M16" s="277">
        <f t="shared" si="0"/>
        <v>40.25681121068142</v>
      </c>
      <c r="N16" s="277">
        <f t="shared" si="1"/>
        <v>76.913715801994698</v>
      </c>
      <c r="O16" s="277">
        <f t="shared" si="2"/>
        <v>5.8263667528718353</v>
      </c>
      <c r="P16" s="277">
        <f t="shared" si="3"/>
        <v>4.1859796347855642</v>
      </c>
      <c r="Q16" s="277">
        <f t="shared" si="4"/>
        <v>53.916822036446746</v>
      </c>
      <c r="R16" s="278">
        <f t="shared" si="5"/>
        <v>18.900304563219745</v>
      </c>
      <c r="S16" s="276">
        <v>823445</v>
      </c>
      <c r="T16" s="276">
        <v>66367</v>
      </c>
      <c r="U16" s="276">
        <v>757078</v>
      </c>
      <c r="V16" s="276">
        <v>15293</v>
      </c>
      <c r="W16" s="276">
        <v>51074</v>
      </c>
      <c r="X16" s="276">
        <v>72957</v>
      </c>
      <c r="Y16" s="276">
        <v>684121</v>
      </c>
      <c r="Z16" s="279">
        <f t="shared" si="14"/>
        <v>23.043078638479965</v>
      </c>
      <c r="AA16" s="279">
        <f t="shared" si="6"/>
        <v>9.6366556682402607</v>
      </c>
      <c r="AB16" s="279">
        <f t="shared" si="15"/>
        <v>76.956921361520031</v>
      </c>
      <c r="AC16" s="280">
        <f t="shared" si="16"/>
        <v>90.363344331759748</v>
      </c>
      <c r="AD16" s="281">
        <v>35.200000000000003</v>
      </c>
      <c r="AE16" s="276">
        <v>831538</v>
      </c>
      <c r="AF16" s="237">
        <v>13846</v>
      </c>
      <c r="AG16" s="279">
        <f t="shared" si="17"/>
        <v>1.6651073071825944</v>
      </c>
      <c r="AH16" s="237">
        <v>733</v>
      </c>
      <c r="AI16" s="328">
        <v>15.2</v>
      </c>
      <c r="AJ16" s="328">
        <v>188</v>
      </c>
      <c r="AK16" s="328">
        <v>167</v>
      </c>
      <c r="AL16" s="282">
        <v>31.906378196987539</v>
      </c>
      <c r="AM16" s="289">
        <v>51.243651652651735</v>
      </c>
      <c r="AN16" s="284">
        <v>876579</v>
      </c>
      <c r="AO16" s="284">
        <v>24174</v>
      </c>
      <c r="AP16" s="285">
        <f t="shared" si="18"/>
        <v>2.7577662709236703</v>
      </c>
      <c r="AQ16" s="276">
        <v>831538</v>
      </c>
      <c r="AR16" s="276">
        <v>441823</v>
      </c>
      <c r="AS16" s="276">
        <v>17377</v>
      </c>
      <c r="AT16" s="276">
        <v>424446</v>
      </c>
      <c r="AU16" s="276">
        <v>219735</v>
      </c>
      <c r="AV16" s="276">
        <v>13530</v>
      </c>
      <c r="AW16" s="276">
        <v>206205</v>
      </c>
      <c r="AX16" s="276">
        <v>169980</v>
      </c>
      <c r="AY16" s="276">
        <v>35601</v>
      </c>
      <c r="AZ16" s="276">
        <v>134379</v>
      </c>
      <c r="BA16" s="286">
        <f t="shared" si="7"/>
        <v>26.127683887652616</v>
      </c>
      <c r="BB16" s="279">
        <f t="shared" si="8"/>
        <v>55.480961530920361</v>
      </c>
      <c r="BC16" s="279">
        <f t="shared" si="9"/>
        <v>20.343417333253143</v>
      </c>
      <c r="BD16" s="279">
        <f t="shared" si="10"/>
        <v>26.953844947256972</v>
      </c>
      <c r="BE16" s="279">
        <f t="shared" si="11"/>
        <v>53.528898779094249</v>
      </c>
      <c r="BF16" s="280">
        <f t="shared" si="12"/>
        <v>17.565193521822671</v>
      </c>
      <c r="BG16" s="275">
        <v>39.9</v>
      </c>
      <c r="BH16" s="275">
        <v>72.7</v>
      </c>
      <c r="BI16" s="276">
        <v>25945</v>
      </c>
      <c r="BJ16" s="276">
        <v>34505</v>
      </c>
      <c r="BK16" s="287">
        <v>60600</v>
      </c>
      <c r="BL16" s="287">
        <v>85600</v>
      </c>
      <c r="BM16" s="290">
        <v>149.084135140424</v>
      </c>
      <c r="BN16" s="276">
        <v>7.1</v>
      </c>
      <c r="BO16" s="276">
        <v>4.4000000000000004</v>
      </c>
      <c r="BP16" s="41"/>
      <c r="BQ16" s="41"/>
      <c r="BR16" s="41"/>
      <c r="BS16" s="41"/>
      <c r="BT16" s="45"/>
      <c r="BU16" s="42"/>
      <c r="BV16" s="41"/>
      <c r="BW16" s="43"/>
    </row>
    <row r="17" spans="1:75" ht="14" customHeight="1">
      <c r="A17" s="274" t="s">
        <v>28</v>
      </c>
      <c r="B17" s="274" t="s">
        <v>29</v>
      </c>
      <c r="C17" s="275"/>
      <c r="D17" s="276">
        <v>954843</v>
      </c>
      <c r="E17" s="276">
        <v>108451</v>
      </c>
      <c r="F17" s="275">
        <f t="shared" si="13"/>
        <v>846392</v>
      </c>
      <c r="G17" s="276">
        <v>42970</v>
      </c>
      <c r="H17" s="276">
        <v>642732</v>
      </c>
      <c r="I17" s="276">
        <v>6445</v>
      </c>
      <c r="J17" s="276">
        <v>36944</v>
      </c>
      <c r="K17" s="276">
        <v>59036</v>
      </c>
      <c r="L17" s="276">
        <v>166716</v>
      </c>
      <c r="M17" s="277">
        <f t="shared" si="0"/>
        <v>39.621580252833077</v>
      </c>
      <c r="N17" s="277">
        <f t="shared" si="1"/>
        <v>75.937863306836547</v>
      </c>
      <c r="O17" s="277">
        <f t="shared" si="2"/>
        <v>5.9427760002212979</v>
      </c>
      <c r="P17" s="277">
        <f t="shared" si="3"/>
        <v>4.36488057543077</v>
      </c>
      <c r="Q17" s="277">
        <f t="shared" si="4"/>
        <v>54.43564374694563</v>
      </c>
      <c r="R17" s="278">
        <f t="shared" si="5"/>
        <v>19.697256117732682</v>
      </c>
      <c r="S17" s="276">
        <v>947040</v>
      </c>
      <c r="T17" s="276">
        <v>108041</v>
      </c>
      <c r="U17" s="276">
        <v>838999</v>
      </c>
      <c r="V17" s="276">
        <v>29732</v>
      </c>
      <c r="W17" s="276">
        <v>78309</v>
      </c>
      <c r="X17" s="276">
        <v>112999</v>
      </c>
      <c r="Y17" s="276">
        <v>726000</v>
      </c>
      <c r="Z17" s="279">
        <f t="shared" si="14"/>
        <v>27.519182532557085</v>
      </c>
      <c r="AA17" s="279">
        <f t="shared" si="6"/>
        <v>13.468311642802909</v>
      </c>
      <c r="AB17" s="279">
        <f t="shared" si="15"/>
        <v>72.480817467442918</v>
      </c>
      <c r="AC17" s="280">
        <f t="shared" si="16"/>
        <v>86.531688357197083</v>
      </c>
      <c r="AD17" s="281">
        <v>14.65</v>
      </c>
      <c r="AE17" s="276">
        <v>954843</v>
      </c>
      <c r="AF17" s="237">
        <v>21177</v>
      </c>
      <c r="AG17" s="279">
        <f t="shared" si="17"/>
        <v>2.2178515211401248</v>
      </c>
      <c r="AH17" s="237">
        <v>786</v>
      </c>
      <c r="AI17" s="328">
        <v>23.400000000000002</v>
      </c>
      <c r="AJ17" s="328">
        <v>75</v>
      </c>
      <c r="AK17" s="328">
        <v>66</v>
      </c>
      <c r="AL17" s="282">
        <v>22.157266805996034</v>
      </c>
      <c r="AM17" s="289">
        <v>43.00556666253523</v>
      </c>
      <c r="AN17" s="284">
        <v>990978</v>
      </c>
      <c r="AO17" s="284">
        <v>47498</v>
      </c>
      <c r="AP17" s="285">
        <f t="shared" si="18"/>
        <v>4.7930428324342218</v>
      </c>
      <c r="AQ17" s="276">
        <v>954843</v>
      </c>
      <c r="AR17" s="276">
        <v>469178</v>
      </c>
      <c r="AS17" s="276">
        <v>26052</v>
      </c>
      <c r="AT17" s="276">
        <v>443126</v>
      </c>
      <c r="AU17" s="276">
        <v>292956</v>
      </c>
      <c r="AV17" s="276">
        <v>26223</v>
      </c>
      <c r="AW17" s="276">
        <v>266733</v>
      </c>
      <c r="AX17" s="276">
        <v>192709</v>
      </c>
      <c r="AY17" s="276">
        <v>56176</v>
      </c>
      <c r="AZ17" s="276">
        <v>136533</v>
      </c>
      <c r="BA17" s="286">
        <f t="shared" si="7"/>
        <v>24.021908511678085</v>
      </c>
      <c r="BB17" s="279">
        <f t="shared" si="8"/>
        <v>52.354700895093529</v>
      </c>
      <c r="BC17" s="279">
        <f t="shared" si="9"/>
        <v>24.17958340633097</v>
      </c>
      <c r="BD17" s="279">
        <f t="shared" si="10"/>
        <v>31.514121116456678</v>
      </c>
      <c r="BE17" s="279">
        <f t="shared" si="11"/>
        <v>51.798508081990946</v>
      </c>
      <c r="BF17" s="280">
        <f t="shared" si="12"/>
        <v>16.131177988449796</v>
      </c>
      <c r="BG17" s="275">
        <v>43.3</v>
      </c>
      <c r="BH17" s="275">
        <v>69.900000000000006</v>
      </c>
      <c r="BI17" s="276">
        <v>19356</v>
      </c>
      <c r="BJ17" s="276">
        <v>26486</v>
      </c>
      <c r="BK17" s="287">
        <v>40600</v>
      </c>
      <c r="BL17" s="287">
        <v>60400</v>
      </c>
      <c r="BM17" s="290">
        <v>96.082691972286298</v>
      </c>
      <c r="BN17" s="276">
        <v>6.8</v>
      </c>
      <c r="BO17" s="276">
        <v>5.8</v>
      </c>
      <c r="BP17" s="41"/>
      <c r="BQ17" s="41"/>
      <c r="BR17" s="41"/>
      <c r="BS17" s="41"/>
      <c r="BT17" s="45"/>
      <c r="BU17" s="42"/>
      <c r="BV17" s="41"/>
      <c r="BW17" s="43"/>
    </row>
    <row r="18" spans="1:75" ht="14" customHeight="1">
      <c r="A18" s="274" t="s">
        <v>30</v>
      </c>
      <c r="B18" s="274" t="s">
        <v>31</v>
      </c>
      <c r="C18" s="275"/>
      <c r="D18" s="276">
        <v>7965239</v>
      </c>
      <c r="E18" s="276">
        <v>680188</v>
      </c>
      <c r="F18" s="275">
        <f t="shared" si="13"/>
        <v>7285051</v>
      </c>
      <c r="G18" s="276">
        <v>239900</v>
      </c>
      <c r="H18" s="276">
        <v>5536226</v>
      </c>
      <c r="I18" s="276">
        <v>50982</v>
      </c>
      <c r="J18" s="276">
        <v>453185</v>
      </c>
      <c r="K18" s="276">
        <v>389306</v>
      </c>
      <c r="L18" s="276">
        <v>1295640</v>
      </c>
      <c r="M18" s="277">
        <f t="shared" si="0"/>
        <v>35.269660740854</v>
      </c>
      <c r="N18" s="277">
        <f t="shared" si="1"/>
        <v>75.994334150852211</v>
      </c>
      <c r="O18" s="277">
        <f t="shared" si="2"/>
        <v>7.4952807165077893</v>
      </c>
      <c r="P18" s="277">
        <f t="shared" si="3"/>
        <v>6.2207526069481194</v>
      </c>
      <c r="Q18" s="277">
        <f t="shared" si="4"/>
        <v>57.235058542638207</v>
      </c>
      <c r="R18" s="278">
        <f t="shared" si="5"/>
        <v>17.784913242199675</v>
      </c>
      <c r="S18" s="276">
        <v>7873652</v>
      </c>
      <c r="T18" s="276">
        <v>676985</v>
      </c>
      <c r="U18" s="276">
        <v>7196667</v>
      </c>
      <c r="V18" s="276">
        <v>180460</v>
      </c>
      <c r="W18" s="276">
        <v>496525</v>
      </c>
      <c r="X18" s="276">
        <v>845542</v>
      </c>
      <c r="Y18" s="276">
        <v>6351125</v>
      </c>
      <c r="Z18" s="279">
        <f t="shared" si="14"/>
        <v>26.656425179287574</v>
      </c>
      <c r="AA18" s="279">
        <f t="shared" si="6"/>
        <v>11.74907773278936</v>
      </c>
      <c r="AB18" s="279">
        <f t="shared" si="15"/>
        <v>73.343574820712419</v>
      </c>
      <c r="AC18" s="280">
        <f t="shared" si="16"/>
        <v>88.25092226721064</v>
      </c>
      <c r="AD18" s="281">
        <v>20.87</v>
      </c>
      <c r="AE18" s="276">
        <v>7965239</v>
      </c>
      <c r="AF18" s="237">
        <v>168721</v>
      </c>
      <c r="AG18" s="279">
        <f t="shared" si="17"/>
        <v>2.1182164151006639</v>
      </c>
      <c r="AH18" s="237">
        <v>733</v>
      </c>
      <c r="AI18" s="328">
        <v>17.599999999999998</v>
      </c>
      <c r="AJ18" s="328">
        <v>122</v>
      </c>
      <c r="AK18" s="328">
        <v>106</v>
      </c>
      <c r="AL18" s="282">
        <v>25.976822190528125</v>
      </c>
      <c r="AM18" s="289">
        <v>45.933287381432777</v>
      </c>
      <c r="AN18" s="284">
        <v>8004166</v>
      </c>
      <c r="AO18" s="284">
        <v>316607</v>
      </c>
      <c r="AP18" s="285">
        <f t="shared" si="18"/>
        <v>3.9555276589715906</v>
      </c>
      <c r="AQ18" s="276">
        <v>7965239</v>
      </c>
      <c r="AR18" s="276">
        <v>4127209</v>
      </c>
      <c r="AS18" s="276">
        <v>144046</v>
      </c>
      <c r="AT18" s="276">
        <v>3983163</v>
      </c>
      <c r="AU18" s="276">
        <v>2173179</v>
      </c>
      <c r="AV18" s="276">
        <v>142956</v>
      </c>
      <c r="AW18" s="276">
        <v>2030223</v>
      </c>
      <c r="AX18" s="276">
        <v>1664851</v>
      </c>
      <c r="AY18" s="276">
        <v>393186</v>
      </c>
      <c r="AZ18" s="276">
        <v>1271665</v>
      </c>
      <c r="BA18" s="286">
        <f t="shared" si="7"/>
        <v>21.177380371309109</v>
      </c>
      <c r="BB18" s="279">
        <f t="shared" si="8"/>
        <v>54.675842351687031</v>
      </c>
      <c r="BC18" s="279">
        <f t="shared" si="9"/>
        <v>21.017130558022192</v>
      </c>
      <c r="BD18" s="279">
        <f t="shared" si="10"/>
        <v>27.86834299444163</v>
      </c>
      <c r="BE18" s="279">
        <f t="shared" si="11"/>
        <v>57.805489070668706</v>
      </c>
      <c r="BF18" s="280">
        <f t="shared" si="12"/>
        <v>17.455814653871332</v>
      </c>
      <c r="BG18" s="275">
        <v>35.700000000000003</v>
      </c>
      <c r="BH18" s="275">
        <v>71</v>
      </c>
      <c r="BI18" s="276">
        <v>22198</v>
      </c>
      <c r="BJ18" s="276">
        <v>33983</v>
      </c>
      <c r="BK18" s="287">
        <v>42300</v>
      </c>
      <c r="BL18" s="287">
        <v>72600</v>
      </c>
      <c r="BM18" s="290">
        <v>111.76980066117437</v>
      </c>
      <c r="BN18" s="276">
        <v>5.4</v>
      </c>
      <c r="BO18" s="276">
        <v>4.3</v>
      </c>
      <c r="BP18" s="41"/>
      <c r="BQ18" s="41"/>
      <c r="BR18" s="41"/>
      <c r="BS18" s="41"/>
      <c r="BT18" s="45"/>
      <c r="BU18" s="42"/>
      <c r="BV18" s="41"/>
      <c r="BW18" s="43"/>
    </row>
    <row r="19" spans="1:75" ht="14" customHeight="1">
      <c r="A19" s="274" t="s">
        <v>32</v>
      </c>
      <c r="B19" s="274" t="s">
        <v>33</v>
      </c>
      <c r="C19" s="275"/>
      <c r="D19" s="276">
        <v>4008012</v>
      </c>
      <c r="E19" s="276">
        <v>472214</v>
      </c>
      <c r="F19" s="275">
        <f t="shared" si="13"/>
        <v>3535798</v>
      </c>
      <c r="G19" s="276">
        <v>166246</v>
      </c>
      <c r="H19" s="276">
        <v>2727852</v>
      </c>
      <c r="I19" s="276">
        <v>29277</v>
      </c>
      <c r="J19" s="276">
        <v>181790</v>
      </c>
      <c r="K19" s="276">
        <v>276691</v>
      </c>
      <c r="L19" s="276">
        <v>626156</v>
      </c>
      <c r="M19" s="277">
        <f t="shared" si="0"/>
        <v>35.205648286581933</v>
      </c>
      <c r="N19" s="277">
        <f t="shared" si="1"/>
        <v>77.149543045162645</v>
      </c>
      <c r="O19" s="277">
        <f t="shared" si="2"/>
        <v>6.1999432460706378</v>
      </c>
      <c r="P19" s="277">
        <f t="shared" si="3"/>
        <v>5.1414136214795079</v>
      </c>
      <c r="Q19" s="277">
        <f t="shared" si="4"/>
        <v>58.594408467347435</v>
      </c>
      <c r="R19" s="278">
        <f t="shared" si="5"/>
        <v>17.709043333357844</v>
      </c>
      <c r="S19" s="276">
        <v>3932147</v>
      </c>
      <c r="T19" s="276">
        <v>468657</v>
      </c>
      <c r="U19" s="276">
        <v>3463490</v>
      </c>
      <c r="V19" s="276">
        <v>128325</v>
      </c>
      <c r="W19" s="276">
        <v>340332</v>
      </c>
      <c r="X19" s="276">
        <v>433938</v>
      </c>
      <c r="Y19" s="276">
        <v>3029552</v>
      </c>
      <c r="Z19" s="279">
        <f t="shared" si="14"/>
        <v>27.381432476203276</v>
      </c>
      <c r="AA19" s="279">
        <f t="shared" si="6"/>
        <v>12.528923138221851</v>
      </c>
      <c r="AB19" s="279">
        <f t="shared" si="15"/>
        <v>72.618567523796713</v>
      </c>
      <c r="AC19" s="280">
        <f t="shared" si="16"/>
        <v>87.471076861778158</v>
      </c>
      <c r="AD19" s="281">
        <v>15.17</v>
      </c>
      <c r="AE19" s="276">
        <v>4008012</v>
      </c>
      <c r="AF19" s="237">
        <v>90293</v>
      </c>
      <c r="AG19" s="279">
        <f t="shared" si="17"/>
        <v>2.2528126163294924</v>
      </c>
      <c r="AH19" s="237">
        <v>733</v>
      </c>
      <c r="AI19" s="328">
        <v>20.599999999999998</v>
      </c>
      <c r="AJ19" s="328">
        <v>85</v>
      </c>
      <c r="AK19" s="328">
        <v>73</v>
      </c>
      <c r="AL19" s="282">
        <v>17.987323959152793</v>
      </c>
      <c r="AM19" s="289">
        <v>44.379938370911475</v>
      </c>
      <c r="AN19" s="284">
        <v>4066038</v>
      </c>
      <c r="AO19" s="284">
        <v>225717</v>
      </c>
      <c r="AP19" s="285">
        <f t="shared" si="18"/>
        <v>5.5512762054855367</v>
      </c>
      <c r="AQ19" s="276">
        <v>4008012</v>
      </c>
      <c r="AR19" s="276">
        <v>2060382</v>
      </c>
      <c r="AS19" s="276">
        <v>101291</v>
      </c>
      <c r="AT19" s="276">
        <v>1959091</v>
      </c>
      <c r="AU19" s="276">
        <v>1123892</v>
      </c>
      <c r="AV19" s="276">
        <v>101487</v>
      </c>
      <c r="AW19" s="276">
        <v>1022405</v>
      </c>
      <c r="AX19" s="276">
        <v>823738</v>
      </c>
      <c r="AY19" s="276">
        <v>269436</v>
      </c>
      <c r="AZ19" s="276">
        <v>554302</v>
      </c>
      <c r="BA19" s="286">
        <f t="shared" si="7"/>
        <v>21.450232309927276</v>
      </c>
      <c r="BB19" s="279">
        <f t="shared" si="8"/>
        <v>55.40732247713246</v>
      </c>
      <c r="BC19" s="279">
        <f t="shared" si="9"/>
        <v>21.491738914983461</v>
      </c>
      <c r="BD19" s="279">
        <f t="shared" si="10"/>
        <v>28.915820417342847</v>
      </c>
      <c r="BE19" s="279">
        <f t="shared" si="11"/>
        <v>57.058028775089262</v>
      </c>
      <c r="BF19" s="280">
        <f t="shared" si="12"/>
        <v>15.676857105524695</v>
      </c>
      <c r="BG19" s="275">
        <v>36.1</v>
      </c>
      <c r="BH19" s="275">
        <v>70.7</v>
      </c>
      <c r="BI19" s="276">
        <v>20299</v>
      </c>
      <c r="BJ19" s="276">
        <v>30548</v>
      </c>
      <c r="BK19" s="287">
        <v>40300</v>
      </c>
      <c r="BL19" s="287">
        <v>62500</v>
      </c>
      <c r="BM19" s="290">
        <v>96.39098902486748</v>
      </c>
      <c r="BN19" s="276">
        <v>4</v>
      </c>
      <c r="BO19" s="276">
        <v>3.4</v>
      </c>
      <c r="BP19" s="41"/>
      <c r="BQ19" s="41"/>
      <c r="BR19" s="41"/>
      <c r="BS19" s="41"/>
      <c r="BT19" s="45"/>
      <c r="BU19" s="42"/>
      <c r="BV19" s="41"/>
      <c r="BW19" s="43"/>
    </row>
    <row r="20" spans="1:75" ht="14" customHeight="1">
      <c r="A20" s="274" t="s">
        <v>34</v>
      </c>
      <c r="B20" s="274" t="s">
        <v>35</v>
      </c>
      <c r="C20" s="275"/>
      <c r="D20" s="276">
        <v>1869985</v>
      </c>
      <c r="E20" s="276">
        <v>176443</v>
      </c>
      <c r="F20" s="275">
        <f t="shared" si="13"/>
        <v>1693542</v>
      </c>
      <c r="G20" s="276">
        <v>79715</v>
      </c>
      <c r="H20" s="276">
        <v>1390329</v>
      </c>
      <c r="I20" s="276">
        <v>9667</v>
      </c>
      <c r="J20" s="276">
        <v>58562</v>
      </c>
      <c r="K20" s="276">
        <v>87061</v>
      </c>
      <c r="L20" s="276">
        <v>244651</v>
      </c>
      <c r="M20" s="277">
        <f t="shared" si="0"/>
        <v>45.178896300788359</v>
      </c>
      <c r="N20" s="277">
        <f t="shared" si="1"/>
        <v>82.09592676178093</v>
      </c>
      <c r="O20" s="277">
        <f t="shared" si="2"/>
        <v>5.4788231893586028</v>
      </c>
      <c r="P20" s="277">
        <f t="shared" si="3"/>
        <v>3.4579597081147084</v>
      </c>
      <c r="Q20" s="277">
        <f t="shared" si="4"/>
        <v>49.34228050985304</v>
      </c>
      <c r="R20" s="278">
        <f t="shared" si="5"/>
        <v>14.446113530104363</v>
      </c>
      <c r="S20" s="276">
        <v>1822390</v>
      </c>
      <c r="T20" s="276">
        <v>174310</v>
      </c>
      <c r="U20" s="276">
        <v>1648080</v>
      </c>
      <c r="V20" s="276">
        <v>45613</v>
      </c>
      <c r="W20" s="276">
        <v>128697</v>
      </c>
      <c r="X20" s="276">
        <v>179699</v>
      </c>
      <c r="Y20" s="276">
        <v>1468381</v>
      </c>
      <c r="Z20" s="279">
        <f t="shared" si="14"/>
        <v>26.167747117204982</v>
      </c>
      <c r="AA20" s="279">
        <f t="shared" si="6"/>
        <v>10.903536236105044</v>
      </c>
      <c r="AB20" s="279">
        <f t="shared" si="15"/>
        <v>73.832252882795018</v>
      </c>
      <c r="AC20" s="280">
        <f t="shared" si="16"/>
        <v>89.09646376389496</v>
      </c>
      <c r="AD20" s="281">
        <v>14.57</v>
      </c>
      <c r="AE20" s="276">
        <v>1869985</v>
      </c>
      <c r="AF20" s="237">
        <v>35716</v>
      </c>
      <c r="AG20" s="279">
        <f t="shared" si="17"/>
        <v>1.9099618446137268</v>
      </c>
      <c r="AH20" s="237">
        <v>733</v>
      </c>
      <c r="AI20" s="328">
        <v>18.399999999999999</v>
      </c>
      <c r="AJ20" s="328">
        <v>80</v>
      </c>
      <c r="AK20" s="328">
        <v>69</v>
      </c>
      <c r="AL20" s="282">
        <v>16.937015283331011</v>
      </c>
      <c r="AM20" s="289">
        <v>40.401700035046531</v>
      </c>
      <c r="AN20" s="284">
        <v>1889747</v>
      </c>
      <c r="AO20" s="284">
        <v>86247</v>
      </c>
      <c r="AP20" s="285">
        <f t="shared" si="18"/>
        <v>4.5639442740218668</v>
      </c>
      <c r="AQ20" s="276">
        <v>1869985</v>
      </c>
      <c r="AR20" s="276">
        <v>1071057</v>
      </c>
      <c r="AS20" s="276">
        <v>46805</v>
      </c>
      <c r="AT20" s="276">
        <v>1024252</v>
      </c>
      <c r="AU20" s="276">
        <v>524068</v>
      </c>
      <c r="AV20" s="276">
        <v>48078</v>
      </c>
      <c r="AW20" s="276">
        <v>475990</v>
      </c>
      <c r="AX20" s="276">
        <v>274860</v>
      </c>
      <c r="AY20" s="276">
        <v>81560</v>
      </c>
      <c r="AZ20" s="276">
        <v>193300</v>
      </c>
      <c r="BA20" s="286">
        <f t="shared" si="7"/>
        <v>26.526980384600122</v>
      </c>
      <c r="BB20" s="279">
        <f t="shared" si="8"/>
        <v>60.479870000271617</v>
      </c>
      <c r="BC20" s="279">
        <f t="shared" si="9"/>
        <v>27.248459842555384</v>
      </c>
      <c r="BD20" s="279">
        <f t="shared" si="10"/>
        <v>28.106182190934735</v>
      </c>
      <c r="BE20" s="279">
        <f t="shared" si="11"/>
        <v>46.224559772844486</v>
      </c>
      <c r="BF20" s="280">
        <f t="shared" si="12"/>
        <v>11.41394780879364</v>
      </c>
      <c r="BG20" s="275">
        <v>45.9</v>
      </c>
      <c r="BH20" s="275">
        <v>76.599999999999994</v>
      </c>
      <c r="BI20" s="276">
        <v>19145</v>
      </c>
      <c r="BJ20" s="276">
        <v>31619</v>
      </c>
      <c r="BK20" s="287">
        <v>44200</v>
      </c>
      <c r="BL20" s="287">
        <v>68500</v>
      </c>
      <c r="BM20" s="290">
        <v>98.999815940404901</v>
      </c>
      <c r="BN20" s="276">
        <v>5.7</v>
      </c>
      <c r="BO20" s="276">
        <v>4.4000000000000004</v>
      </c>
      <c r="BP20" s="41"/>
      <c r="BQ20" s="41"/>
      <c r="BR20" s="41"/>
      <c r="BS20" s="41"/>
      <c r="BT20" s="45"/>
      <c r="BU20" s="42"/>
      <c r="BV20" s="41"/>
      <c r="BW20" s="43"/>
    </row>
    <row r="21" spans="1:75" ht="14" customHeight="1">
      <c r="A21" s="274" t="s">
        <v>36</v>
      </c>
      <c r="B21" s="274" t="s">
        <v>37</v>
      </c>
      <c r="C21" s="275"/>
      <c r="D21" s="276">
        <v>1722549</v>
      </c>
      <c r="E21" s="276">
        <v>182150</v>
      </c>
      <c r="F21" s="275">
        <f t="shared" si="13"/>
        <v>1540399</v>
      </c>
      <c r="G21" s="276">
        <v>76625</v>
      </c>
      <c r="H21" s="276">
        <v>1227498</v>
      </c>
      <c r="I21" s="276">
        <v>10279</v>
      </c>
      <c r="J21" s="276">
        <v>61385</v>
      </c>
      <c r="K21" s="276">
        <v>95246</v>
      </c>
      <c r="L21" s="276">
        <v>251516</v>
      </c>
      <c r="M21" s="277">
        <f t="shared" si="0"/>
        <v>42.066977765577825</v>
      </c>
      <c r="N21" s="277">
        <f t="shared" si="1"/>
        <v>79.687016156203683</v>
      </c>
      <c r="O21" s="277">
        <f t="shared" si="2"/>
        <v>5.6431512489706286</v>
      </c>
      <c r="P21" s="277">
        <f t="shared" si="3"/>
        <v>3.9850064820867845</v>
      </c>
      <c r="Q21" s="277">
        <f t="shared" si="4"/>
        <v>52.28987098545155</v>
      </c>
      <c r="R21" s="278">
        <f t="shared" si="5"/>
        <v>16.327977361709532</v>
      </c>
      <c r="S21" s="276">
        <v>1694795</v>
      </c>
      <c r="T21" s="276">
        <v>180373</v>
      </c>
      <c r="U21" s="276">
        <v>1514422</v>
      </c>
      <c r="V21" s="276">
        <v>46023</v>
      </c>
      <c r="W21" s="276">
        <v>134350</v>
      </c>
      <c r="X21" s="276">
        <v>174369</v>
      </c>
      <c r="Y21" s="276">
        <v>1340053</v>
      </c>
      <c r="Z21" s="279">
        <f t="shared" si="14"/>
        <v>25.51545963087602</v>
      </c>
      <c r="AA21" s="279">
        <f t="shared" si="6"/>
        <v>11.513897711470118</v>
      </c>
      <c r="AB21" s="279">
        <f t="shared" si="15"/>
        <v>74.484540369123991</v>
      </c>
      <c r="AC21" s="280">
        <f t="shared" si="16"/>
        <v>88.486102288529878</v>
      </c>
      <c r="AD21" s="281">
        <v>15.59</v>
      </c>
      <c r="AE21" s="276">
        <v>1722549</v>
      </c>
      <c r="AF21" s="237">
        <v>31980</v>
      </c>
      <c r="AG21" s="279">
        <f t="shared" si="17"/>
        <v>1.8565509602339325</v>
      </c>
      <c r="AH21" s="237">
        <v>733</v>
      </c>
      <c r="AI21" s="328">
        <v>18.8</v>
      </c>
      <c r="AJ21" s="328">
        <v>86</v>
      </c>
      <c r="AK21" s="328">
        <v>73</v>
      </c>
      <c r="AL21" s="282">
        <v>18.090398639549505</v>
      </c>
      <c r="AM21" s="289">
        <v>40.731795001531232</v>
      </c>
      <c r="AN21" s="284">
        <v>1755345</v>
      </c>
      <c r="AO21" s="284">
        <v>80498</v>
      </c>
      <c r="AP21" s="285">
        <f t="shared" si="18"/>
        <v>4.5858791291740371</v>
      </c>
      <c r="AQ21" s="276">
        <v>1722549</v>
      </c>
      <c r="AR21" s="276">
        <v>955584</v>
      </c>
      <c r="AS21" s="276">
        <v>47776</v>
      </c>
      <c r="AT21" s="276">
        <v>907808</v>
      </c>
      <c r="AU21" s="276">
        <v>468288</v>
      </c>
      <c r="AV21" s="276">
        <v>43634</v>
      </c>
      <c r="AW21" s="276">
        <v>424654</v>
      </c>
      <c r="AX21" s="276">
        <v>298677</v>
      </c>
      <c r="AY21" s="276">
        <v>90740</v>
      </c>
      <c r="AZ21" s="276">
        <v>207937</v>
      </c>
      <c r="BA21" s="286">
        <f t="shared" si="7"/>
        <v>26.228932198737304</v>
      </c>
      <c r="BB21" s="279">
        <f t="shared" si="8"/>
        <v>58.933302345690954</v>
      </c>
      <c r="BC21" s="279">
        <f t="shared" si="9"/>
        <v>23.954982157562448</v>
      </c>
      <c r="BD21" s="279">
        <f t="shared" si="10"/>
        <v>27.567792500514475</v>
      </c>
      <c r="BE21" s="279">
        <f t="shared" si="11"/>
        <v>49.816085643700248</v>
      </c>
      <c r="BF21" s="280">
        <f t="shared" si="12"/>
        <v>13.498905153794569</v>
      </c>
      <c r="BG21" s="275">
        <v>44.7</v>
      </c>
      <c r="BH21" s="275">
        <v>73.400000000000006</v>
      </c>
      <c r="BI21" s="276">
        <v>20843</v>
      </c>
      <c r="BJ21" s="276">
        <v>31199</v>
      </c>
      <c r="BK21" s="287">
        <v>43800</v>
      </c>
      <c r="BL21" s="287">
        <v>65500</v>
      </c>
      <c r="BM21" s="290">
        <v>100.47163537764168</v>
      </c>
      <c r="BN21" s="276">
        <v>4.5999999999999996</v>
      </c>
      <c r="BO21" s="276">
        <v>4.0999999999999996</v>
      </c>
      <c r="BP21" s="41"/>
      <c r="BQ21" s="41"/>
      <c r="BR21" s="41"/>
      <c r="BS21" s="41"/>
      <c r="BT21" s="45"/>
      <c r="BU21" s="42"/>
      <c r="BV21" s="41"/>
      <c r="BW21" s="43"/>
    </row>
    <row r="22" spans="1:75" ht="14" customHeight="1">
      <c r="A22" s="274" t="s">
        <v>38</v>
      </c>
      <c r="B22" s="274" t="s">
        <v>39</v>
      </c>
      <c r="C22" s="275"/>
      <c r="D22" s="276">
        <v>2685216</v>
      </c>
      <c r="E22" s="276">
        <v>424996</v>
      </c>
      <c r="F22" s="275">
        <f t="shared" si="13"/>
        <v>2260220</v>
      </c>
      <c r="G22" s="276">
        <v>118359</v>
      </c>
      <c r="H22" s="276">
        <v>1679126</v>
      </c>
      <c r="I22" s="276">
        <v>22252</v>
      </c>
      <c r="J22" s="276">
        <v>123023</v>
      </c>
      <c r="K22" s="276">
        <v>284385</v>
      </c>
      <c r="L22" s="276">
        <v>458071</v>
      </c>
      <c r="M22" s="277">
        <f t="shared" si="0"/>
        <v>27.849438582951368</v>
      </c>
      <c r="N22" s="277">
        <f t="shared" si="1"/>
        <v>74.290378812681951</v>
      </c>
      <c r="O22" s="277">
        <f t="shared" si="2"/>
        <v>5.2358139841316156</v>
      </c>
      <c r="P22" s="277">
        <f t="shared" si="3"/>
        <v>5.4429657289998312</v>
      </c>
      <c r="Q22" s="277">
        <f t="shared" si="4"/>
        <v>66.914747432917025</v>
      </c>
      <c r="R22" s="278">
        <f t="shared" si="5"/>
        <v>20.266655458318215</v>
      </c>
      <c r="S22" s="276">
        <v>2644132</v>
      </c>
      <c r="T22" s="276">
        <v>421812</v>
      </c>
      <c r="U22" s="276">
        <v>2222320</v>
      </c>
      <c r="V22" s="276">
        <v>142561</v>
      </c>
      <c r="W22" s="276">
        <v>279251</v>
      </c>
      <c r="X22" s="276">
        <v>334221</v>
      </c>
      <c r="Y22" s="276">
        <v>1888099</v>
      </c>
      <c r="Z22" s="279">
        <f t="shared" si="14"/>
        <v>33.797284098129026</v>
      </c>
      <c r="AA22" s="279">
        <f t="shared" si="6"/>
        <v>15.039283271536053</v>
      </c>
      <c r="AB22" s="279">
        <f t="shared" si="15"/>
        <v>66.202715901870974</v>
      </c>
      <c r="AC22" s="280">
        <f t="shared" si="16"/>
        <v>84.96071672846395</v>
      </c>
      <c r="AD22" s="281">
        <v>13.95</v>
      </c>
      <c r="AE22" s="276">
        <v>2685216</v>
      </c>
      <c r="AF22" s="237">
        <v>122573</v>
      </c>
      <c r="AG22" s="279">
        <f t="shared" si="17"/>
        <v>4.5647352019353375</v>
      </c>
      <c r="AH22" s="237">
        <v>733</v>
      </c>
      <c r="AI22" s="328">
        <v>22.400000000000002</v>
      </c>
      <c r="AJ22" s="328">
        <v>77</v>
      </c>
      <c r="AK22" s="328">
        <v>68</v>
      </c>
      <c r="AL22" s="282">
        <v>19.133933790572897</v>
      </c>
      <c r="AM22" s="289">
        <v>41.580953650094507</v>
      </c>
      <c r="AN22" s="284">
        <v>2735628</v>
      </c>
      <c r="AO22" s="284">
        <v>219930</v>
      </c>
      <c r="AP22" s="285">
        <f t="shared" si="18"/>
        <v>8.0394702788537042</v>
      </c>
      <c r="AQ22" s="276">
        <v>2685216</v>
      </c>
      <c r="AR22" s="276">
        <v>1296133</v>
      </c>
      <c r="AS22" s="276">
        <v>75973</v>
      </c>
      <c r="AT22" s="276">
        <v>1220160</v>
      </c>
      <c r="AU22" s="276">
        <v>693366</v>
      </c>
      <c r="AV22" s="276">
        <v>71870</v>
      </c>
      <c r="AW22" s="276">
        <v>621496</v>
      </c>
      <c r="AX22" s="276">
        <v>695717</v>
      </c>
      <c r="AY22" s="276">
        <v>277153</v>
      </c>
      <c r="AZ22" s="276">
        <v>418564</v>
      </c>
      <c r="BA22" s="286">
        <f t="shared" si="7"/>
        <v>17.876168246289375</v>
      </c>
      <c r="BB22" s="279">
        <f t="shared" si="8"/>
        <v>53.984125439116546</v>
      </c>
      <c r="BC22" s="279">
        <f t="shared" si="9"/>
        <v>16.910747395269603</v>
      </c>
      <c r="BD22" s="279">
        <f t="shared" si="10"/>
        <v>27.497146295493359</v>
      </c>
      <c r="BE22" s="279">
        <f t="shared" si="11"/>
        <v>65.213084358441023</v>
      </c>
      <c r="BF22" s="280">
        <f t="shared" si="12"/>
        <v>18.518728265390095</v>
      </c>
      <c r="BG22" s="275">
        <v>30.5</v>
      </c>
      <c r="BH22" s="275">
        <v>65.2</v>
      </c>
      <c r="BI22" s="276">
        <v>19796</v>
      </c>
      <c r="BJ22" s="276">
        <v>29121</v>
      </c>
      <c r="BK22" s="287">
        <v>32200</v>
      </c>
      <c r="BL22" s="287">
        <v>58300</v>
      </c>
      <c r="BM22" s="290">
        <v>93.919180877558119</v>
      </c>
      <c r="BN22" s="276">
        <v>4.2</v>
      </c>
      <c r="BO22" s="276">
        <v>3.2</v>
      </c>
      <c r="BP22" s="41"/>
      <c r="BQ22" s="41"/>
      <c r="BR22" s="41"/>
      <c r="BS22" s="41"/>
      <c r="BT22" s="45"/>
      <c r="BU22" s="42"/>
      <c r="BV22" s="41"/>
      <c r="BW22" s="43"/>
    </row>
    <row r="23" spans="1:75" ht="14" customHeight="1">
      <c r="A23" s="274" t="s">
        <v>40</v>
      </c>
      <c r="B23" s="274" t="s">
        <v>41</v>
      </c>
      <c r="C23" s="275"/>
      <c r="D23" s="276">
        <v>2817139</v>
      </c>
      <c r="E23" s="276">
        <v>371289</v>
      </c>
      <c r="F23" s="275">
        <f t="shared" si="13"/>
        <v>2445850</v>
      </c>
      <c r="G23" s="276">
        <v>121276</v>
      </c>
      <c r="H23" s="276">
        <v>1782791</v>
      </c>
      <c r="I23" s="276">
        <v>22941</v>
      </c>
      <c r="J23" s="276">
        <v>134733</v>
      </c>
      <c r="K23" s="276">
        <v>227072</v>
      </c>
      <c r="L23" s="276">
        <v>528326</v>
      </c>
      <c r="M23" s="277">
        <f t="shared" si="0"/>
        <v>32.663504709269596</v>
      </c>
      <c r="N23" s="277">
        <f t="shared" si="1"/>
        <v>72.89044708383588</v>
      </c>
      <c r="O23" s="277">
        <f t="shared" si="2"/>
        <v>6.17874485912591</v>
      </c>
      <c r="P23" s="277">
        <f t="shared" si="3"/>
        <v>5.5086370791340435</v>
      </c>
      <c r="Q23" s="277">
        <f t="shared" si="4"/>
        <v>61.157750431604498</v>
      </c>
      <c r="R23" s="278">
        <f t="shared" si="5"/>
        <v>21.600915837030072</v>
      </c>
      <c r="S23" s="276">
        <v>2792416</v>
      </c>
      <c r="T23" s="276">
        <v>369522</v>
      </c>
      <c r="U23" s="276">
        <v>2422894</v>
      </c>
      <c r="V23" s="276">
        <v>113805</v>
      </c>
      <c r="W23" s="276">
        <v>255717</v>
      </c>
      <c r="X23" s="276">
        <v>390793</v>
      </c>
      <c r="Y23" s="276">
        <v>2032101</v>
      </c>
      <c r="Z23" s="279">
        <f t="shared" si="14"/>
        <v>30.797895659798336</v>
      </c>
      <c r="AA23" s="279">
        <f t="shared" si="6"/>
        <v>16.129182704649896</v>
      </c>
      <c r="AB23" s="279">
        <f t="shared" si="15"/>
        <v>69.202104340201657</v>
      </c>
      <c r="AC23" s="280">
        <f t="shared" si="16"/>
        <v>83.870817295350108</v>
      </c>
      <c r="AD23" s="281">
        <v>16.16</v>
      </c>
      <c r="AE23" s="276">
        <v>2817139</v>
      </c>
      <c r="AF23" s="237">
        <v>112050</v>
      </c>
      <c r="AG23" s="279">
        <f t="shared" si="17"/>
        <v>3.977439522863444</v>
      </c>
      <c r="AH23" s="237">
        <v>733</v>
      </c>
      <c r="AI23" s="328">
        <v>21.9</v>
      </c>
      <c r="AJ23" s="328">
        <v>93</v>
      </c>
      <c r="AK23" s="328">
        <v>81</v>
      </c>
      <c r="AL23" s="282">
        <v>19.255463305040234</v>
      </c>
      <c r="AM23" s="289">
        <v>45.944374746288503</v>
      </c>
      <c r="AN23" s="284">
        <v>2893274</v>
      </c>
      <c r="AO23" s="284">
        <v>175353</v>
      </c>
      <c r="AP23" s="285">
        <f t="shared" si="18"/>
        <v>6.0607118440908119</v>
      </c>
      <c r="AQ23" s="276">
        <v>2817139</v>
      </c>
      <c r="AR23" s="276">
        <v>1400038</v>
      </c>
      <c r="AS23" s="276">
        <v>76377</v>
      </c>
      <c r="AT23" s="276">
        <v>1323661</v>
      </c>
      <c r="AU23" s="276">
        <v>687073</v>
      </c>
      <c r="AV23" s="276">
        <v>70034</v>
      </c>
      <c r="AW23" s="276">
        <v>617039</v>
      </c>
      <c r="AX23" s="276">
        <v>730028</v>
      </c>
      <c r="AY23" s="276">
        <v>224878</v>
      </c>
      <c r="AZ23" s="276">
        <v>505150</v>
      </c>
      <c r="BA23" s="286">
        <f t="shared" si="7"/>
        <v>20.570768323327652</v>
      </c>
      <c r="BB23" s="279">
        <f t="shared" si="8"/>
        <v>54.118649958092277</v>
      </c>
      <c r="BC23" s="279">
        <f t="shared" si="9"/>
        <v>18.862395600192841</v>
      </c>
      <c r="BD23" s="279">
        <f t="shared" si="10"/>
        <v>25.227998446347893</v>
      </c>
      <c r="BE23" s="279">
        <f t="shared" si="11"/>
        <v>60.566836076479511</v>
      </c>
      <c r="BF23" s="280">
        <f t="shared" si="12"/>
        <v>20.653351595559826</v>
      </c>
      <c r="BG23" s="275">
        <v>31.3</v>
      </c>
      <c r="BH23" s="275">
        <v>63.5</v>
      </c>
      <c r="BI23" s="276">
        <v>21318</v>
      </c>
      <c r="BJ23" s="276">
        <v>30586</v>
      </c>
      <c r="BK23" s="287">
        <v>33400</v>
      </c>
      <c r="BL23" s="287">
        <v>54400</v>
      </c>
      <c r="BM23" s="290">
        <v>100.24070148613434</v>
      </c>
      <c r="BN23" s="276">
        <v>3.7</v>
      </c>
      <c r="BO23" s="276">
        <v>2.6</v>
      </c>
      <c r="BP23" s="41"/>
      <c r="BQ23" s="41"/>
      <c r="BR23" s="41"/>
      <c r="BS23" s="41"/>
      <c r="BT23" s="45"/>
      <c r="BU23" s="42"/>
      <c r="BV23" s="41"/>
      <c r="BW23" s="43"/>
    </row>
    <row r="24" spans="1:75" ht="14" customHeight="1">
      <c r="A24" s="274" t="s">
        <v>42</v>
      </c>
      <c r="B24" s="274" t="s">
        <v>43</v>
      </c>
      <c r="C24" s="275"/>
      <c r="D24" s="276">
        <v>821334</v>
      </c>
      <c r="E24" s="276">
        <v>112122</v>
      </c>
      <c r="F24" s="275">
        <f t="shared" si="13"/>
        <v>709212</v>
      </c>
      <c r="G24" s="276">
        <v>36430</v>
      </c>
      <c r="H24" s="276">
        <v>564623</v>
      </c>
      <c r="I24" s="276">
        <v>6465</v>
      </c>
      <c r="J24" s="276">
        <v>31145</v>
      </c>
      <c r="K24" s="276">
        <v>69227</v>
      </c>
      <c r="L24" s="276">
        <v>113444</v>
      </c>
      <c r="M24" s="277">
        <f t="shared" si="0"/>
        <v>32.491393303722731</v>
      </c>
      <c r="N24" s="277">
        <f t="shared" si="1"/>
        <v>79.612725108994212</v>
      </c>
      <c r="O24" s="277">
        <f t="shared" si="2"/>
        <v>5.7660405629582066</v>
      </c>
      <c r="P24" s="277">
        <f t="shared" si="3"/>
        <v>4.3914936577497281</v>
      </c>
      <c r="Q24" s="277">
        <f t="shared" si="4"/>
        <v>61.742566133319066</v>
      </c>
      <c r="R24" s="278">
        <f t="shared" si="5"/>
        <v>15.995781233256064</v>
      </c>
      <c r="S24" s="276">
        <v>804463</v>
      </c>
      <c r="T24" s="276">
        <v>111004</v>
      </c>
      <c r="U24" s="276">
        <v>693459</v>
      </c>
      <c r="V24" s="276">
        <v>35398</v>
      </c>
      <c r="W24" s="276">
        <v>75606</v>
      </c>
      <c r="X24" s="276">
        <v>72928</v>
      </c>
      <c r="Y24" s="276">
        <v>620531</v>
      </c>
      <c r="Z24" s="279">
        <f t="shared" si="14"/>
        <v>31.888940939065257</v>
      </c>
      <c r="AA24" s="279">
        <f t="shared" si="6"/>
        <v>10.51655541279297</v>
      </c>
      <c r="AB24" s="279">
        <f t="shared" si="15"/>
        <v>68.111059060934735</v>
      </c>
      <c r="AC24" s="280">
        <f t="shared" si="16"/>
        <v>89.483444587207032</v>
      </c>
      <c r="AD24" s="281">
        <v>18.05</v>
      </c>
      <c r="AE24" s="276">
        <v>821334</v>
      </c>
      <c r="AF24" s="237">
        <v>27823</v>
      </c>
      <c r="AG24" s="279">
        <f t="shared" si="17"/>
        <v>3.3875378347907188</v>
      </c>
      <c r="AH24" s="237">
        <v>743</v>
      </c>
      <c r="AI24" s="328">
        <v>20.599999999999998</v>
      </c>
      <c r="AJ24" s="328">
        <v>95</v>
      </c>
      <c r="AK24" s="328">
        <v>87</v>
      </c>
      <c r="AL24" s="282">
        <v>25.445089170131435</v>
      </c>
      <c r="AM24" s="289">
        <v>46.103867178302565</v>
      </c>
      <c r="AN24" s="284">
        <v>819082</v>
      </c>
      <c r="AO24" s="284">
        <v>62979</v>
      </c>
      <c r="AP24" s="285">
        <f t="shared" si="18"/>
        <v>7.6889737535436016</v>
      </c>
      <c r="AQ24" s="276">
        <v>821334</v>
      </c>
      <c r="AR24" s="276">
        <v>409863</v>
      </c>
      <c r="AS24" s="276">
        <v>19705</v>
      </c>
      <c r="AT24" s="276">
        <v>390158</v>
      </c>
      <c r="AU24" s="276">
        <v>253258</v>
      </c>
      <c r="AV24" s="276">
        <v>26343</v>
      </c>
      <c r="AW24" s="276">
        <v>226915</v>
      </c>
      <c r="AX24" s="276">
        <v>158213</v>
      </c>
      <c r="AY24" s="276">
        <v>66074</v>
      </c>
      <c r="AZ24" s="276">
        <v>92139</v>
      </c>
      <c r="BA24" s="286">
        <f t="shared" si="7"/>
        <v>17.574606232496745</v>
      </c>
      <c r="BB24" s="279">
        <f t="shared" si="8"/>
        <v>55.012887542793976</v>
      </c>
      <c r="BC24" s="279">
        <f t="shared" si="9"/>
        <v>23.494943008508589</v>
      </c>
      <c r="BD24" s="279">
        <f t="shared" si="10"/>
        <v>31.995369508694154</v>
      </c>
      <c r="BE24" s="279">
        <f t="shared" si="11"/>
        <v>58.930450758994667</v>
      </c>
      <c r="BF24" s="280">
        <f t="shared" si="12"/>
        <v>12.99174294851187</v>
      </c>
      <c r="BG24" s="275">
        <v>33.200000000000003</v>
      </c>
      <c r="BH24" s="275">
        <v>72.099999999999994</v>
      </c>
      <c r="BI24" s="276">
        <v>17611</v>
      </c>
      <c r="BJ24" s="276">
        <v>30390</v>
      </c>
      <c r="BK24" s="287">
        <v>36300</v>
      </c>
      <c r="BL24" s="287">
        <v>67000</v>
      </c>
      <c r="BM24" s="290">
        <v>123.04096254097711</v>
      </c>
      <c r="BN24" s="276">
        <v>6.5</v>
      </c>
      <c r="BO24" s="276">
        <v>5.4</v>
      </c>
      <c r="BP24" s="41"/>
      <c r="BQ24" s="41"/>
      <c r="BR24" s="41"/>
      <c r="BS24" s="41"/>
      <c r="BT24" s="45"/>
      <c r="BU24" s="42"/>
      <c r="BV24" s="41"/>
      <c r="BW24" s="43"/>
    </row>
    <row r="25" spans="1:75" ht="14" customHeight="1">
      <c r="A25" s="274" t="s">
        <v>44</v>
      </c>
      <c r="B25" s="274" t="s">
        <v>45</v>
      </c>
      <c r="C25" s="275"/>
      <c r="D25" s="276">
        <v>3722493</v>
      </c>
      <c r="E25" s="276">
        <v>318481</v>
      </c>
      <c r="F25" s="275">
        <f t="shared" si="13"/>
        <v>3404012</v>
      </c>
      <c r="G25" s="276">
        <v>127679</v>
      </c>
      <c r="H25" s="276">
        <v>2680547</v>
      </c>
      <c r="I25" s="276">
        <v>22837</v>
      </c>
      <c r="J25" s="276">
        <v>176641</v>
      </c>
      <c r="K25" s="276">
        <v>167965</v>
      </c>
      <c r="L25" s="276">
        <v>546824</v>
      </c>
      <c r="M25" s="277">
        <f t="shared" si="0"/>
        <v>40.089989669713418</v>
      </c>
      <c r="N25" s="277">
        <f t="shared" si="1"/>
        <v>78.746696545135563</v>
      </c>
      <c r="O25" s="277">
        <f t="shared" si="2"/>
        <v>7.1706004439825293</v>
      </c>
      <c r="P25" s="277">
        <f t="shared" si="3"/>
        <v>5.1892002730895195</v>
      </c>
      <c r="Q25" s="277">
        <f t="shared" si="4"/>
        <v>52.739409886304045</v>
      </c>
      <c r="R25" s="278">
        <f t="shared" si="5"/>
        <v>16.064103181774918</v>
      </c>
      <c r="S25" s="276">
        <v>3674258</v>
      </c>
      <c r="T25" s="276">
        <v>317214</v>
      </c>
      <c r="U25" s="276">
        <v>3357044</v>
      </c>
      <c r="V25" s="276">
        <v>68731</v>
      </c>
      <c r="W25" s="276">
        <v>248483</v>
      </c>
      <c r="X25" s="276">
        <v>270470</v>
      </c>
      <c r="Y25" s="276">
        <v>3086574</v>
      </c>
      <c r="Z25" s="279">
        <f t="shared" si="14"/>
        <v>21.667076484644436</v>
      </c>
      <c r="AA25" s="279">
        <f t="shared" si="6"/>
        <v>8.0567904382546072</v>
      </c>
      <c r="AB25" s="279">
        <f t="shared" si="15"/>
        <v>78.332923515355574</v>
      </c>
      <c r="AC25" s="280">
        <f t="shared" si="16"/>
        <v>91.943209561745391</v>
      </c>
      <c r="AD25" s="281">
        <v>28.27</v>
      </c>
      <c r="AE25" s="276">
        <v>3722493</v>
      </c>
      <c r="AF25" s="237">
        <v>74588</v>
      </c>
      <c r="AG25" s="279">
        <f t="shared" si="17"/>
        <v>2.0037109539225462</v>
      </c>
      <c r="AH25" s="237">
        <v>733</v>
      </c>
      <c r="AI25" s="328">
        <v>14.000000000000002</v>
      </c>
      <c r="AJ25" s="328">
        <v>167</v>
      </c>
      <c r="AK25" s="328">
        <v>149</v>
      </c>
      <c r="AL25" s="282">
        <v>26.53802399945296</v>
      </c>
      <c r="AM25" s="289">
        <v>47.787131582589772</v>
      </c>
      <c r="AN25" s="284">
        <v>3791509</v>
      </c>
      <c r="AO25" s="284">
        <v>140015</v>
      </c>
      <c r="AP25" s="285">
        <f t="shared" si="18"/>
        <v>3.6928568546190976</v>
      </c>
      <c r="AQ25" s="276">
        <v>3722493</v>
      </c>
      <c r="AR25" s="276">
        <v>2102133</v>
      </c>
      <c r="AS25" s="276">
        <v>83308</v>
      </c>
      <c r="AT25" s="276">
        <v>2018825</v>
      </c>
      <c r="AU25" s="276">
        <v>936205</v>
      </c>
      <c r="AV25" s="276">
        <v>66259</v>
      </c>
      <c r="AW25" s="276">
        <v>869946</v>
      </c>
      <c r="AX25" s="276">
        <v>684155</v>
      </c>
      <c r="AY25" s="276">
        <v>168914</v>
      </c>
      <c r="AZ25" s="276">
        <v>515241</v>
      </c>
      <c r="BA25" s="286">
        <f t="shared" si="7"/>
        <v>26.157918368756693</v>
      </c>
      <c r="BB25" s="279">
        <f t="shared" si="8"/>
        <v>59.307223358789571</v>
      </c>
      <c r="BC25" s="279">
        <f t="shared" si="9"/>
        <v>20.804694785560208</v>
      </c>
      <c r="BD25" s="279">
        <f t="shared" si="10"/>
        <v>25.55649040015135</v>
      </c>
      <c r="BE25" s="279">
        <f t="shared" si="11"/>
        <v>53.037386845683102</v>
      </c>
      <c r="BF25" s="280">
        <f t="shared" si="12"/>
        <v>15.13628624105908</v>
      </c>
      <c r="BG25" s="275">
        <v>41.1</v>
      </c>
      <c r="BH25" s="275">
        <v>73.7</v>
      </c>
      <c r="BI25" s="276">
        <v>29537</v>
      </c>
      <c r="BJ25" s="276">
        <v>41410</v>
      </c>
      <c r="BK25" s="287">
        <v>60500</v>
      </c>
      <c r="BL25" s="287">
        <v>91500</v>
      </c>
      <c r="BM25" s="290">
        <v>127.8317622285287</v>
      </c>
      <c r="BN25" s="276">
        <v>5.2</v>
      </c>
      <c r="BO25" s="276">
        <v>4.3</v>
      </c>
      <c r="BP25" s="41"/>
      <c r="BQ25" s="41"/>
      <c r="BR25" s="41"/>
      <c r="BS25" s="41"/>
      <c r="BT25" s="45"/>
      <c r="BU25" s="42"/>
      <c r="BV25" s="41"/>
      <c r="BW25" s="43"/>
    </row>
    <row r="26" spans="1:75" ht="14" customHeight="1">
      <c r="A26" s="274" t="s">
        <v>46</v>
      </c>
      <c r="B26" s="274" t="s">
        <v>47</v>
      </c>
      <c r="C26" s="275"/>
      <c r="D26" s="276">
        <v>4299862</v>
      </c>
      <c r="E26" s="276">
        <v>387416</v>
      </c>
      <c r="F26" s="275">
        <f t="shared" si="13"/>
        <v>3912446</v>
      </c>
      <c r="G26" s="276">
        <v>138237</v>
      </c>
      <c r="H26" s="276">
        <v>3083127</v>
      </c>
      <c r="I26" s="276">
        <v>27176</v>
      </c>
      <c r="J26" s="276">
        <v>201947</v>
      </c>
      <c r="K26" s="276">
        <v>222003</v>
      </c>
      <c r="L26" s="276">
        <v>627372</v>
      </c>
      <c r="M26" s="277">
        <f t="shared" si="0"/>
        <v>35.681799409420364</v>
      </c>
      <c r="N26" s="277">
        <f t="shared" si="1"/>
        <v>78.803055684346816</v>
      </c>
      <c r="O26" s="277">
        <f t="shared" si="2"/>
        <v>7.0146818923327903</v>
      </c>
      <c r="P26" s="277">
        <f t="shared" si="3"/>
        <v>5.1616559052827826</v>
      </c>
      <c r="Q26" s="277">
        <f t="shared" si="4"/>
        <v>57.303518698246847</v>
      </c>
      <c r="R26" s="278">
        <f t="shared" si="5"/>
        <v>16.035288410370395</v>
      </c>
      <c r="S26" s="276">
        <v>4153413</v>
      </c>
      <c r="T26" s="276">
        <v>381781</v>
      </c>
      <c r="U26" s="276">
        <v>3771632</v>
      </c>
      <c r="V26" s="276">
        <v>105303</v>
      </c>
      <c r="W26" s="276">
        <v>276478</v>
      </c>
      <c r="X26" s="276">
        <v>342758</v>
      </c>
      <c r="Y26" s="276">
        <v>3428874</v>
      </c>
      <c r="Z26" s="279">
        <f t="shared" si="14"/>
        <v>27.58204310848366</v>
      </c>
      <c r="AA26" s="279">
        <f t="shared" si="6"/>
        <v>9.0877901131393521</v>
      </c>
      <c r="AB26" s="279">
        <f t="shared" si="15"/>
        <v>72.41795689151634</v>
      </c>
      <c r="AC26" s="280">
        <f t="shared" si="16"/>
        <v>90.912209886860651</v>
      </c>
      <c r="AD26" s="281">
        <v>27.39</v>
      </c>
      <c r="AE26" s="276">
        <v>4299862</v>
      </c>
      <c r="AF26" s="237">
        <v>114041</v>
      </c>
      <c r="AG26" s="279">
        <f t="shared" si="17"/>
        <v>2.6522013962308555</v>
      </c>
      <c r="AH26" s="237">
        <v>847</v>
      </c>
      <c r="AI26" s="328">
        <v>16.900000000000002</v>
      </c>
      <c r="AJ26" s="328">
        <v>133</v>
      </c>
      <c r="AK26" s="328">
        <v>115.99999999999999</v>
      </c>
      <c r="AL26" s="282">
        <v>28.881134330725612</v>
      </c>
      <c r="AM26" s="289">
        <v>47.368231173452244</v>
      </c>
      <c r="AN26" s="284">
        <v>4359713</v>
      </c>
      <c r="AO26" s="284">
        <v>221057</v>
      </c>
      <c r="AP26" s="285">
        <f t="shared" si="18"/>
        <v>5.070448444656793</v>
      </c>
      <c r="AQ26" s="276">
        <v>4299862</v>
      </c>
      <c r="AR26" s="276">
        <v>2215822</v>
      </c>
      <c r="AS26" s="276">
        <v>76096</v>
      </c>
      <c r="AT26" s="276">
        <v>2139726</v>
      </c>
      <c r="AU26" s="276">
        <v>1312158</v>
      </c>
      <c r="AV26" s="276">
        <v>91462</v>
      </c>
      <c r="AW26" s="276">
        <v>1220696</v>
      </c>
      <c r="AX26" s="276">
        <v>771882</v>
      </c>
      <c r="AY26" s="276">
        <v>219858</v>
      </c>
      <c r="AZ26" s="276">
        <v>552024</v>
      </c>
      <c r="BA26" s="286">
        <f t="shared" si="7"/>
        <v>19.641935284035767</v>
      </c>
      <c r="BB26" s="279">
        <f t="shared" si="8"/>
        <v>54.690237258226695</v>
      </c>
      <c r="BC26" s="279">
        <f t="shared" si="9"/>
        <v>23.608214425836827</v>
      </c>
      <c r="BD26" s="279">
        <f t="shared" si="10"/>
        <v>31.200328387918962</v>
      </c>
      <c r="BE26" s="279">
        <f t="shared" si="11"/>
        <v>56.749850290127412</v>
      </c>
      <c r="BF26" s="280">
        <f t="shared" si="12"/>
        <v>14.109434353854342</v>
      </c>
      <c r="BG26" s="275">
        <v>38.6</v>
      </c>
      <c r="BH26" s="275">
        <v>74</v>
      </c>
      <c r="BI26" s="276">
        <v>22879</v>
      </c>
      <c r="BJ26" s="276">
        <v>40109</v>
      </c>
      <c r="BK26" s="287">
        <v>48400</v>
      </c>
      <c r="BL26" s="287">
        <v>92500</v>
      </c>
      <c r="BM26" s="290">
        <v>137.11063007842387</v>
      </c>
      <c r="BN26" s="276">
        <v>5.2</v>
      </c>
      <c r="BO26" s="276">
        <v>4.5999999999999996</v>
      </c>
      <c r="BP26" s="41"/>
      <c r="BQ26" s="41"/>
      <c r="BR26" s="41"/>
      <c r="BS26" s="41"/>
      <c r="BT26" s="45"/>
      <c r="BU26" s="42"/>
      <c r="BV26" s="41"/>
      <c r="BW26" s="43"/>
    </row>
    <row r="27" spans="1:75" ht="14" customHeight="1">
      <c r="A27" s="274" t="s">
        <v>48</v>
      </c>
      <c r="B27" s="274" t="s">
        <v>49</v>
      </c>
      <c r="C27" s="275"/>
      <c r="D27" s="276">
        <v>6085205</v>
      </c>
      <c r="E27" s="276">
        <v>750896</v>
      </c>
      <c r="F27" s="275">
        <f t="shared" si="13"/>
        <v>5334309</v>
      </c>
      <c r="G27" s="276">
        <v>228652</v>
      </c>
      <c r="H27" s="276">
        <v>3966948</v>
      </c>
      <c r="I27" s="276">
        <v>49743</v>
      </c>
      <c r="J27" s="276">
        <v>333135</v>
      </c>
      <c r="K27" s="276">
        <v>472501</v>
      </c>
      <c r="L27" s="276">
        <v>1034226</v>
      </c>
      <c r="M27" s="277">
        <f t="shared" si="0"/>
        <v>30.450555070209457</v>
      </c>
      <c r="N27" s="277">
        <f t="shared" si="1"/>
        <v>74.366670547206766</v>
      </c>
      <c r="O27" s="277">
        <f t="shared" si="2"/>
        <v>6.6244859474547741</v>
      </c>
      <c r="P27" s="277">
        <f t="shared" si="3"/>
        <v>6.2451387799244475</v>
      </c>
      <c r="Q27" s="277">
        <f t="shared" si="4"/>
        <v>62.924958982335767</v>
      </c>
      <c r="R27" s="278">
        <f t="shared" si="5"/>
        <v>19.388190672868781</v>
      </c>
      <c r="S27" s="276">
        <v>6005697</v>
      </c>
      <c r="T27" s="276">
        <v>747625</v>
      </c>
      <c r="U27" s="276">
        <v>5258072</v>
      </c>
      <c r="V27" s="276">
        <v>228117</v>
      </c>
      <c r="W27" s="276">
        <v>519508</v>
      </c>
      <c r="X27" s="276">
        <v>726384</v>
      </c>
      <c r="Y27" s="276">
        <v>4531688</v>
      </c>
      <c r="Z27" s="279">
        <f t="shared" si="14"/>
        <v>30.512222036448755</v>
      </c>
      <c r="AA27" s="279">
        <f t="shared" si="6"/>
        <v>13.814645368112114</v>
      </c>
      <c r="AB27" s="279">
        <f t="shared" si="15"/>
        <v>69.487777963551238</v>
      </c>
      <c r="AC27" s="280">
        <f t="shared" si="16"/>
        <v>86.18535463188789</v>
      </c>
      <c r="AD27" s="281">
        <v>16.239999999999998</v>
      </c>
      <c r="AE27" s="276">
        <v>6085205</v>
      </c>
      <c r="AF27" s="237">
        <v>189165</v>
      </c>
      <c r="AG27" s="279">
        <f t="shared" si="17"/>
        <v>3.1086052154364561</v>
      </c>
      <c r="AH27" s="237">
        <v>747</v>
      </c>
      <c r="AI27" s="328">
        <v>20.5</v>
      </c>
      <c r="AJ27" s="328">
        <v>87</v>
      </c>
      <c r="AK27" s="328">
        <v>74</v>
      </c>
      <c r="AL27" s="282">
        <v>22.180771881637643</v>
      </c>
      <c r="AM27" s="289">
        <v>47.556017983893199</v>
      </c>
      <c r="AN27" s="284">
        <v>6125488</v>
      </c>
      <c r="AO27" s="284">
        <v>379935</v>
      </c>
      <c r="AP27" s="285">
        <f t="shared" si="18"/>
        <v>6.2025262313794425</v>
      </c>
      <c r="AQ27" s="276">
        <v>6085205</v>
      </c>
      <c r="AR27" s="276">
        <v>2847730</v>
      </c>
      <c r="AS27" s="276">
        <v>128688</v>
      </c>
      <c r="AT27" s="276">
        <v>2719042</v>
      </c>
      <c r="AU27" s="276">
        <v>1804719</v>
      </c>
      <c r="AV27" s="276">
        <v>154493</v>
      </c>
      <c r="AW27" s="276">
        <v>1650226</v>
      </c>
      <c r="AX27" s="276">
        <v>1432756</v>
      </c>
      <c r="AY27" s="276">
        <v>467715</v>
      </c>
      <c r="AZ27" s="276">
        <v>965041</v>
      </c>
      <c r="BA27" s="286">
        <f t="shared" si="7"/>
        <v>17.137925891201977</v>
      </c>
      <c r="BB27" s="279">
        <f t="shared" si="8"/>
        <v>50.972712679374219</v>
      </c>
      <c r="BC27" s="279">
        <f t="shared" si="9"/>
        <v>20.57448701284865</v>
      </c>
      <c r="BD27" s="279">
        <f t="shared" si="10"/>
        <v>30.936078131206873</v>
      </c>
      <c r="BE27" s="279">
        <f t="shared" si="11"/>
        <v>62.28758709594937</v>
      </c>
      <c r="BF27" s="280">
        <f t="shared" si="12"/>
        <v>18.091209189418912</v>
      </c>
      <c r="BG27" s="275">
        <v>33.299999999999997</v>
      </c>
      <c r="BH27" s="275">
        <v>68.2</v>
      </c>
      <c r="BI27" s="276">
        <v>18008</v>
      </c>
      <c r="BJ27" s="276">
        <v>30174</v>
      </c>
      <c r="BK27" s="287">
        <v>39800</v>
      </c>
      <c r="BL27" s="287">
        <v>65200</v>
      </c>
      <c r="BM27" s="290">
        <v>96.543287835776255</v>
      </c>
      <c r="BN27" s="276">
        <v>5.2</v>
      </c>
      <c r="BO27" s="276">
        <v>3.7</v>
      </c>
      <c r="BP27" s="41"/>
      <c r="BQ27" s="41"/>
      <c r="BR27" s="41"/>
      <c r="BS27" s="41"/>
      <c r="BT27" s="45"/>
      <c r="BU27" s="42"/>
      <c r="BV27" s="41"/>
      <c r="BW27" s="43"/>
    </row>
    <row r="28" spans="1:75" ht="14" customHeight="1">
      <c r="A28" s="274" t="s">
        <v>50</v>
      </c>
      <c r="B28" s="274" t="s">
        <v>51</v>
      </c>
      <c r="C28" s="275"/>
      <c r="D28" s="276">
        <v>3363485</v>
      </c>
      <c r="E28" s="276">
        <v>286438</v>
      </c>
      <c r="F28" s="275">
        <f t="shared" si="13"/>
        <v>3077047</v>
      </c>
      <c r="G28" s="276">
        <v>130871</v>
      </c>
      <c r="H28" s="276">
        <v>2550651</v>
      </c>
      <c r="I28" s="276">
        <v>16457</v>
      </c>
      <c r="J28" s="276">
        <v>116502</v>
      </c>
      <c r="K28" s="276">
        <v>139110</v>
      </c>
      <c r="L28" s="276">
        <v>409894</v>
      </c>
      <c r="M28" s="277">
        <f t="shared" si="0"/>
        <v>45.689119460406793</v>
      </c>
      <c r="N28" s="277">
        <f t="shared" si="1"/>
        <v>82.892818991715117</v>
      </c>
      <c r="O28" s="277">
        <f t="shared" si="2"/>
        <v>5.7453969096279121</v>
      </c>
      <c r="P28" s="277">
        <f t="shared" si="3"/>
        <v>3.7861625123048173</v>
      </c>
      <c r="Q28" s="277">
        <f t="shared" si="4"/>
        <v>48.5654836299653</v>
      </c>
      <c r="R28" s="278">
        <f t="shared" si="5"/>
        <v>13.321018495980075</v>
      </c>
      <c r="S28" s="276">
        <v>3313991</v>
      </c>
      <c r="T28" s="276">
        <v>284695</v>
      </c>
      <c r="U28" s="276">
        <v>3029296</v>
      </c>
      <c r="V28" s="276">
        <v>73849</v>
      </c>
      <c r="W28" s="276">
        <v>210846</v>
      </c>
      <c r="X28" s="276">
        <v>272782</v>
      </c>
      <c r="Y28" s="276">
        <v>2756514</v>
      </c>
      <c r="Z28" s="279">
        <f t="shared" si="14"/>
        <v>25.939689843516746</v>
      </c>
      <c r="AA28" s="279">
        <f t="shared" si="6"/>
        <v>9.004798474629089</v>
      </c>
      <c r="AB28" s="279">
        <f t="shared" si="15"/>
        <v>74.060310156483254</v>
      </c>
      <c r="AC28" s="280">
        <f t="shared" si="16"/>
        <v>90.995201525370916</v>
      </c>
      <c r="AD28" s="281">
        <v>18.600000000000001</v>
      </c>
      <c r="AE28" s="276">
        <v>3363485</v>
      </c>
      <c r="AF28" s="237">
        <v>58708</v>
      </c>
      <c r="AG28" s="279">
        <f t="shared" si="17"/>
        <v>1.745451518291296</v>
      </c>
      <c r="AH28" s="237">
        <v>814</v>
      </c>
      <c r="AI28" s="328">
        <v>18.099999999999998</v>
      </c>
      <c r="AJ28" s="328">
        <v>92</v>
      </c>
      <c r="AK28" s="328">
        <v>76</v>
      </c>
      <c r="AL28" s="282">
        <v>20.37852375212292</v>
      </c>
      <c r="AM28" s="289">
        <v>44.657281707859127</v>
      </c>
      <c r="AN28" s="284">
        <v>3399391</v>
      </c>
      <c r="AO28" s="284">
        <v>135874</v>
      </c>
      <c r="AP28" s="285">
        <f t="shared" si="18"/>
        <v>3.9970100526829659</v>
      </c>
      <c r="AQ28" s="276">
        <v>3363485</v>
      </c>
      <c r="AR28" s="276">
        <v>1878061</v>
      </c>
      <c r="AS28" s="276">
        <v>70820</v>
      </c>
      <c r="AT28" s="276">
        <v>1807241</v>
      </c>
      <c r="AU28" s="276">
        <v>1028613</v>
      </c>
      <c r="AV28" s="276">
        <v>84684</v>
      </c>
      <c r="AW28" s="276">
        <v>943929</v>
      </c>
      <c r="AX28" s="276">
        <v>456811</v>
      </c>
      <c r="AY28" s="276">
        <v>130934</v>
      </c>
      <c r="AZ28" s="276">
        <v>325877</v>
      </c>
      <c r="BA28" s="286">
        <f t="shared" si="7"/>
        <v>24.724373162778683</v>
      </c>
      <c r="BB28" s="279">
        <f t="shared" si="8"/>
        <v>58.732967029752878</v>
      </c>
      <c r="BC28" s="279">
        <f t="shared" si="9"/>
        <v>29.564513088347216</v>
      </c>
      <c r="BD28" s="279">
        <f t="shared" si="10"/>
        <v>30.676457005694097</v>
      </c>
      <c r="BE28" s="279">
        <f t="shared" si="11"/>
        <v>45.711113748874098</v>
      </c>
      <c r="BF28" s="280">
        <f t="shared" si="12"/>
        <v>10.590575964553027</v>
      </c>
      <c r="BG28" s="275">
        <v>48</v>
      </c>
      <c r="BH28" s="275">
        <v>78.3</v>
      </c>
      <c r="BI28" s="276">
        <v>19455</v>
      </c>
      <c r="BJ28" s="276">
        <v>35766</v>
      </c>
      <c r="BK28" s="287">
        <v>49000</v>
      </c>
      <c r="BL28" s="287">
        <v>78600</v>
      </c>
      <c r="BM28" s="290">
        <v>106.03281590217357</v>
      </c>
      <c r="BN28" s="276">
        <v>6.6</v>
      </c>
      <c r="BO28" s="276">
        <v>5.3</v>
      </c>
      <c r="BP28" s="41"/>
      <c r="BQ28" s="41"/>
      <c r="BR28" s="41"/>
      <c r="BS28" s="41"/>
      <c r="BT28" s="45"/>
      <c r="BU28" s="42"/>
      <c r="BV28" s="41"/>
      <c r="BW28" s="43"/>
    </row>
    <row r="29" spans="1:75" ht="14" customHeight="1">
      <c r="A29" s="274" t="s">
        <v>52</v>
      </c>
      <c r="B29" s="274" t="s">
        <v>53</v>
      </c>
      <c r="C29" s="275"/>
      <c r="D29" s="276">
        <v>1780669</v>
      </c>
      <c r="E29" s="276">
        <v>263938</v>
      </c>
      <c r="F29" s="275">
        <f t="shared" si="13"/>
        <v>1516731</v>
      </c>
      <c r="G29" s="276">
        <v>72385</v>
      </c>
      <c r="H29" s="276">
        <v>1068556</v>
      </c>
      <c r="I29" s="276">
        <v>15857</v>
      </c>
      <c r="J29" s="276">
        <v>105439</v>
      </c>
      <c r="K29" s="276">
        <v>175696</v>
      </c>
      <c r="L29" s="276">
        <v>342736</v>
      </c>
      <c r="M29" s="277">
        <f t="shared" si="0"/>
        <v>27.425001326068998</v>
      </c>
      <c r="N29" s="277">
        <f t="shared" si="1"/>
        <v>70.451253386394825</v>
      </c>
      <c r="O29" s="277">
        <f t="shared" si="2"/>
        <v>6.007850328486235</v>
      </c>
      <c r="P29" s="277">
        <f t="shared" si="3"/>
        <v>6.9517271025646599</v>
      </c>
      <c r="Q29" s="277">
        <f t="shared" si="4"/>
        <v>66.567148345444764</v>
      </c>
      <c r="R29" s="278">
        <f t="shared" si="5"/>
        <v>22.597019511040521</v>
      </c>
      <c r="S29" s="276">
        <v>1751707</v>
      </c>
      <c r="T29" s="276">
        <v>262916</v>
      </c>
      <c r="U29" s="276">
        <v>1488791</v>
      </c>
      <c r="V29" s="276">
        <v>87972</v>
      </c>
      <c r="W29" s="276">
        <v>174944</v>
      </c>
      <c r="X29" s="276">
        <v>274513</v>
      </c>
      <c r="Y29" s="276">
        <v>1214278</v>
      </c>
      <c r="Z29" s="279">
        <f t="shared" si="14"/>
        <v>33.460116539122765</v>
      </c>
      <c r="AA29" s="279">
        <f t="shared" si="6"/>
        <v>18.438652571113071</v>
      </c>
      <c r="AB29" s="279">
        <f t="shared" si="15"/>
        <v>66.539883460877235</v>
      </c>
      <c r="AC29" s="280">
        <f t="shared" si="16"/>
        <v>81.561347428886933</v>
      </c>
      <c r="AD29" s="281">
        <v>14.84</v>
      </c>
      <c r="AE29" s="276">
        <v>1780669</v>
      </c>
      <c r="AF29" s="237">
        <v>76618</v>
      </c>
      <c r="AG29" s="279">
        <f t="shared" si="17"/>
        <v>4.3027648597240704</v>
      </c>
      <c r="AH29" s="237">
        <v>733</v>
      </c>
      <c r="AI29" s="328">
        <v>25.7</v>
      </c>
      <c r="AJ29" s="328">
        <v>86</v>
      </c>
      <c r="AK29" s="328">
        <v>75</v>
      </c>
      <c r="AL29" s="282">
        <v>21.724305632778179</v>
      </c>
      <c r="AM29" s="289">
        <v>43.471413491333813</v>
      </c>
      <c r="AN29" s="284">
        <v>1816497</v>
      </c>
      <c r="AO29" s="284">
        <v>140789</v>
      </c>
      <c r="AP29" s="285">
        <f t="shared" si="18"/>
        <v>7.7505770722439946</v>
      </c>
      <c r="AQ29" s="276">
        <v>1780669</v>
      </c>
      <c r="AR29" s="276">
        <v>846370</v>
      </c>
      <c r="AS29" s="276">
        <v>47868</v>
      </c>
      <c r="AT29" s="276">
        <v>798502</v>
      </c>
      <c r="AU29" s="276">
        <v>412997</v>
      </c>
      <c r="AV29" s="276">
        <v>40499</v>
      </c>
      <c r="AW29" s="276">
        <v>372498</v>
      </c>
      <c r="AX29" s="276">
        <v>521302</v>
      </c>
      <c r="AY29" s="276">
        <v>175571</v>
      </c>
      <c r="AZ29" s="276">
        <v>345731</v>
      </c>
      <c r="BA29" s="286">
        <f t="shared" si="7"/>
        <v>18.136077412119516</v>
      </c>
      <c r="BB29" s="279">
        <f t="shared" si="8"/>
        <v>52.646250389818626</v>
      </c>
      <c r="BC29" s="279">
        <f t="shared" si="9"/>
        <v>15.344133849616199</v>
      </c>
      <c r="BD29" s="279">
        <f t="shared" si="10"/>
        <v>24.559265947620244</v>
      </c>
      <c r="BE29" s="279">
        <f t="shared" si="11"/>
        <v>66.519788738264282</v>
      </c>
      <c r="BF29" s="280">
        <f t="shared" si="12"/>
        <v>22.794483662561127</v>
      </c>
      <c r="BG29" s="275">
        <v>29.4</v>
      </c>
      <c r="BH29" s="275">
        <v>61.4</v>
      </c>
      <c r="BI29" s="276">
        <v>20154</v>
      </c>
      <c r="BJ29" s="276">
        <v>27293</v>
      </c>
      <c r="BK29" s="287">
        <v>31100</v>
      </c>
      <c r="BL29" s="287">
        <v>51400</v>
      </c>
      <c r="BM29" s="290">
        <v>91.144208335347813</v>
      </c>
      <c r="BN29" s="276">
        <v>3</v>
      </c>
      <c r="BO29" s="276">
        <v>2.1</v>
      </c>
      <c r="BP29" s="41"/>
      <c r="BQ29" s="41"/>
      <c r="BR29" s="41"/>
      <c r="BS29" s="41"/>
      <c r="BT29" s="45"/>
      <c r="BU29" s="42"/>
      <c r="BV29" s="41"/>
      <c r="BW29" s="43"/>
    </row>
    <row r="30" spans="1:75" ht="14" customHeight="1">
      <c r="A30" s="274" t="s">
        <v>54</v>
      </c>
      <c r="B30" s="274" t="s">
        <v>55</v>
      </c>
      <c r="C30" s="275"/>
      <c r="D30" s="276">
        <v>3663421</v>
      </c>
      <c r="E30" s="276">
        <v>463847</v>
      </c>
      <c r="F30" s="275">
        <f t="shared" si="13"/>
        <v>3199574</v>
      </c>
      <c r="G30" s="276">
        <v>157266</v>
      </c>
      <c r="H30" s="276">
        <v>2489355</v>
      </c>
      <c r="I30" s="276">
        <v>28217</v>
      </c>
      <c r="J30" s="276">
        <v>156465</v>
      </c>
      <c r="K30" s="276">
        <v>278364</v>
      </c>
      <c r="L30" s="276">
        <v>553754</v>
      </c>
      <c r="M30" s="277">
        <f t="shared" si="0"/>
        <v>33.904714270007133</v>
      </c>
      <c r="N30" s="277">
        <f t="shared" si="1"/>
        <v>77.802701234601855</v>
      </c>
      <c r="O30" s="277">
        <f t="shared" si="2"/>
        <v>6.0832559011915563</v>
      </c>
      <c r="P30" s="277">
        <f t="shared" si="3"/>
        <v>4.890182255512765</v>
      </c>
      <c r="Q30" s="277">
        <f t="shared" si="4"/>
        <v>60.012029828801303</v>
      </c>
      <c r="R30" s="278">
        <f t="shared" si="5"/>
        <v>17.307116509885379</v>
      </c>
      <c r="S30" s="276">
        <v>3610924</v>
      </c>
      <c r="T30" s="276">
        <v>461787</v>
      </c>
      <c r="U30" s="276">
        <v>3149137</v>
      </c>
      <c r="V30" s="276">
        <v>136678</v>
      </c>
      <c r="W30" s="276">
        <v>325109</v>
      </c>
      <c r="X30" s="276">
        <v>394462</v>
      </c>
      <c r="Y30" s="276">
        <v>2754675</v>
      </c>
      <c r="Z30" s="279">
        <f t="shared" si="14"/>
        <v>29.597628343803528</v>
      </c>
      <c r="AA30" s="279">
        <f t="shared" si="6"/>
        <v>12.526034910516753</v>
      </c>
      <c r="AB30" s="279">
        <f t="shared" si="15"/>
        <v>70.402371656196465</v>
      </c>
      <c r="AC30" s="280">
        <f t="shared" si="16"/>
        <v>87.473965089483244</v>
      </c>
      <c r="AD30" s="281">
        <v>15.67</v>
      </c>
      <c r="AE30" s="276">
        <v>3663421</v>
      </c>
      <c r="AF30" s="237">
        <v>98142</v>
      </c>
      <c r="AG30" s="279">
        <f t="shared" si="17"/>
        <v>2.6789713767541321</v>
      </c>
      <c r="AH30" s="237">
        <v>733</v>
      </c>
      <c r="AI30" s="328">
        <v>20.8</v>
      </c>
      <c r="AJ30" s="328">
        <v>86</v>
      </c>
      <c r="AK30" s="328">
        <v>75</v>
      </c>
      <c r="AL30" s="282">
        <v>20.029657955431034</v>
      </c>
      <c r="AM30" s="289">
        <v>43.367990178091915</v>
      </c>
      <c r="AN30" s="284">
        <v>3728116</v>
      </c>
      <c r="AO30" s="284">
        <v>235205</v>
      </c>
      <c r="AP30" s="285">
        <f t="shared" si="18"/>
        <v>6.3089506871567291</v>
      </c>
      <c r="AQ30" s="276">
        <v>3663421</v>
      </c>
      <c r="AR30" s="276">
        <v>1920430</v>
      </c>
      <c r="AS30" s="276">
        <v>98446</v>
      </c>
      <c r="AT30" s="276">
        <v>1821984</v>
      </c>
      <c r="AU30" s="276">
        <v>980281</v>
      </c>
      <c r="AV30" s="276">
        <v>94122</v>
      </c>
      <c r="AW30" s="276">
        <v>886159</v>
      </c>
      <c r="AX30" s="276">
        <v>762710</v>
      </c>
      <c r="AY30" s="276">
        <v>271279</v>
      </c>
      <c r="AZ30" s="276">
        <v>491431</v>
      </c>
      <c r="BA30" s="286">
        <f t="shared" si="7"/>
        <v>21.223808712786759</v>
      </c>
      <c r="BB30" s="279">
        <f t="shared" si="8"/>
        <v>56.944580747311988</v>
      </c>
      <c r="BC30" s="279">
        <f t="shared" si="9"/>
        <v>20.291604774850327</v>
      </c>
      <c r="BD30" s="279">
        <f t="shared" si="10"/>
        <v>27.696155800740975</v>
      </c>
      <c r="BE30" s="279">
        <f t="shared" si="11"/>
        <v>58.48458651236291</v>
      </c>
      <c r="BF30" s="280">
        <f t="shared" si="12"/>
        <v>15.359263451947042</v>
      </c>
      <c r="BG30" s="275">
        <v>35.1</v>
      </c>
      <c r="BH30" s="275">
        <v>70.599999999999994</v>
      </c>
      <c r="BI30" s="276">
        <v>20149</v>
      </c>
      <c r="BJ30" s="276">
        <v>30452</v>
      </c>
      <c r="BK30" s="287">
        <v>36300</v>
      </c>
      <c r="BL30" s="287">
        <v>63500</v>
      </c>
      <c r="BM30" s="290">
        <v>97.980630627173682</v>
      </c>
      <c r="BN30" s="276">
        <v>5.0999999999999996</v>
      </c>
      <c r="BO30" s="276">
        <v>4.2</v>
      </c>
      <c r="BP30" s="41"/>
      <c r="BQ30" s="41"/>
      <c r="BR30" s="41"/>
      <c r="BS30" s="41"/>
      <c r="BT30" s="45"/>
      <c r="BU30" s="42"/>
      <c r="BV30" s="41"/>
      <c r="BW30" s="43"/>
    </row>
    <row r="31" spans="1:75" ht="14" customHeight="1">
      <c r="A31" s="274" t="s">
        <v>56</v>
      </c>
      <c r="B31" s="274" t="s">
        <v>57</v>
      </c>
      <c r="C31" s="275"/>
      <c r="D31" s="276">
        <v>617631</v>
      </c>
      <c r="E31" s="276">
        <v>69930</v>
      </c>
      <c r="F31" s="275">
        <f t="shared" si="13"/>
        <v>547701</v>
      </c>
      <c r="G31" s="276">
        <v>28326</v>
      </c>
      <c r="H31" s="276">
        <v>424616</v>
      </c>
      <c r="I31" s="276">
        <v>4046</v>
      </c>
      <c r="J31" s="276">
        <v>23207</v>
      </c>
      <c r="K31" s="276">
        <v>37558</v>
      </c>
      <c r="L31" s="276">
        <v>99878</v>
      </c>
      <c r="M31" s="277">
        <f t="shared" si="0"/>
        <v>40.506220506220508</v>
      </c>
      <c r="N31" s="277">
        <f t="shared" si="1"/>
        <v>77.526971833171757</v>
      </c>
      <c r="O31" s="277">
        <f t="shared" si="2"/>
        <v>5.7857857857857864</v>
      </c>
      <c r="P31" s="277">
        <f t="shared" si="3"/>
        <v>4.2371658989119974</v>
      </c>
      <c r="Q31" s="277">
        <f t="shared" si="4"/>
        <v>53.707993707993708</v>
      </c>
      <c r="R31" s="278">
        <f t="shared" si="5"/>
        <v>18.235862267916254</v>
      </c>
      <c r="S31" s="276">
        <v>609337</v>
      </c>
      <c r="T31" s="276">
        <v>69693</v>
      </c>
      <c r="U31" s="276">
        <v>539644</v>
      </c>
      <c r="V31" s="276">
        <v>19734</v>
      </c>
      <c r="W31" s="276">
        <v>49959</v>
      </c>
      <c r="X31" s="276">
        <v>73874</v>
      </c>
      <c r="Y31" s="276">
        <v>465770</v>
      </c>
      <c r="Z31" s="279">
        <f t="shared" si="14"/>
        <v>28.315612758813653</v>
      </c>
      <c r="AA31" s="279">
        <f t="shared" si="6"/>
        <v>13.689395230930021</v>
      </c>
      <c r="AB31" s="279">
        <f t="shared" si="15"/>
        <v>71.684387241186343</v>
      </c>
      <c r="AC31" s="280">
        <f t="shared" si="16"/>
        <v>86.310604769069982</v>
      </c>
      <c r="AD31" s="281">
        <v>14.9</v>
      </c>
      <c r="AE31" s="276">
        <v>617631</v>
      </c>
      <c r="AF31" s="237">
        <v>12604</v>
      </c>
      <c r="AG31" s="279">
        <f t="shared" si="17"/>
        <v>2.0407006772652281</v>
      </c>
      <c r="AH31" s="237">
        <v>733</v>
      </c>
      <c r="AI31" s="328">
        <v>20.399999999999999</v>
      </c>
      <c r="AJ31" s="328">
        <v>83</v>
      </c>
      <c r="AK31" s="328">
        <v>74</v>
      </c>
      <c r="AL31" s="282">
        <v>22.279639533080665</v>
      </c>
      <c r="AM31" s="289">
        <v>41.371743531393612</v>
      </c>
      <c r="AN31" s="284">
        <v>629869</v>
      </c>
      <c r="AO31" s="284">
        <v>29510</v>
      </c>
      <c r="AP31" s="285">
        <f t="shared" si="18"/>
        <v>4.6851011877072848</v>
      </c>
      <c r="AQ31" s="276">
        <v>617631</v>
      </c>
      <c r="AR31" s="276">
        <v>309921</v>
      </c>
      <c r="AS31" s="276">
        <v>16903</v>
      </c>
      <c r="AT31" s="276">
        <v>293018</v>
      </c>
      <c r="AU31" s="276">
        <v>194714</v>
      </c>
      <c r="AV31" s="276">
        <v>17914</v>
      </c>
      <c r="AW31" s="276">
        <v>176800</v>
      </c>
      <c r="AX31" s="276">
        <v>112996</v>
      </c>
      <c r="AY31" s="276">
        <v>35113</v>
      </c>
      <c r="AZ31" s="276">
        <v>77883</v>
      </c>
      <c r="BA31" s="286">
        <f t="shared" si="7"/>
        <v>24.171314171314169</v>
      </c>
      <c r="BB31" s="279">
        <f t="shared" si="8"/>
        <v>53.499628446908076</v>
      </c>
      <c r="BC31" s="279">
        <f t="shared" si="9"/>
        <v>25.617045617045619</v>
      </c>
      <c r="BD31" s="279">
        <f t="shared" si="10"/>
        <v>32.2803865612807</v>
      </c>
      <c r="BE31" s="279">
        <f t="shared" si="11"/>
        <v>50.211640211640209</v>
      </c>
      <c r="BF31" s="280">
        <f t="shared" si="12"/>
        <v>14.219984991811224</v>
      </c>
      <c r="BG31" s="275">
        <v>43.9</v>
      </c>
      <c r="BH31" s="275">
        <v>72.3</v>
      </c>
      <c r="BI31" s="276">
        <v>17960</v>
      </c>
      <c r="BJ31" s="276">
        <v>27056</v>
      </c>
      <c r="BK31" s="287">
        <v>36300</v>
      </c>
      <c r="BL31" s="287">
        <v>61900</v>
      </c>
      <c r="BM31" s="290">
        <v>103.40392272637098</v>
      </c>
      <c r="BN31" s="276">
        <v>8.1999999999999993</v>
      </c>
      <c r="BO31" s="276">
        <v>6.2</v>
      </c>
      <c r="BP31" s="41"/>
      <c r="BQ31" s="41"/>
      <c r="BR31" s="41"/>
      <c r="BS31" s="41"/>
      <c r="BT31" s="45"/>
      <c r="BU31" s="42"/>
      <c r="BV31" s="41"/>
      <c r="BW31" s="43"/>
    </row>
    <row r="32" spans="1:75" ht="14" customHeight="1">
      <c r="A32" s="274" t="s">
        <v>58</v>
      </c>
      <c r="B32" s="274" t="s">
        <v>59</v>
      </c>
      <c r="C32" s="275"/>
      <c r="D32" s="276">
        <v>1127051</v>
      </c>
      <c r="E32" s="276">
        <v>101616</v>
      </c>
      <c r="F32" s="275">
        <f t="shared" si="13"/>
        <v>1025435</v>
      </c>
      <c r="G32" s="276">
        <v>47235</v>
      </c>
      <c r="H32" s="276">
        <v>854516</v>
      </c>
      <c r="I32" s="276">
        <v>5190</v>
      </c>
      <c r="J32" s="276">
        <v>33068</v>
      </c>
      <c r="K32" s="276">
        <v>49191</v>
      </c>
      <c r="L32" s="276">
        <v>137851</v>
      </c>
      <c r="M32" s="277">
        <f t="shared" si="0"/>
        <v>46.483821445441663</v>
      </c>
      <c r="N32" s="277">
        <f t="shared" si="1"/>
        <v>83.332049325408235</v>
      </c>
      <c r="O32" s="277">
        <f t="shared" si="2"/>
        <v>5.1074633915918755</v>
      </c>
      <c r="P32" s="277">
        <f t="shared" si="3"/>
        <v>3.2247777772360022</v>
      </c>
      <c r="Q32" s="277">
        <f t="shared" si="4"/>
        <v>48.408715162966466</v>
      </c>
      <c r="R32" s="278">
        <f t="shared" si="5"/>
        <v>13.443172897355756</v>
      </c>
      <c r="S32" s="276">
        <v>1104108</v>
      </c>
      <c r="T32" s="276">
        <v>100895</v>
      </c>
      <c r="U32" s="276">
        <v>1003213</v>
      </c>
      <c r="V32" s="276">
        <v>25479</v>
      </c>
      <c r="W32" s="276">
        <v>75416</v>
      </c>
      <c r="X32" s="276">
        <v>105839</v>
      </c>
      <c r="Y32" s="276">
        <v>897374</v>
      </c>
      <c r="Z32" s="279">
        <f t="shared" si="14"/>
        <v>25.252985777293226</v>
      </c>
      <c r="AA32" s="279">
        <f t="shared" si="6"/>
        <v>10.550002840872278</v>
      </c>
      <c r="AB32" s="279">
        <f t="shared" si="15"/>
        <v>74.747014222706781</v>
      </c>
      <c r="AC32" s="280">
        <f t="shared" si="16"/>
        <v>89.449997159127719</v>
      </c>
      <c r="AD32" s="281">
        <v>15.22</v>
      </c>
      <c r="AE32" s="276">
        <v>1127051</v>
      </c>
      <c r="AF32" s="237">
        <v>19313</v>
      </c>
      <c r="AG32" s="279">
        <f t="shared" si="17"/>
        <v>1.7135870515176332</v>
      </c>
      <c r="AH32" s="237">
        <v>784</v>
      </c>
      <c r="AI32" s="328">
        <v>20.200000000000003</v>
      </c>
      <c r="AJ32" s="328">
        <v>78</v>
      </c>
      <c r="AK32" s="328">
        <v>64</v>
      </c>
      <c r="AL32" s="282">
        <v>18.009987627754661</v>
      </c>
      <c r="AM32" s="289">
        <v>40.02303644126701</v>
      </c>
      <c r="AN32" s="284">
        <v>1147047</v>
      </c>
      <c r="AO32" s="284">
        <v>46008</v>
      </c>
      <c r="AP32" s="285">
        <f t="shared" si="18"/>
        <v>4.0109951902581145</v>
      </c>
      <c r="AQ32" s="276">
        <v>1127051</v>
      </c>
      <c r="AR32" s="276">
        <v>667686</v>
      </c>
      <c r="AS32" s="276">
        <v>30189</v>
      </c>
      <c r="AT32" s="276">
        <v>637497</v>
      </c>
      <c r="AU32" s="276">
        <v>306528</v>
      </c>
      <c r="AV32" s="276">
        <v>25714</v>
      </c>
      <c r="AW32" s="276">
        <v>280814</v>
      </c>
      <c r="AX32" s="276">
        <v>152837</v>
      </c>
      <c r="AY32" s="276">
        <v>45713</v>
      </c>
      <c r="AZ32" s="276">
        <v>107124</v>
      </c>
      <c r="BA32" s="286">
        <f t="shared" si="7"/>
        <v>29.708904109589042</v>
      </c>
      <c r="BB32" s="279">
        <f t="shared" si="8"/>
        <v>62.16844558650719</v>
      </c>
      <c r="BC32" s="279">
        <f t="shared" si="9"/>
        <v>25.30507006770587</v>
      </c>
      <c r="BD32" s="279">
        <f t="shared" si="10"/>
        <v>27.384865934944681</v>
      </c>
      <c r="BE32" s="279">
        <f t="shared" si="11"/>
        <v>44.986025822705081</v>
      </c>
      <c r="BF32" s="280">
        <f t="shared" si="12"/>
        <v>10.446688478548129</v>
      </c>
      <c r="BG32" s="275">
        <v>47.4</v>
      </c>
      <c r="BH32" s="275">
        <v>77.7</v>
      </c>
      <c r="BI32" s="276">
        <v>21249</v>
      </c>
      <c r="BJ32" s="276">
        <v>31028</v>
      </c>
      <c r="BK32" s="287">
        <v>44500</v>
      </c>
      <c r="BL32" s="287">
        <v>68400</v>
      </c>
      <c r="BM32" s="290">
        <v>99.46761779066135</v>
      </c>
      <c r="BN32" s="276">
        <v>5.3</v>
      </c>
      <c r="BO32" s="276">
        <v>4.3</v>
      </c>
      <c r="BP32" s="41"/>
      <c r="BQ32" s="41"/>
      <c r="BR32" s="41"/>
      <c r="BS32" s="41"/>
      <c r="BT32" s="45"/>
      <c r="BU32" s="42"/>
      <c r="BV32" s="41"/>
      <c r="BW32" s="43"/>
    </row>
    <row r="33" spans="1:75" ht="14" customHeight="1">
      <c r="A33" s="274" t="s">
        <v>60</v>
      </c>
      <c r="B33" s="274" t="s">
        <v>61</v>
      </c>
      <c r="C33" s="275"/>
      <c r="D33" s="276">
        <v>1743945</v>
      </c>
      <c r="E33" s="276">
        <v>192454</v>
      </c>
      <c r="F33" s="275">
        <f t="shared" si="13"/>
        <v>1551491</v>
      </c>
      <c r="G33" s="276">
        <v>77112</v>
      </c>
      <c r="H33" s="276">
        <v>1153044</v>
      </c>
      <c r="I33" s="276">
        <v>14590</v>
      </c>
      <c r="J33" s="276">
        <v>109465</v>
      </c>
      <c r="K33" s="276">
        <v>100752</v>
      </c>
      <c r="L33" s="276">
        <v>288982</v>
      </c>
      <c r="M33" s="277">
        <f t="shared" si="0"/>
        <v>40.067756450892162</v>
      </c>
      <c r="N33" s="277">
        <f t="shared" si="1"/>
        <v>74.318445933621263</v>
      </c>
      <c r="O33" s="277">
        <f t="shared" si="2"/>
        <v>7.5810323505876731</v>
      </c>
      <c r="P33" s="277">
        <f t="shared" si="3"/>
        <v>7.0554711564553063</v>
      </c>
      <c r="Q33" s="277">
        <f t="shared" si="4"/>
        <v>52.351211198520161</v>
      </c>
      <c r="R33" s="278">
        <f t="shared" si="5"/>
        <v>18.626082909923422</v>
      </c>
      <c r="S33" s="276">
        <v>1740667</v>
      </c>
      <c r="T33" s="276">
        <v>192344</v>
      </c>
      <c r="U33" s="276">
        <v>1548323</v>
      </c>
      <c r="V33" s="276">
        <v>45006</v>
      </c>
      <c r="W33" s="276">
        <v>147338</v>
      </c>
      <c r="X33" s="276">
        <v>199198</v>
      </c>
      <c r="Y33" s="276">
        <v>1349125</v>
      </c>
      <c r="Z33" s="279">
        <f t="shared" si="14"/>
        <v>23.39870232500104</v>
      </c>
      <c r="AA33" s="279">
        <f t="shared" si="6"/>
        <v>12.865403407428552</v>
      </c>
      <c r="AB33" s="279">
        <f t="shared" si="15"/>
        <v>76.60129767499896</v>
      </c>
      <c r="AC33" s="280">
        <f t="shared" si="16"/>
        <v>87.134596592571441</v>
      </c>
      <c r="AD33" s="281">
        <v>18.010000000000002</v>
      </c>
      <c r="AE33" s="276">
        <v>1743945</v>
      </c>
      <c r="AF33" s="237">
        <v>30464</v>
      </c>
      <c r="AG33" s="279">
        <f t="shared" si="17"/>
        <v>1.7468440805185943</v>
      </c>
      <c r="AH33" s="237">
        <v>769</v>
      </c>
      <c r="AI33" s="328">
        <v>21.6</v>
      </c>
      <c r="AJ33" s="328">
        <v>96</v>
      </c>
      <c r="AK33" s="328">
        <v>79</v>
      </c>
      <c r="AL33" s="282">
        <v>26.792932556875428</v>
      </c>
      <c r="AM33" s="289">
        <v>47.065552870272199</v>
      </c>
      <c r="AN33" s="284">
        <v>1821489</v>
      </c>
      <c r="AO33" s="284">
        <v>68327</v>
      </c>
      <c r="AP33" s="285">
        <f t="shared" si="18"/>
        <v>3.7511618241998717</v>
      </c>
      <c r="AQ33" s="276">
        <v>1743945</v>
      </c>
      <c r="AR33" s="276">
        <v>867127</v>
      </c>
      <c r="AS33" s="276">
        <v>49813</v>
      </c>
      <c r="AT33" s="276">
        <v>817314</v>
      </c>
      <c r="AU33" s="276">
        <v>479447</v>
      </c>
      <c r="AV33" s="276">
        <v>40910</v>
      </c>
      <c r="AW33" s="276">
        <v>438537</v>
      </c>
      <c r="AX33" s="276">
        <v>397371</v>
      </c>
      <c r="AY33" s="276">
        <v>101731</v>
      </c>
      <c r="AZ33" s="276">
        <v>295640</v>
      </c>
      <c r="BA33" s="286">
        <f t="shared" si="7"/>
        <v>25.883068161742546</v>
      </c>
      <c r="BB33" s="279">
        <f t="shared" si="8"/>
        <v>52.679261433034419</v>
      </c>
      <c r="BC33" s="279">
        <f t="shared" si="9"/>
        <v>21.257027653361323</v>
      </c>
      <c r="BD33" s="279">
        <f t="shared" si="10"/>
        <v>28.265520070693288</v>
      </c>
      <c r="BE33" s="279">
        <f t="shared" si="11"/>
        <v>52.859904184896131</v>
      </c>
      <c r="BF33" s="280">
        <f t="shared" si="12"/>
        <v>19.055218496272293</v>
      </c>
      <c r="BG33" s="275">
        <v>42</v>
      </c>
      <c r="BH33" s="275">
        <v>69</v>
      </c>
      <c r="BI33" s="276">
        <v>25376</v>
      </c>
      <c r="BJ33" s="276">
        <v>31022</v>
      </c>
      <c r="BK33" s="287">
        <v>48400</v>
      </c>
      <c r="BL33" s="287">
        <v>62500</v>
      </c>
      <c r="BM33" s="290">
        <v>111.18160234644208</v>
      </c>
      <c r="BN33" s="276">
        <v>4.0999999999999996</v>
      </c>
      <c r="BO33" s="276">
        <v>3.6</v>
      </c>
      <c r="BP33" s="41"/>
      <c r="BQ33" s="41"/>
      <c r="BR33" s="41"/>
      <c r="BS33" s="41"/>
      <c r="BT33" s="45"/>
      <c r="BU33" s="42"/>
      <c r="BV33" s="41"/>
      <c r="BW33" s="43"/>
    </row>
    <row r="34" spans="1:75" ht="14" customHeight="1">
      <c r="A34" s="274" t="s">
        <v>62</v>
      </c>
      <c r="B34" s="274" t="s">
        <v>63</v>
      </c>
      <c r="C34" s="275"/>
      <c r="D34" s="276">
        <v>842234</v>
      </c>
      <c r="E34" s="276">
        <v>83534</v>
      </c>
      <c r="F34" s="275">
        <f t="shared" si="13"/>
        <v>758700</v>
      </c>
      <c r="G34" s="276">
        <v>34195</v>
      </c>
      <c r="H34" s="276">
        <v>619218</v>
      </c>
      <c r="I34" s="276">
        <v>4692</v>
      </c>
      <c r="J34" s="276">
        <v>28839</v>
      </c>
      <c r="K34" s="276">
        <v>44647</v>
      </c>
      <c r="L34" s="276">
        <v>110643</v>
      </c>
      <c r="M34" s="277">
        <f t="shared" si="0"/>
        <v>40.935427490602628</v>
      </c>
      <c r="N34" s="277">
        <f t="shared" si="1"/>
        <v>81.615658362989322</v>
      </c>
      <c r="O34" s="277">
        <f t="shared" si="2"/>
        <v>5.6168745660449639</v>
      </c>
      <c r="P34" s="277">
        <f t="shared" si="3"/>
        <v>3.8011071569790431</v>
      </c>
      <c r="Q34" s="277">
        <f t="shared" si="4"/>
        <v>53.447697943352409</v>
      </c>
      <c r="R34" s="278">
        <f t="shared" si="5"/>
        <v>14.583234480031635</v>
      </c>
      <c r="S34" s="276">
        <v>819545</v>
      </c>
      <c r="T34" s="276">
        <v>82783</v>
      </c>
      <c r="U34" s="276">
        <v>736762</v>
      </c>
      <c r="V34" s="276">
        <v>18340</v>
      </c>
      <c r="W34" s="276">
        <v>64443</v>
      </c>
      <c r="X34" s="276">
        <v>51164</v>
      </c>
      <c r="Y34" s="276">
        <v>685598</v>
      </c>
      <c r="Z34" s="279">
        <f t="shared" si="14"/>
        <v>22.154307043716706</v>
      </c>
      <c r="AA34" s="279">
        <f t="shared" si="6"/>
        <v>6.9444406741932942</v>
      </c>
      <c r="AB34" s="279">
        <f t="shared" si="15"/>
        <v>77.845692956283301</v>
      </c>
      <c r="AC34" s="280">
        <f t="shared" si="16"/>
        <v>93.055559325806698</v>
      </c>
      <c r="AD34" s="281">
        <v>21.71</v>
      </c>
      <c r="AE34" s="276">
        <v>842234</v>
      </c>
      <c r="AF34" s="237">
        <v>14739</v>
      </c>
      <c r="AG34" s="279">
        <f t="shared" si="17"/>
        <v>1.7499887204743576</v>
      </c>
      <c r="AH34" s="237">
        <v>760</v>
      </c>
      <c r="AI34" s="328">
        <v>16.3</v>
      </c>
      <c r="AJ34" s="328">
        <v>117</v>
      </c>
      <c r="AK34" s="328">
        <v>104</v>
      </c>
      <c r="AL34" s="282">
        <v>28.488982588664317</v>
      </c>
      <c r="AM34" s="289">
        <v>44.772935479649263</v>
      </c>
      <c r="AN34" s="284">
        <v>847403</v>
      </c>
      <c r="AO34" s="284">
        <v>51504</v>
      </c>
      <c r="AP34" s="285">
        <f t="shared" si="18"/>
        <v>6.0778637790992001</v>
      </c>
      <c r="AQ34" s="276">
        <v>842234</v>
      </c>
      <c r="AR34" s="276">
        <v>461437</v>
      </c>
      <c r="AS34" s="276">
        <v>19389</v>
      </c>
      <c r="AT34" s="276">
        <v>442048</v>
      </c>
      <c r="AU34" s="276">
        <v>249394</v>
      </c>
      <c r="AV34" s="276">
        <v>21712</v>
      </c>
      <c r="AW34" s="276">
        <v>227682</v>
      </c>
      <c r="AX34" s="276">
        <v>131403</v>
      </c>
      <c r="AY34" s="276">
        <v>42433</v>
      </c>
      <c r="AZ34" s="276">
        <v>88970</v>
      </c>
      <c r="BA34" s="286">
        <f t="shared" si="7"/>
        <v>23.21090813321522</v>
      </c>
      <c r="BB34" s="279">
        <f t="shared" si="8"/>
        <v>58.263872413338603</v>
      </c>
      <c r="BC34" s="279">
        <f t="shared" si="9"/>
        <v>25.99181171738454</v>
      </c>
      <c r="BD34" s="279">
        <f t="shared" si="10"/>
        <v>30.009489916963229</v>
      </c>
      <c r="BE34" s="279">
        <f t="shared" si="11"/>
        <v>50.797280149400251</v>
      </c>
      <c r="BF34" s="280">
        <f t="shared" si="12"/>
        <v>11.726637669698167</v>
      </c>
      <c r="BG34" s="275">
        <v>41.7</v>
      </c>
      <c r="BH34" s="275">
        <v>76.3</v>
      </c>
      <c r="BI34" s="276">
        <v>22086</v>
      </c>
      <c r="BJ34" s="276">
        <v>36556</v>
      </c>
      <c r="BK34" s="287">
        <v>59200</v>
      </c>
      <c r="BL34" s="287">
        <v>83600</v>
      </c>
      <c r="BM34" s="290">
        <v>128.20152352363073</v>
      </c>
      <c r="BN34" s="276">
        <v>6.8</v>
      </c>
      <c r="BO34" s="276">
        <v>6</v>
      </c>
      <c r="BP34" s="41"/>
      <c r="BQ34" s="41"/>
      <c r="BR34" s="41"/>
      <c r="BS34" s="41"/>
      <c r="BT34" s="45"/>
      <c r="BU34" s="42"/>
      <c r="BV34" s="41"/>
      <c r="BW34" s="43"/>
    </row>
    <row r="35" spans="1:75" ht="14" customHeight="1">
      <c r="A35" s="274" t="s">
        <v>64</v>
      </c>
      <c r="B35" s="274" t="s">
        <v>65</v>
      </c>
      <c r="C35" s="275"/>
      <c r="D35" s="276">
        <v>5529566</v>
      </c>
      <c r="E35" s="276">
        <v>430199</v>
      </c>
      <c r="F35" s="275">
        <f t="shared" si="13"/>
        <v>5099367</v>
      </c>
      <c r="G35" s="276">
        <v>160886</v>
      </c>
      <c r="H35" s="276">
        <v>3876922</v>
      </c>
      <c r="I35" s="276">
        <v>31599</v>
      </c>
      <c r="J35" s="276">
        <v>306690</v>
      </c>
      <c r="K35" s="276">
        <v>237714</v>
      </c>
      <c r="L35" s="276">
        <v>915755</v>
      </c>
      <c r="M35" s="277">
        <f t="shared" si="0"/>
        <v>37.398041371551308</v>
      </c>
      <c r="N35" s="277">
        <f t="shared" si="1"/>
        <v>76.027514787619722</v>
      </c>
      <c r="O35" s="277">
        <f t="shared" si="2"/>
        <v>7.345205358450392</v>
      </c>
      <c r="P35" s="277">
        <f t="shared" si="3"/>
        <v>6.0142758895368775</v>
      </c>
      <c r="Q35" s="277">
        <f t="shared" si="4"/>
        <v>55.256753269998306</v>
      </c>
      <c r="R35" s="278">
        <f t="shared" si="5"/>
        <v>17.958209322843405</v>
      </c>
      <c r="S35" s="276">
        <v>5473151</v>
      </c>
      <c r="T35" s="276">
        <v>428991</v>
      </c>
      <c r="U35" s="276">
        <v>5044160</v>
      </c>
      <c r="V35" s="276">
        <v>93475</v>
      </c>
      <c r="W35" s="276">
        <v>335516</v>
      </c>
      <c r="X35" s="276">
        <v>442112</v>
      </c>
      <c r="Y35" s="276">
        <v>4602048</v>
      </c>
      <c r="Z35" s="279">
        <f t="shared" si="14"/>
        <v>21.789501411451521</v>
      </c>
      <c r="AA35" s="279">
        <f t="shared" si="6"/>
        <v>8.7648290300069771</v>
      </c>
      <c r="AB35" s="279">
        <f t="shared" si="15"/>
        <v>78.210498588548489</v>
      </c>
      <c r="AC35" s="280">
        <f t="shared" si="16"/>
        <v>91.235170969993021</v>
      </c>
      <c r="AD35" s="281">
        <v>27.31</v>
      </c>
      <c r="AE35" s="276">
        <v>5529566</v>
      </c>
      <c r="AF35" s="237">
        <v>97468</v>
      </c>
      <c r="AG35" s="279">
        <f t="shared" si="17"/>
        <v>1.7626699816947657</v>
      </c>
      <c r="AH35" s="237">
        <v>764</v>
      </c>
      <c r="AI35" s="328">
        <v>14.899999999999999</v>
      </c>
      <c r="AJ35" s="328">
        <v>151</v>
      </c>
      <c r="AK35" s="328">
        <v>132</v>
      </c>
      <c r="AL35" s="282">
        <v>35.55279486120186</v>
      </c>
      <c r="AM35" s="289">
        <v>50.343787590871848</v>
      </c>
      <c r="AN35" s="284">
        <v>5587105</v>
      </c>
      <c r="AO35" s="284">
        <v>217742</v>
      </c>
      <c r="AP35" s="285">
        <f t="shared" si="18"/>
        <v>3.8972240543179342</v>
      </c>
      <c r="AQ35" s="276">
        <v>5529566</v>
      </c>
      <c r="AR35" s="276">
        <v>2920313</v>
      </c>
      <c r="AS35" s="276">
        <v>98818</v>
      </c>
      <c r="AT35" s="276">
        <v>2821495</v>
      </c>
      <c r="AU35" s="276">
        <v>1449878</v>
      </c>
      <c r="AV35" s="276">
        <v>90952</v>
      </c>
      <c r="AW35" s="276">
        <v>1358926</v>
      </c>
      <c r="AX35" s="276">
        <v>1159375</v>
      </c>
      <c r="AY35" s="276">
        <v>240429</v>
      </c>
      <c r="AZ35" s="276">
        <v>918946</v>
      </c>
      <c r="BA35" s="286">
        <f t="shared" si="7"/>
        <v>22.970299791491843</v>
      </c>
      <c r="BB35" s="279">
        <f t="shared" si="8"/>
        <v>55.330298839051984</v>
      </c>
      <c r="BC35" s="279">
        <f t="shared" si="9"/>
        <v>21.141843658399949</v>
      </c>
      <c r="BD35" s="279">
        <f t="shared" si="10"/>
        <v>26.648915443818812</v>
      </c>
      <c r="BE35" s="279">
        <f t="shared" si="11"/>
        <v>55.887856550108204</v>
      </c>
      <c r="BF35" s="280">
        <f t="shared" si="12"/>
        <v>18.020785717129204</v>
      </c>
      <c r="BG35" s="275">
        <v>36.700000000000003</v>
      </c>
      <c r="BH35" s="275">
        <v>71.099999999999994</v>
      </c>
      <c r="BI35" s="276">
        <v>26609</v>
      </c>
      <c r="BJ35" s="276">
        <v>40665</v>
      </c>
      <c r="BK35" s="287">
        <v>59200</v>
      </c>
      <c r="BL35" s="287">
        <v>90700</v>
      </c>
      <c r="BM35" s="290">
        <v>126.66615439678584</v>
      </c>
      <c r="BN35" s="276">
        <v>4.7</v>
      </c>
      <c r="BO35" s="276">
        <v>4.0999999999999996</v>
      </c>
      <c r="BP35" s="41"/>
      <c r="BQ35" s="41"/>
      <c r="BR35" s="41"/>
      <c r="BS35" s="41"/>
      <c r="BT35" s="45"/>
      <c r="BU35" s="42"/>
      <c r="BV35" s="41"/>
      <c r="BW35" s="43"/>
    </row>
    <row r="36" spans="1:75" ht="14" customHeight="1">
      <c r="A36" s="274" t="s">
        <v>66</v>
      </c>
      <c r="B36" s="274" t="s">
        <v>67</v>
      </c>
      <c r="C36" s="275"/>
      <c r="D36" s="276">
        <v>1234232</v>
      </c>
      <c r="E36" s="276">
        <v>158777</v>
      </c>
      <c r="F36" s="275">
        <f t="shared" si="13"/>
        <v>1075455</v>
      </c>
      <c r="G36" s="276">
        <v>51587</v>
      </c>
      <c r="H36" s="276">
        <v>766214</v>
      </c>
      <c r="I36" s="276">
        <v>9555</v>
      </c>
      <c r="J36" s="276">
        <v>65774</v>
      </c>
      <c r="K36" s="276">
        <v>97635</v>
      </c>
      <c r="L36" s="276">
        <v>243467</v>
      </c>
      <c r="M36" s="277">
        <f t="shared" si="0"/>
        <v>32.49022213544783</v>
      </c>
      <c r="N36" s="277">
        <f t="shared" si="1"/>
        <v>71.24556583027649</v>
      </c>
      <c r="O36" s="277">
        <f t="shared" si="2"/>
        <v>6.0178741253456103</v>
      </c>
      <c r="P36" s="277">
        <f t="shared" si="3"/>
        <v>6.1159230279277148</v>
      </c>
      <c r="Q36" s="277">
        <f t="shared" si="4"/>
        <v>61.491903739206556</v>
      </c>
      <c r="R36" s="278">
        <f t="shared" si="5"/>
        <v>22.638511141795796</v>
      </c>
      <c r="S36" s="276">
        <v>1226302</v>
      </c>
      <c r="T36" s="276">
        <v>158399</v>
      </c>
      <c r="U36" s="276">
        <v>1067903</v>
      </c>
      <c r="V36" s="276">
        <v>48963</v>
      </c>
      <c r="W36" s="276">
        <v>109436</v>
      </c>
      <c r="X36" s="276">
        <v>192705</v>
      </c>
      <c r="Y36" s="276">
        <v>875198</v>
      </c>
      <c r="Z36" s="279">
        <f t="shared" si="14"/>
        <v>30.9111799948232</v>
      </c>
      <c r="AA36" s="279">
        <f t="shared" si="6"/>
        <v>18.045178260572357</v>
      </c>
      <c r="AB36" s="279">
        <f t="shared" si="15"/>
        <v>69.0888200051768</v>
      </c>
      <c r="AC36" s="280">
        <f t="shared" si="16"/>
        <v>81.954821739427643</v>
      </c>
      <c r="AD36" s="281">
        <v>15.78</v>
      </c>
      <c r="AE36" s="276">
        <v>1234232</v>
      </c>
      <c r="AF36" s="237">
        <v>37639</v>
      </c>
      <c r="AG36" s="279">
        <f t="shared" si="17"/>
        <v>3.0495887321022304</v>
      </c>
      <c r="AH36" s="237">
        <v>733</v>
      </c>
      <c r="AI36" s="328">
        <v>22.400000000000002</v>
      </c>
      <c r="AJ36" s="328">
        <v>90</v>
      </c>
      <c r="AK36" s="328">
        <v>77</v>
      </c>
      <c r="AL36" s="282">
        <v>22.558381174066746</v>
      </c>
      <c r="AM36" s="289">
        <v>44.841534680057947</v>
      </c>
      <c r="AN36" s="284">
        <v>1247926</v>
      </c>
      <c r="AO36" s="284">
        <v>68583</v>
      </c>
      <c r="AP36" s="285">
        <f t="shared" si="18"/>
        <v>5.4957585626070777</v>
      </c>
      <c r="AQ36" s="276">
        <v>1234232</v>
      </c>
      <c r="AR36" s="276">
        <v>580629</v>
      </c>
      <c r="AS36" s="276">
        <v>32320</v>
      </c>
      <c r="AT36" s="276">
        <v>548309</v>
      </c>
      <c r="AU36" s="276">
        <v>319689</v>
      </c>
      <c r="AV36" s="276">
        <v>29801</v>
      </c>
      <c r="AW36" s="276">
        <v>289888</v>
      </c>
      <c r="AX36" s="276">
        <v>333914</v>
      </c>
      <c r="AY36" s="276">
        <v>96656</v>
      </c>
      <c r="AZ36" s="276">
        <v>237258</v>
      </c>
      <c r="BA36" s="286">
        <f t="shared" si="7"/>
        <v>20.355593064486673</v>
      </c>
      <c r="BB36" s="279">
        <f t="shared" si="8"/>
        <v>50.983909136133079</v>
      </c>
      <c r="BC36" s="279">
        <f t="shared" si="9"/>
        <v>18.769091241174728</v>
      </c>
      <c r="BD36" s="279">
        <f t="shared" si="10"/>
        <v>26.954916756163673</v>
      </c>
      <c r="BE36" s="279">
        <f t="shared" si="11"/>
        <v>60.875315694338603</v>
      </c>
      <c r="BF36" s="280">
        <f t="shared" si="12"/>
        <v>22.061174107703252</v>
      </c>
      <c r="BG36" s="275">
        <v>31.9</v>
      </c>
      <c r="BH36" s="275">
        <v>63.6</v>
      </c>
      <c r="BI36" s="276">
        <v>19787</v>
      </c>
      <c r="BJ36" s="276">
        <v>27222</v>
      </c>
      <c r="BK36" s="287">
        <v>37600</v>
      </c>
      <c r="BL36" s="287">
        <v>54400</v>
      </c>
      <c r="BM36" s="290">
        <v>105.57306285682313</v>
      </c>
      <c r="BN36" s="276">
        <v>7.6</v>
      </c>
      <c r="BO36" s="276">
        <v>4.5</v>
      </c>
      <c r="BP36" s="41"/>
      <c r="BQ36" s="41"/>
      <c r="BR36" s="41"/>
      <c r="BS36" s="41"/>
      <c r="BT36" s="45"/>
      <c r="BU36" s="42"/>
      <c r="BV36" s="41"/>
      <c r="BW36" s="43"/>
    </row>
    <row r="37" spans="1:75" ht="14" customHeight="1">
      <c r="A37" s="274" t="s">
        <v>68</v>
      </c>
      <c r="B37" s="274" t="s">
        <v>69</v>
      </c>
      <c r="C37" s="275"/>
      <c r="D37" s="276">
        <v>12438007</v>
      </c>
      <c r="E37" s="276">
        <v>1082491</v>
      </c>
      <c r="F37" s="275">
        <f t="shared" si="13"/>
        <v>11355516</v>
      </c>
      <c r="G37" s="276">
        <v>353637</v>
      </c>
      <c r="H37" s="276">
        <v>8423410</v>
      </c>
      <c r="I37" s="276">
        <v>67155</v>
      </c>
      <c r="J37" s="276">
        <v>639326</v>
      </c>
      <c r="K37" s="276">
        <v>661699</v>
      </c>
      <c r="L37" s="276">
        <v>2292780</v>
      </c>
      <c r="M37" s="277">
        <f t="shared" ref="M37:M56" si="19">G37/E37*100</f>
        <v>32.668816646050637</v>
      </c>
      <c r="N37" s="277">
        <f t="shared" ref="N37:N56" si="20">H37/F37*100</f>
        <v>74.179015731209404</v>
      </c>
      <c r="O37" s="277">
        <f t="shared" ref="O37:O56" si="21">I37/E37*100</f>
        <v>6.2037467286102146</v>
      </c>
      <c r="P37" s="277">
        <f t="shared" ref="P37:P56" si="22">J37/F37*100</f>
        <v>5.6300920187158381</v>
      </c>
      <c r="Q37" s="277">
        <f t="shared" ref="Q37:Q56" si="23">K37/E37*100</f>
        <v>61.127436625339151</v>
      </c>
      <c r="R37" s="278">
        <f t="shared" ref="R37:R56" si="24">L37/F37*100</f>
        <v>20.190892250074764</v>
      </c>
      <c r="S37" s="276">
        <v>12218486</v>
      </c>
      <c r="T37" s="276">
        <v>1073214</v>
      </c>
      <c r="U37" s="276">
        <v>11145272</v>
      </c>
      <c r="V37" s="276">
        <v>321732</v>
      </c>
      <c r="W37" s="276">
        <v>751482</v>
      </c>
      <c r="X37" s="276">
        <v>1414420</v>
      </c>
      <c r="Y37" s="276">
        <v>9730852</v>
      </c>
      <c r="Z37" s="279">
        <f t="shared" si="14"/>
        <v>29.978364054140183</v>
      </c>
      <c r="AA37" s="279">
        <f t="shared" ref="AA37:AA56" si="25">X37/U37*100</f>
        <v>12.690762504495179</v>
      </c>
      <c r="AB37" s="279">
        <f t="shared" si="15"/>
        <v>70.021635945859813</v>
      </c>
      <c r="AC37" s="280">
        <f t="shared" si="16"/>
        <v>87.309237495504817</v>
      </c>
      <c r="AD37" s="281">
        <v>28.08</v>
      </c>
      <c r="AE37" s="276">
        <v>12438007</v>
      </c>
      <c r="AF37" s="237">
        <v>328763</v>
      </c>
      <c r="AG37" s="279">
        <f t="shared" si="17"/>
        <v>2.6432128555644003</v>
      </c>
      <c r="AH37" s="237">
        <v>820</v>
      </c>
      <c r="AI37" s="328">
        <v>19.400000000000002</v>
      </c>
      <c r="AJ37" s="328">
        <v>145</v>
      </c>
      <c r="AK37" s="328">
        <v>131</v>
      </c>
      <c r="AL37" s="282">
        <v>30.714168519439543</v>
      </c>
      <c r="AM37" s="289">
        <v>50.479123400524507</v>
      </c>
      <c r="AN37" s="284">
        <v>12532221</v>
      </c>
      <c r="AO37" s="284">
        <v>552261</v>
      </c>
      <c r="AP37" s="285">
        <f t="shared" si="18"/>
        <v>4.4067288631440507</v>
      </c>
      <c r="AQ37" s="276">
        <v>12438007</v>
      </c>
      <c r="AR37" s="276">
        <v>6283276</v>
      </c>
      <c r="AS37" s="276">
        <v>212197</v>
      </c>
      <c r="AT37" s="276">
        <v>6071079</v>
      </c>
      <c r="AU37" s="276">
        <v>3280458</v>
      </c>
      <c r="AV37" s="276">
        <v>211175</v>
      </c>
      <c r="AW37" s="276">
        <v>3069283</v>
      </c>
      <c r="AX37" s="276">
        <v>2874273</v>
      </c>
      <c r="AY37" s="276">
        <v>659119</v>
      </c>
      <c r="AZ37" s="276">
        <v>2215154</v>
      </c>
      <c r="BA37" s="286">
        <f t="shared" ref="BA37:BA56" si="26">AS37/E37*100</f>
        <v>19.602657204540268</v>
      </c>
      <c r="BB37" s="279">
        <f t="shared" ref="BB37:BB56" si="27">AT37/F37*100</f>
        <v>53.463699932261996</v>
      </c>
      <c r="BC37" s="279">
        <f t="shared" ref="BC37:BC56" si="28">AV37/E37*100</f>
        <v>19.508245334141346</v>
      </c>
      <c r="BD37" s="279">
        <f t="shared" ref="BD37:BD56" si="29">AW37/F37*100</f>
        <v>27.029005110820155</v>
      </c>
      <c r="BE37" s="279">
        <f t="shared" ref="BE37:BE56" si="30">AY37/E37*100</f>
        <v>60.889097461318386</v>
      </c>
      <c r="BF37" s="280">
        <f t="shared" ref="BF37:BF56" si="31">AZ37/F37*100</f>
        <v>19.507294956917853</v>
      </c>
      <c r="BG37" s="275">
        <v>33.1</v>
      </c>
      <c r="BH37" s="275">
        <v>69</v>
      </c>
      <c r="BI37" s="276">
        <v>23171</v>
      </c>
      <c r="BJ37" s="276">
        <v>35979</v>
      </c>
      <c r="BK37" s="287">
        <v>43400</v>
      </c>
      <c r="BL37" s="287">
        <v>76000</v>
      </c>
      <c r="BM37" s="290">
        <v>145.64511718066345</v>
      </c>
      <c r="BN37" s="276">
        <v>5.0999999999999996</v>
      </c>
      <c r="BO37" s="276">
        <v>3.9</v>
      </c>
      <c r="BP37" s="41"/>
      <c r="BQ37" s="41"/>
      <c r="BR37" s="41"/>
      <c r="BS37" s="41"/>
      <c r="BT37" s="45"/>
      <c r="BU37" s="42"/>
      <c r="BV37" s="41"/>
      <c r="BW37" s="43"/>
    </row>
    <row r="38" spans="1:75" ht="14" customHeight="1">
      <c r="A38" s="274" t="s">
        <v>70</v>
      </c>
      <c r="B38" s="274" t="s">
        <v>71</v>
      </c>
      <c r="C38" s="275"/>
      <c r="D38" s="276">
        <v>6043522</v>
      </c>
      <c r="E38" s="276">
        <v>706159</v>
      </c>
      <c r="F38" s="275">
        <f t="shared" si="13"/>
        <v>5337363</v>
      </c>
      <c r="G38" s="276">
        <v>225106</v>
      </c>
      <c r="H38" s="276">
        <v>3969214</v>
      </c>
      <c r="I38" s="276">
        <v>47078</v>
      </c>
      <c r="J38" s="276">
        <v>327330</v>
      </c>
      <c r="K38" s="276">
        <v>433975</v>
      </c>
      <c r="L38" s="276">
        <v>1040819</v>
      </c>
      <c r="M38" s="277">
        <f t="shared" si="19"/>
        <v>31.877523333980022</v>
      </c>
      <c r="N38" s="277">
        <f t="shared" si="20"/>
        <v>74.366573905503515</v>
      </c>
      <c r="O38" s="277">
        <f t="shared" si="21"/>
        <v>6.6667705148557186</v>
      </c>
      <c r="P38" s="277">
        <f t="shared" si="22"/>
        <v>6.1328037834413731</v>
      </c>
      <c r="Q38" s="277">
        <f t="shared" si="23"/>
        <v>61.455706151164257</v>
      </c>
      <c r="R38" s="278">
        <f t="shared" si="24"/>
        <v>19.500622311055103</v>
      </c>
      <c r="S38" s="276">
        <v>5951236</v>
      </c>
      <c r="T38" s="276">
        <v>703079</v>
      </c>
      <c r="U38" s="276">
        <v>5248157</v>
      </c>
      <c r="V38" s="276">
        <v>205527</v>
      </c>
      <c r="W38" s="276">
        <v>497552</v>
      </c>
      <c r="X38" s="276">
        <v>748591</v>
      </c>
      <c r="Y38" s="276">
        <v>4499566</v>
      </c>
      <c r="Z38" s="279">
        <f t="shared" si="14"/>
        <v>29.232419116486199</v>
      </c>
      <c r="AA38" s="279">
        <f t="shared" si="25"/>
        <v>14.263883492814717</v>
      </c>
      <c r="AB38" s="279">
        <f t="shared" si="15"/>
        <v>70.767580883513801</v>
      </c>
      <c r="AC38" s="280">
        <f t="shared" si="16"/>
        <v>85.736116507185287</v>
      </c>
      <c r="AD38" s="281">
        <v>15.79</v>
      </c>
      <c r="AE38" s="276">
        <v>6043522</v>
      </c>
      <c r="AF38" s="237">
        <v>149198</v>
      </c>
      <c r="AG38" s="279">
        <f t="shared" si="17"/>
        <v>2.4687260177095411</v>
      </c>
      <c r="AH38" s="237">
        <v>733</v>
      </c>
      <c r="AI38" s="328">
        <v>21.8</v>
      </c>
      <c r="AJ38" s="328">
        <v>92</v>
      </c>
      <c r="AK38" s="328">
        <v>85</v>
      </c>
      <c r="AL38" s="282">
        <v>22.479460683903497</v>
      </c>
      <c r="AM38" s="289">
        <v>44.805900858023811</v>
      </c>
      <c r="AN38" s="284">
        <v>6278603</v>
      </c>
      <c r="AO38" s="284">
        <v>347300</v>
      </c>
      <c r="AP38" s="285">
        <f t="shared" si="18"/>
        <v>5.531485268299333</v>
      </c>
      <c r="AQ38" s="276">
        <v>6043522</v>
      </c>
      <c r="AR38" s="276">
        <v>3014905</v>
      </c>
      <c r="AS38" s="276">
        <v>140843</v>
      </c>
      <c r="AT38" s="276">
        <v>2874062</v>
      </c>
      <c r="AU38" s="276">
        <v>1593630</v>
      </c>
      <c r="AV38" s="276">
        <v>130369</v>
      </c>
      <c r="AW38" s="276">
        <v>1463261</v>
      </c>
      <c r="AX38" s="276">
        <v>1434987</v>
      </c>
      <c r="AY38" s="276">
        <v>434947</v>
      </c>
      <c r="AZ38" s="276">
        <v>1000040</v>
      </c>
      <c r="BA38" s="286">
        <f t="shared" si="26"/>
        <v>19.944941578313099</v>
      </c>
      <c r="BB38" s="279">
        <f t="shared" si="27"/>
        <v>53.847976987887094</v>
      </c>
      <c r="BC38" s="279">
        <f t="shared" si="28"/>
        <v>18.461706216305394</v>
      </c>
      <c r="BD38" s="279">
        <f t="shared" si="29"/>
        <v>27.415429679412849</v>
      </c>
      <c r="BE38" s="279">
        <f t="shared" si="30"/>
        <v>61.593352205381514</v>
      </c>
      <c r="BF38" s="280">
        <f t="shared" si="31"/>
        <v>18.73659333270006</v>
      </c>
      <c r="BG38" s="275">
        <v>34.5</v>
      </c>
      <c r="BH38" s="275">
        <v>68</v>
      </c>
      <c r="BI38" s="276">
        <v>20543</v>
      </c>
      <c r="BJ38" s="276">
        <v>30009</v>
      </c>
      <c r="BK38" s="287">
        <v>39800</v>
      </c>
      <c r="BL38" s="287">
        <v>59400</v>
      </c>
      <c r="BM38" s="290">
        <v>100.34990913243722</v>
      </c>
      <c r="BN38" s="276">
        <v>4.8</v>
      </c>
      <c r="BO38" s="276">
        <v>4.9000000000000004</v>
      </c>
      <c r="BP38" s="41"/>
      <c r="BQ38" s="41"/>
      <c r="BR38" s="41"/>
      <c r="BS38" s="41"/>
      <c r="BT38" s="45"/>
      <c r="BU38" s="42"/>
      <c r="BV38" s="41"/>
      <c r="BW38" s="43"/>
    </row>
    <row r="39" spans="1:75" ht="14" customHeight="1">
      <c r="A39" s="274" t="s">
        <v>72</v>
      </c>
      <c r="B39" s="274" t="s">
        <v>73</v>
      </c>
      <c r="C39" s="275"/>
      <c r="D39" s="276">
        <v>454215</v>
      </c>
      <c r="E39" s="276">
        <v>38310</v>
      </c>
      <c r="F39" s="275">
        <f t="shared" si="13"/>
        <v>415905</v>
      </c>
      <c r="G39" s="276">
        <v>19965</v>
      </c>
      <c r="H39" s="276">
        <v>347597</v>
      </c>
      <c r="I39" s="276">
        <v>1432</v>
      </c>
      <c r="J39" s="276">
        <v>8806</v>
      </c>
      <c r="K39" s="276">
        <v>16913</v>
      </c>
      <c r="L39" s="276">
        <v>59502</v>
      </c>
      <c r="M39" s="277">
        <f t="shared" si="19"/>
        <v>52.114330462020362</v>
      </c>
      <c r="N39" s="277">
        <f t="shared" si="20"/>
        <v>83.576057032254951</v>
      </c>
      <c r="O39" s="277">
        <f t="shared" si="21"/>
        <v>3.7379274340903157</v>
      </c>
      <c r="P39" s="277">
        <f t="shared" si="22"/>
        <v>2.1173104434907013</v>
      </c>
      <c r="Q39" s="277">
        <f t="shared" si="23"/>
        <v>44.147742103889328</v>
      </c>
      <c r="R39" s="278">
        <f t="shared" si="24"/>
        <v>14.306632524254336</v>
      </c>
      <c r="S39" s="276">
        <v>442985</v>
      </c>
      <c r="T39" s="276">
        <v>37904</v>
      </c>
      <c r="U39" s="276">
        <v>405081</v>
      </c>
      <c r="V39" s="276">
        <v>8930</v>
      </c>
      <c r="W39" s="276">
        <v>28974</v>
      </c>
      <c r="X39" s="276">
        <v>39916</v>
      </c>
      <c r="Y39" s="276">
        <v>365165</v>
      </c>
      <c r="Z39" s="279">
        <f t="shared" si="14"/>
        <v>23.559518784297172</v>
      </c>
      <c r="AA39" s="279">
        <f t="shared" si="25"/>
        <v>9.8538317027952438</v>
      </c>
      <c r="AB39" s="279">
        <f t="shared" si="15"/>
        <v>76.440481215702832</v>
      </c>
      <c r="AC39" s="280">
        <f t="shared" si="16"/>
        <v>90.146168297204753</v>
      </c>
      <c r="AD39" s="281">
        <v>16.36</v>
      </c>
      <c r="AE39" s="276">
        <v>454215</v>
      </c>
      <c r="AF39" s="237">
        <v>5620</v>
      </c>
      <c r="AG39" s="279">
        <f t="shared" si="17"/>
        <v>1.2372995167486764</v>
      </c>
      <c r="AH39" s="237">
        <v>733</v>
      </c>
      <c r="AI39" s="328">
        <v>16.600000000000001</v>
      </c>
      <c r="AJ39" s="328">
        <v>90</v>
      </c>
      <c r="AK39" s="328">
        <v>82</v>
      </c>
      <c r="AL39" s="282">
        <v>13.128838785203367</v>
      </c>
      <c r="AM39" s="289">
        <v>35.22749743829435</v>
      </c>
      <c r="AN39" s="284">
        <v>471642</v>
      </c>
      <c r="AO39" s="284">
        <v>15444</v>
      </c>
      <c r="AP39" s="285">
        <f t="shared" si="18"/>
        <v>3.2745175366061545</v>
      </c>
      <c r="AQ39" s="276">
        <v>454215</v>
      </c>
      <c r="AR39" s="276">
        <v>267511</v>
      </c>
      <c r="AS39" s="276">
        <v>12589</v>
      </c>
      <c r="AT39" s="276">
        <v>254922</v>
      </c>
      <c r="AU39" s="276">
        <v>131750</v>
      </c>
      <c r="AV39" s="276">
        <v>10583</v>
      </c>
      <c r="AW39" s="276">
        <v>121167</v>
      </c>
      <c r="AX39" s="276">
        <v>54954</v>
      </c>
      <c r="AY39" s="276">
        <v>15138</v>
      </c>
      <c r="AZ39" s="276">
        <v>39816</v>
      </c>
      <c r="BA39" s="286">
        <f t="shared" si="26"/>
        <v>32.860871835030018</v>
      </c>
      <c r="BB39" s="279">
        <f t="shared" si="27"/>
        <v>61.293324196631438</v>
      </c>
      <c r="BC39" s="279">
        <f t="shared" si="28"/>
        <v>27.624641085878359</v>
      </c>
      <c r="BD39" s="279">
        <f t="shared" si="29"/>
        <v>29.133335737728565</v>
      </c>
      <c r="BE39" s="279">
        <f t="shared" si="30"/>
        <v>39.514487079091623</v>
      </c>
      <c r="BF39" s="280">
        <f t="shared" si="31"/>
        <v>9.5733400656399894</v>
      </c>
      <c r="BG39" s="275">
        <v>54</v>
      </c>
      <c r="BH39" s="275">
        <v>79.3</v>
      </c>
      <c r="BI39" s="276">
        <v>24023</v>
      </c>
      <c r="BJ39" s="276">
        <v>34003</v>
      </c>
      <c r="BK39" s="287">
        <v>50400</v>
      </c>
      <c r="BL39" s="287">
        <v>70300</v>
      </c>
      <c r="BM39" s="290">
        <v>105.90065229578475</v>
      </c>
      <c r="BN39" s="276">
        <v>6.6</v>
      </c>
      <c r="BO39" s="276">
        <v>4.8</v>
      </c>
      <c r="BP39" s="41"/>
      <c r="BQ39" s="41"/>
      <c r="BR39" s="41"/>
      <c r="BS39" s="41"/>
      <c r="BT39" s="45"/>
      <c r="BU39" s="42"/>
      <c r="BV39" s="41"/>
      <c r="BW39" s="43"/>
    </row>
    <row r="40" spans="1:75" ht="14" customHeight="1">
      <c r="A40" s="274" t="s">
        <v>74</v>
      </c>
      <c r="B40" s="274" t="s">
        <v>75</v>
      </c>
      <c r="C40" s="275"/>
      <c r="D40" s="276">
        <v>7050695</v>
      </c>
      <c r="E40" s="276">
        <v>836051</v>
      </c>
      <c r="F40" s="275">
        <f t="shared" si="13"/>
        <v>6214644</v>
      </c>
      <c r="G40" s="276">
        <v>287284</v>
      </c>
      <c r="H40" s="276">
        <v>4780620</v>
      </c>
      <c r="I40" s="276">
        <v>53595</v>
      </c>
      <c r="J40" s="276">
        <v>332986</v>
      </c>
      <c r="K40" s="276">
        <v>495172</v>
      </c>
      <c r="L40" s="276">
        <v>1101038</v>
      </c>
      <c r="M40" s="277">
        <f t="shared" si="19"/>
        <v>34.362018584990629</v>
      </c>
      <c r="N40" s="277">
        <f t="shared" si="20"/>
        <v>76.92508211250717</v>
      </c>
      <c r="O40" s="277">
        <f t="shared" si="21"/>
        <v>6.4104940966519992</v>
      </c>
      <c r="P40" s="277">
        <f t="shared" si="22"/>
        <v>5.3580864808989856</v>
      </c>
      <c r="Q40" s="277">
        <f t="shared" si="23"/>
        <v>59.227487318357376</v>
      </c>
      <c r="R40" s="278">
        <f t="shared" si="24"/>
        <v>17.716831406593844</v>
      </c>
      <c r="S40" s="276">
        <v>6939392</v>
      </c>
      <c r="T40" s="276">
        <v>830929</v>
      </c>
      <c r="U40" s="276">
        <v>6108463</v>
      </c>
      <c r="V40" s="276">
        <v>258588</v>
      </c>
      <c r="W40" s="276">
        <v>572341</v>
      </c>
      <c r="X40" s="276">
        <v>762986</v>
      </c>
      <c r="Y40" s="276">
        <v>5345477</v>
      </c>
      <c r="Z40" s="279">
        <f t="shared" si="14"/>
        <v>31.120348429288182</v>
      </c>
      <c r="AA40" s="279">
        <f t="shared" si="25"/>
        <v>12.490637988639696</v>
      </c>
      <c r="AB40" s="279">
        <f t="shared" si="15"/>
        <v>68.879651570711815</v>
      </c>
      <c r="AC40" s="280">
        <f t="shared" si="16"/>
        <v>87.509362011360309</v>
      </c>
      <c r="AD40" s="281">
        <v>15</v>
      </c>
      <c r="AE40" s="276">
        <v>7050695</v>
      </c>
      <c r="AF40" s="237">
        <v>218165</v>
      </c>
      <c r="AG40" s="279">
        <f t="shared" si="17"/>
        <v>3.0942339726792891</v>
      </c>
      <c r="AH40" s="237">
        <v>733</v>
      </c>
      <c r="AI40" s="328">
        <v>20.100000000000001</v>
      </c>
      <c r="AJ40" s="328">
        <v>82</v>
      </c>
      <c r="AK40" s="328">
        <v>71</v>
      </c>
      <c r="AL40" s="282">
        <v>20.198024368428769</v>
      </c>
      <c r="AM40" s="289">
        <v>43.959695114319359</v>
      </c>
      <c r="AN40" s="284">
        <v>7115572</v>
      </c>
      <c r="AO40" s="284">
        <v>388911</v>
      </c>
      <c r="AP40" s="285">
        <f t="shared" si="18"/>
        <v>5.4656322780515749</v>
      </c>
      <c r="AQ40" s="276">
        <v>7050695</v>
      </c>
      <c r="AR40" s="276">
        <v>3609817</v>
      </c>
      <c r="AS40" s="276">
        <v>169166</v>
      </c>
      <c r="AT40" s="276">
        <v>3440651</v>
      </c>
      <c r="AU40" s="276">
        <v>1973225</v>
      </c>
      <c r="AV40" s="276">
        <v>183363</v>
      </c>
      <c r="AW40" s="276">
        <v>1789862</v>
      </c>
      <c r="AX40" s="276">
        <v>1467653</v>
      </c>
      <c r="AY40" s="276">
        <v>483522</v>
      </c>
      <c r="AZ40" s="276">
        <v>984131</v>
      </c>
      <c r="BA40" s="286">
        <f t="shared" si="26"/>
        <v>20.233933097382813</v>
      </c>
      <c r="BB40" s="279">
        <f t="shared" si="27"/>
        <v>55.363605702917177</v>
      </c>
      <c r="BC40" s="279">
        <f t="shared" si="28"/>
        <v>21.932035246653612</v>
      </c>
      <c r="BD40" s="279">
        <f t="shared" si="29"/>
        <v>28.80071650121873</v>
      </c>
      <c r="BE40" s="279">
        <f t="shared" si="30"/>
        <v>57.834031655963571</v>
      </c>
      <c r="BF40" s="280">
        <f t="shared" si="31"/>
        <v>15.835677795864092</v>
      </c>
      <c r="BG40" s="275">
        <v>35.799999999999997</v>
      </c>
      <c r="BH40" s="275">
        <v>70.5</v>
      </c>
      <c r="BI40" s="276">
        <v>19335</v>
      </c>
      <c r="BJ40" s="276">
        <v>31174</v>
      </c>
      <c r="BK40" s="287">
        <v>37700</v>
      </c>
      <c r="BL40" s="287">
        <v>63500</v>
      </c>
      <c r="BM40" s="290">
        <v>98.742154137814765</v>
      </c>
      <c r="BN40" s="276">
        <v>4.5</v>
      </c>
      <c r="BO40" s="276">
        <v>3.7</v>
      </c>
      <c r="BP40" s="41"/>
      <c r="BQ40" s="41"/>
      <c r="BR40" s="41"/>
      <c r="BS40" s="41"/>
      <c r="BT40" s="45"/>
      <c r="BU40" s="42"/>
      <c r="BV40" s="41"/>
      <c r="BW40" s="43"/>
    </row>
    <row r="41" spans="1:75" ht="14" customHeight="1">
      <c r="A41" s="274" t="s">
        <v>76</v>
      </c>
      <c r="B41" s="274" t="s">
        <v>77</v>
      </c>
      <c r="C41" s="275"/>
      <c r="D41" s="276">
        <v>2301565</v>
      </c>
      <c r="E41" s="276">
        <v>319936</v>
      </c>
      <c r="F41" s="275">
        <f t="shared" si="13"/>
        <v>1981629</v>
      </c>
      <c r="G41" s="276">
        <v>115240</v>
      </c>
      <c r="H41" s="276">
        <v>1498302</v>
      </c>
      <c r="I41" s="276">
        <v>15894</v>
      </c>
      <c r="J41" s="276">
        <v>85426</v>
      </c>
      <c r="K41" s="276">
        <v>188802</v>
      </c>
      <c r="L41" s="276">
        <v>397901</v>
      </c>
      <c r="M41" s="277">
        <f t="shared" si="19"/>
        <v>36.019703940788155</v>
      </c>
      <c r="N41" s="277">
        <f t="shared" si="20"/>
        <v>75.609612091869877</v>
      </c>
      <c r="O41" s="277">
        <f t="shared" si="21"/>
        <v>4.9678685737147426</v>
      </c>
      <c r="P41" s="277">
        <f t="shared" si="22"/>
        <v>4.3108977512945161</v>
      </c>
      <c r="Q41" s="277">
        <f t="shared" si="23"/>
        <v>59.012427485497099</v>
      </c>
      <c r="R41" s="278">
        <f t="shared" si="24"/>
        <v>20.079490156835615</v>
      </c>
      <c r="S41" s="276">
        <v>2271648</v>
      </c>
      <c r="T41" s="276">
        <v>319119</v>
      </c>
      <c r="U41" s="276">
        <v>1952529</v>
      </c>
      <c r="V41" s="276">
        <v>88857</v>
      </c>
      <c r="W41" s="276">
        <v>230262</v>
      </c>
      <c r="X41" s="276">
        <v>268026</v>
      </c>
      <c r="Y41" s="276">
        <v>1684503</v>
      </c>
      <c r="Z41" s="279">
        <f t="shared" si="14"/>
        <v>27.844471811455911</v>
      </c>
      <c r="AA41" s="279">
        <f t="shared" si="25"/>
        <v>13.727120058139983</v>
      </c>
      <c r="AB41" s="279">
        <f t="shared" si="15"/>
        <v>72.155528188544082</v>
      </c>
      <c r="AC41" s="280">
        <f t="shared" si="16"/>
        <v>86.272879941860012</v>
      </c>
      <c r="AD41" s="281">
        <v>14.78</v>
      </c>
      <c r="AE41" s="276">
        <v>2301565</v>
      </c>
      <c r="AF41" s="237">
        <v>64874</v>
      </c>
      <c r="AG41" s="279">
        <f t="shared" si="17"/>
        <v>2.8186907604173679</v>
      </c>
      <c r="AH41" s="237">
        <v>774</v>
      </c>
      <c r="AI41" s="328">
        <v>22.8</v>
      </c>
      <c r="AJ41" s="328">
        <v>77</v>
      </c>
      <c r="AK41" s="328">
        <v>68</v>
      </c>
      <c r="AL41" s="282">
        <v>18.170806770947788</v>
      </c>
      <c r="AM41" s="289">
        <v>40.296286544633467</v>
      </c>
      <c r="AN41" s="284">
        <v>2371795</v>
      </c>
      <c r="AO41" s="284">
        <v>135960</v>
      </c>
      <c r="AP41" s="285">
        <f t="shared" si="18"/>
        <v>5.7323672577098774</v>
      </c>
      <c r="AQ41" s="276">
        <v>2301565</v>
      </c>
      <c r="AR41" s="276">
        <v>1215129</v>
      </c>
      <c r="AS41" s="276">
        <v>79324</v>
      </c>
      <c r="AT41" s="276">
        <v>1135805</v>
      </c>
      <c r="AU41" s="276">
        <v>554482</v>
      </c>
      <c r="AV41" s="276">
        <v>59484</v>
      </c>
      <c r="AW41" s="276">
        <v>494998</v>
      </c>
      <c r="AX41" s="276">
        <v>531954</v>
      </c>
      <c r="AY41" s="276">
        <v>181128</v>
      </c>
      <c r="AZ41" s="276">
        <v>350826</v>
      </c>
      <c r="BA41" s="286">
        <f t="shared" si="26"/>
        <v>24.79370874174835</v>
      </c>
      <c r="BB41" s="279">
        <f t="shared" si="27"/>
        <v>57.316732849589911</v>
      </c>
      <c r="BC41" s="279">
        <f t="shared" si="28"/>
        <v>18.592468493698743</v>
      </c>
      <c r="BD41" s="279">
        <f t="shared" si="29"/>
        <v>24.979347799209638</v>
      </c>
      <c r="BE41" s="279">
        <f t="shared" si="30"/>
        <v>56.613822764552914</v>
      </c>
      <c r="BF41" s="280">
        <f t="shared" si="31"/>
        <v>17.703919351200451</v>
      </c>
      <c r="BG41" s="275">
        <v>37</v>
      </c>
      <c r="BH41" s="275">
        <v>66.7</v>
      </c>
      <c r="BI41" s="276">
        <v>22343</v>
      </c>
      <c r="BJ41" s="276">
        <v>30044</v>
      </c>
      <c r="BK41" s="287">
        <v>38800</v>
      </c>
      <c r="BL41" s="287">
        <v>59400</v>
      </c>
      <c r="BM41" s="290">
        <v>96.231330598710898</v>
      </c>
      <c r="BN41" s="276">
        <v>4.4000000000000004</v>
      </c>
      <c r="BO41" s="276">
        <v>3.4</v>
      </c>
      <c r="BP41" s="41"/>
      <c r="BQ41" s="41"/>
      <c r="BR41" s="41"/>
      <c r="BS41" s="41"/>
      <c r="BT41" s="45"/>
      <c r="BU41" s="42"/>
      <c r="BV41" s="41"/>
      <c r="BW41" s="43"/>
    </row>
    <row r="42" spans="1:75" ht="14" customHeight="1">
      <c r="A42" s="274" t="s">
        <v>78</v>
      </c>
      <c r="B42" s="274" t="s">
        <v>79</v>
      </c>
      <c r="C42" s="275"/>
      <c r="D42" s="276">
        <v>2458763</v>
      </c>
      <c r="E42" s="276">
        <v>303460</v>
      </c>
      <c r="F42" s="275">
        <f t="shared" si="13"/>
        <v>2155303</v>
      </c>
      <c r="G42" s="276">
        <v>111181</v>
      </c>
      <c r="H42" s="276">
        <v>1613301</v>
      </c>
      <c r="I42" s="276">
        <v>22654</v>
      </c>
      <c r="J42" s="276">
        <v>126428</v>
      </c>
      <c r="K42" s="276">
        <v>169625</v>
      </c>
      <c r="L42" s="276">
        <v>415574</v>
      </c>
      <c r="M42" s="277">
        <f t="shared" si="19"/>
        <v>36.637777631318791</v>
      </c>
      <c r="N42" s="277">
        <f t="shared" si="20"/>
        <v>74.852630929386734</v>
      </c>
      <c r="O42" s="277">
        <f t="shared" si="21"/>
        <v>7.4652342977657691</v>
      </c>
      <c r="P42" s="277">
        <f t="shared" si="22"/>
        <v>5.8659037731585766</v>
      </c>
      <c r="Q42" s="277">
        <f t="shared" si="23"/>
        <v>55.896988070915441</v>
      </c>
      <c r="R42" s="278">
        <f t="shared" si="24"/>
        <v>19.281465297454698</v>
      </c>
      <c r="S42" s="276">
        <v>2433859</v>
      </c>
      <c r="T42" s="276">
        <v>302050</v>
      </c>
      <c r="U42" s="276">
        <v>2131809</v>
      </c>
      <c r="V42" s="276">
        <v>90821</v>
      </c>
      <c r="W42" s="276">
        <v>211229</v>
      </c>
      <c r="X42" s="276">
        <v>300222</v>
      </c>
      <c r="Y42" s="276">
        <v>1831587</v>
      </c>
      <c r="Z42" s="279">
        <f t="shared" si="14"/>
        <v>30.06820062903493</v>
      </c>
      <c r="AA42" s="279">
        <f t="shared" si="25"/>
        <v>14.082968971422863</v>
      </c>
      <c r="AB42" s="279">
        <f t="shared" si="15"/>
        <v>69.931799370965081</v>
      </c>
      <c r="AC42" s="280">
        <f t="shared" si="16"/>
        <v>85.917031028577142</v>
      </c>
      <c r="AD42" s="281">
        <v>19.78</v>
      </c>
      <c r="AE42" s="276">
        <v>2458763</v>
      </c>
      <c r="AF42" s="237">
        <v>58030</v>
      </c>
      <c r="AG42" s="279">
        <f t="shared" si="17"/>
        <v>2.3601298701826896</v>
      </c>
      <c r="AH42" s="237">
        <v>733</v>
      </c>
      <c r="AI42" s="328">
        <v>19.8</v>
      </c>
      <c r="AJ42" s="328">
        <v>112.99999999999999</v>
      </c>
      <c r="AK42" s="328">
        <v>101</v>
      </c>
      <c r="AL42" s="282">
        <v>27.40834525457338</v>
      </c>
      <c r="AM42" s="289">
        <v>49.711299187149798</v>
      </c>
      <c r="AN42" s="284">
        <v>2535860</v>
      </c>
      <c r="AO42" s="284">
        <v>117076</v>
      </c>
      <c r="AP42" s="285">
        <f t="shared" si="18"/>
        <v>4.616816385762621</v>
      </c>
      <c r="AQ42" s="276">
        <v>2458763</v>
      </c>
      <c r="AR42" s="276">
        <v>1133293</v>
      </c>
      <c r="AS42" s="276">
        <v>61961</v>
      </c>
      <c r="AT42" s="276">
        <v>1071332</v>
      </c>
      <c r="AU42" s="276">
        <v>797656</v>
      </c>
      <c r="AV42" s="276">
        <v>75894</v>
      </c>
      <c r="AW42" s="276">
        <v>721762</v>
      </c>
      <c r="AX42" s="276">
        <v>527814</v>
      </c>
      <c r="AY42" s="276">
        <v>165605</v>
      </c>
      <c r="AZ42" s="276">
        <v>362209</v>
      </c>
      <c r="BA42" s="286">
        <f t="shared" si="26"/>
        <v>20.418177024978583</v>
      </c>
      <c r="BB42" s="279">
        <f t="shared" si="27"/>
        <v>49.706792966000599</v>
      </c>
      <c r="BC42" s="279">
        <f t="shared" si="28"/>
        <v>25.009556448955383</v>
      </c>
      <c r="BD42" s="279">
        <f t="shared" si="29"/>
        <v>33.487727711602503</v>
      </c>
      <c r="BE42" s="279">
        <f t="shared" si="30"/>
        <v>54.572266526066038</v>
      </c>
      <c r="BF42" s="280">
        <f t="shared" si="31"/>
        <v>16.805479322396895</v>
      </c>
      <c r="BG42" s="275">
        <v>39.200000000000003</v>
      </c>
      <c r="BH42" s="275">
        <v>69.599999999999994</v>
      </c>
      <c r="BI42" s="276">
        <v>19771</v>
      </c>
      <c r="BJ42" s="276">
        <v>30085</v>
      </c>
      <c r="BK42" s="287">
        <v>45300</v>
      </c>
      <c r="BL42" s="287">
        <v>68500</v>
      </c>
      <c r="BM42" s="290">
        <v>116.25994310027208</v>
      </c>
      <c r="BN42" s="276">
        <v>8</v>
      </c>
      <c r="BO42" s="276">
        <v>6.2</v>
      </c>
      <c r="BP42" s="41"/>
      <c r="BQ42" s="41"/>
      <c r="BR42" s="41"/>
      <c r="BS42" s="41"/>
      <c r="BT42" s="45"/>
      <c r="BU42" s="42"/>
      <c r="BV42" s="41"/>
      <c r="BW42" s="43"/>
    </row>
    <row r="43" spans="1:75" ht="14" customHeight="1">
      <c r="A43" s="274" t="s">
        <v>80</v>
      </c>
      <c r="B43" s="274" t="s">
        <v>81</v>
      </c>
      <c r="C43" s="275"/>
      <c r="D43" s="276">
        <v>7829145</v>
      </c>
      <c r="E43" s="276">
        <v>871015</v>
      </c>
      <c r="F43" s="275">
        <f t="shared" si="13"/>
        <v>6958130</v>
      </c>
      <c r="G43" s="276">
        <v>302417</v>
      </c>
      <c r="H43" s="276">
        <v>5322434</v>
      </c>
      <c r="I43" s="276">
        <v>57310</v>
      </c>
      <c r="J43" s="276">
        <v>369841</v>
      </c>
      <c r="K43" s="276">
        <v>511288</v>
      </c>
      <c r="L43" s="276">
        <v>1265855</v>
      </c>
      <c r="M43" s="277">
        <f t="shared" si="19"/>
        <v>34.720067966682549</v>
      </c>
      <c r="N43" s="277">
        <f t="shared" si="20"/>
        <v>76.492304685310557</v>
      </c>
      <c r="O43" s="277">
        <f t="shared" si="21"/>
        <v>6.579680028472529</v>
      </c>
      <c r="P43" s="277">
        <f t="shared" si="22"/>
        <v>5.3152355589792082</v>
      </c>
      <c r="Q43" s="277">
        <f t="shared" si="23"/>
        <v>58.70025200484492</v>
      </c>
      <c r="R43" s="278">
        <f t="shared" si="24"/>
        <v>18.192459755710228</v>
      </c>
      <c r="S43" s="276">
        <v>7652869</v>
      </c>
      <c r="T43" s="276">
        <v>863629</v>
      </c>
      <c r="U43" s="276">
        <v>6789240</v>
      </c>
      <c r="V43" s="276">
        <v>245839</v>
      </c>
      <c r="W43" s="276">
        <v>617790</v>
      </c>
      <c r="X43" s="276">
        <v>728211</v>
      </c>
      <c r="Y43" s="276">
        <v>6061029</v>
      </c>
      <c r="Z43" s="279">
        <f t="shared" si="14"/>
        <v>28.465811129547525</v>
      </c>
      <c r="AA43" s="279">
        <f t="shared" si="25"/>
        <v>10.725957544585256</v>
      </c>
      <c r="AB43" s="279">
        <f t="shared" si="15"/>
        <v>71.534188870452482</v>
      </c>
      <c r="AC43" s="280">
        <f t="shared" si="16"/>
        <v>89.274042455414744</v>
      </c>
      <c r="AD43" s="281">
        <v>18.68</v>
      </c>
      <c r="AE43" s="276">
        <v>7829145</v>
      </c>
      <c r="AF43" s="237">
        <v>231047</v>
      </c>
      <c r="AG43" s="279">
        <f t="shared" si="17"/>
        <v>2.9511140743976516</v>
      </c>
      <c r="AH43" s="237">
        <v>755</v>
      </c>
      <c r="AI43" s="328">
        <v>19</v>
      </c>
      <c r="AJ43" s="328">
        <v>103</v>
      </c>
      <c r="AK43" s="328">
        <v>89</v>
      </c>
      <c r="AL43" s="282">
        <v>23.210485663393182</v>
      </c>
      <c r="AM43" s="289">
        <v>45.536618056102533</v>
      </c>
      <c r="AN43" s="284">
        <v>7885701</v>
      </c>
      <c r="AO43" s="284">
        <v>439378</v>
      </c>
      <c r="AP43" s="285">
        <f t="shared" si="18"/>
        <v>5.571831851093517</v>
      </c>
      <c r="AQ43" s="276">
        <v>7829145</v>
      </c>
      <c r="AR43" s="276">
        <v>4043320</v>
      </c>
      <c r="AS43" s="276">
        <v>181478</v>
      </c>
      <c r="AT43" s="276">
        <v>3861842</v>
      </c>
      <c r="AU43" s="276">
        <v>2145475</v>
      </c>
      <c r="AV43" s="276">
        <v>184017</v>
      </c>
      <c r="AW43" s="276">
        <v>1961458</v>
      </c>
      <c r="AX43" s="276">
        <v>1640350</v>
      </c>
      <c r="AY43" s="276">
        <v>505520</v>
      </c>
      <c r="AZ43" s="276">
        <v>1134830</v>
      </c>
      <c r="BA43" s="286">
        <f t="shared" si="26"/>
        <v>20.835232458683262</v>
      </c>
      <c r="BB43" s="279">
        <f t="shared" si="27"/>
        <v>55.501147578444211</v>
      </c>
      <c r="BC43" s="279">
        <f t="shared" si="28"/>
        <v>21.126731456978355</v>
      </c>
      <c r="BD43" s="279">
        <f t="shared" si="29"/>
        <v>28.189441703446182</v>
      </c>
      <c r="BE43" s="279">
        <f t="shared" si="30"/>
        <v>58.038036084338387</v>
      </c>
      <c r="BF43" s="280">
        <f t="shared" si="31"/>
        <v>16.309410718109607</v>
      </c>
      <c r="BG43" s="275">
        <v>35.5</v>
      </c>
      <c r="BH43" s="275">
        <v>69.900000000000006</v>
      </c>
      <c r="BI43" s="276">
        <v>21104</v>
      </c>
      <c r="BJ43" s="276">
        <v>32864</v>
      </c>
      <c r="BK43" s="287">
        <v>40100</v>
      </c>
      <c r="BL43" s="287">
        <v>70500</v>
      </c>
      <c r="BM43" s="290">
        <v>111.8229969755217</v>
      </c>
      <c r="BN43" s="276">
        <v>4.9000000000000004</v>
      </c>
      <c r="BO43" s="276">
        <v>4.0999999999999996</v>
      </c>
      <c r="BP43" s="41"/>
      <c r="BQ43" s="41"/>
      <c r="BR43" s="41"/>
      <c r="BS43" s="41"/>
      <c r="BT43" s="45"/>
      <c r="BU43" s="42"/>
      <c r="BV43" s="41"/>
      <c r="BW43" s="43"/>
    </row>
    <row r="44" spans="1:75" ht="14" customHeight="1">
      <c r="A44" s="274" t="s">
        <v>82</v>
      </c>
      <c r="B44" s="274" t="s">
        <v>83</v>
      </c>
      <c r="C44" s="275"/>
      <c r="D44" s="276">
        <v>667529</v>
      </c>
      <c r="E44" s="276">
        <v>71659</v>
      </c>
      <c r="F44" s="275">
        <f t="shared" si="13"/>
        <v>595870</v>
      </c>
      <c r="G44" s="276">
        <v>23923</v>
      </c>
      <c r="H44" s="276">
        <v>462048</v>
      </c>
      <c r="I44" s="276">
        <v>4789</v>
      </c>
      <c r="J44" s="276">
        <v>34827</v>
      </c>
      <c r="K44" s="276">
        <v>42947</v>
      </c>
      <c r="L44" s="276">
        <v>98995</v>
      </c>
      <c r="M44" s="277">
        <f t="shared" si="19"/>
        <v>33.38450159784535</v>
      </c>
      <c r="N44" s="277">
        <f t="shared" si="20"/>
        <v>77.541745682783159</v>
      </c>
      <c r="O44" s="277">
        <f t="shared" si="21"/>
        <v>6.6830405113105122</v>
      </c>
      <c r="P44" s="277">
        <f t="shared" si="22"/>
        <v>5.8447312333227046</v>
      </c>
      <c r="Q44" s="277">
        <f t="shared" si="23"/>
        <v>59.932457890844134</v>
      </c>
      <c r="R44" s="278">
        <f t="shared" si="24"/>
        <v>16.613523083894137</v>
      </c>
      <c r="S44" s="276">
        <v>643451</v>
      </c>
      <c r="T44" s="276">
        <v>70227</v>
      </c>
      <c r="U44" s="276">
        <v>573224</v>
      </c>
      <c r="V44" s="276">
        <v>20975</v>
      </c>
      <c r="W44" s="276">
        <v>49252</v>
      </c>
      <c r="X44" s="276">
        <v>63534</v>
      </c>
      <c r="Y44" s="276">
        <v>509690</v>
      </c>
      <c r="Z44" s="279">
        <f t="shared" si="14"/>
        <v>29.867429905876659</v>
      </c>
      <c r="AA44" s="279">
        <f t="shared" si="25"/>
        <v>11.083625249466177</v>
      </c>
      <c r="AB44" s="279">
        <f t="shared" si="15"/>
        <v>70.132570094123352</v>
      </c>
      <c r="AC44" s="280">
        <f t="shared" si="16"/>
        <v>88.916374750533819</v>
      </c>
      <c r="AD44" s="281">
        <v>19.489999999999998</v>
      </c>
      <c r="AE44" s="276">
        <v>667529</v>
      </c>
      <c r="AF44" s="237">
        <v>21585</v>
      </c>
      <c r="AG44" s="279">
        <f t="shared" si="17"/>
        <v>3.2335673805932026</v>
      </c>
      <c r="AH44" s="237">
        <v>773</v>
      </c>
      <c r="AI44" s="328">
        <v>18</v>
      </c>
      <c r="AJ44" s="328">
        <v>108</v>
      </c>
      <c r="AK44" s="328">
        <v>95</v>
      </c>
      <c r="AL44" s="282">
        <v>30.06684426430451</v>
      </c>
      <c r="AM44" s="289">
        <v>47.472989630918718</v>
      </c>
      <c r="AN44" s="284">
        <v>674081</v>
      </c>
      <c r="AO44" s="284">
        <v>40401</v>
      </c>
      <c r="AP44" s="285">
        <f t="shared" si="18"/>
        <v>5.9934933635571985</v>
      </c>
      <c r="AQ44" s="276">
        <v>667529</v>
      </c>
      <c r="AR44" s="276">
        <v>329579</v>
      </c>
      <c r="AS44" s="276">
        <v>13854</v>
      </c>
      <c r="AT44" s="276">
        <v>315725</v>
      </c>
      <c r="AU44" s="276">
        <v>205038</v>
      </c>
      <c r="AV44" s="276">
        <v>15282</v>
      </c>
      <c r="AW44" s="276">
        <v>189756</v>
      </c>
      <c r="AX44" s="276">
        <v>132912</v>
      </c>
      <c r="AY44" s="276">
        <v>42523</v>
      </c>
      <c r="AZ44" s="276">
        <v>90389</v>
      </c>
      <c r="BA44" s="286">
        <f t="shared" si="26"/>
        <v>19.333230996804311</v>
      </c>
      <c r="BB44" s="279">
        <f t="shared" si="27"/>
        <v>52.985550539547219</v>
      </c>
      <c r="BC44" s="279">
        <f t="shared" si="28"/>
        <v>21.326002316526885</v>
      </c>
      <c r="BD44" s="279">
        <f t="shared" si="29"/>
        <v>31.845201134475644</v>
      </c>
      <c r="BE44" s="279">
        <f t="shared" si="30"/>
        <v>59.340766686668815</v>
      </c>
      <c r="BF44" s="280">
        <f t="shared" si="31"/>
        <v>15.169248325977142</v>
      </c>
      <c r="BG44" s="275">
        <v>30</v>
      </c>
      <c r="BH44" s="275">
        <v>70.599999999999994</v>
      </c>
      <c r="BI44" s="276">
        <v>23847</v>
      </c>
      <c r="BJ44" s="276">
        <v>33755</v>
      </c>
      <c r="BK44" s="287">
        <v>32100</v>
      </c>
      <c r="BL44" s="287">
        <v>76400</v>
      </c>
      <c r="BM44" s="290">
        <v>127.75213393188157</v>
      </c>
      <c r="BN44" s="276">
        <v>3.2</v>
      </c>
      <c r="BO44" s="276">
        <v>3.6</v>
      </c>
      <c r="BP44" s="41"/>
      <c r="BQ44" s="41"/>
      <c r="BR44" s="41"/>
      <c r="BS44" s="41"/>
      <c r="BT44" s="45"/>
      <c r="BU44" s="42"/>
      <c r="BV44" s="41"/>
      <c r="BW44" s="43"/>
    </row>
    <row r="45" spans="1:75" ht="14" customHeight="1">
      <c r="A45" s="274" t="s">
        <v>84</v>
      </c>
      <c r="B45" s="274" t="s">
        <v>85</v>
      </c>
      <c r="C45" s="275"/>
      <c r="D45" s="276">
        <v>2909042</v>
      </c>
      <c r="E45" s="276">
        <v>367911</v>
      </c>
      <c r="F45" s="275">
        <f t="shared" si="13"/>
        <v>2541131</v>
      </c>
      <c r="G45" s="276">
        <v>110637</v>
      </c>
      <c r="H45" s="276">
        <v>1877285</v>
      </c>
      <c r="I45" s="276">
        <v>22078</v>
      </c>
      <c r="J45" s="276">
        <v>157619</v>
      </c>
      <c r="K45" s="276">
        <v>235196</v>
      </c>
      <c r="L45" s="276">
        <v>506227</v>
      </c>
      <c r="M45" s="277">
        <f t="shared" si="19"/>
        <v>30.071674943124833</v>
      </c>
      <c r="N45" s="277">
        <f t="shared" si="20"/>
        <v>73.875963104617597</v>
      </c>
      <c r="O45" s="277">
        <f t="shared" si="21"/>
        <v>6.0009078282519415</v>
      </c>
      <c r="P45" s="277">
        <f t="shared" si="22"/>
        <v>6.2027105253526873</v>
      </c>
      <c r="Q45" s="277">
        <f t="shared" si="23"/>
        <v>63.927417228623227</v>
      </c>
      <c r="R45" s="278">
        <f t="shared" si="24"/>
        <v>19.921326370029725</v>
      </c>
      <c r="S45" s="276">
        <v>2863569</v>
      </c>
      <c r="T45" s="276">
        <v>366244</v>
      </c>
      <c r="U45" s="276">
        <v>2497325</v>
      </c>
      <c r="V45" s="276">
        <v>103343</v>
      </c>
      <c r="W45" s="276">
        <v>262901</v>
      </c>
      <c r="X45" s="276">
        <v>361640</v>
      </c>
      <c r="Y45" s="276">
        <v>2135685</v>
      </c>
      <c r="Z45" s="279">
        <f t="shared" si="14"/>
        <v>28.216981029040749</v>
      </c>
      <c r="AA45" s="279">
        <f t="shared" si="25"/>
        <v>14.481094771405404</v>
      </c>
      <c r="AB45" s="279">
        <f t="shared" si="15"/>
        <v>71.783018970959262</v>
      </c>
      <c r="AC45" s="280">
        <f t="shared" si="16"/>
        <v>85.518905228594605</v>
      </c>
      <c r="AD45" s="281">
        <v>15.83</v>
      </c>
      <c r="AE45" s="276">
        <v>2909042</v>
      </c>
      <c r="AF45" s="237">
        <v>76070</v>
      </c>
      <c r="AG45" s="279">
        <f t="shared" si="17"/>
        <v>2.6149502138504701</v>
      </c>
      <c r="AH45" s="237">
        <v>733</v>
      </c>
      <c r="AI45" s="328">
        <v>22.400000000000002</v>
      </c>
      <c r="AJ45" s="328">
        <v>93</v>
      </c>
      <c r="AK45" s="328">
        <v>81</v>
      </c>
      <c r="AL45" s="282">
        <v>21.910029785621386</v>
      </c>
      <c r="AM45" s="289">
        <v>44.940383886419241</v>
      </c>
      <c r="AN45" s="284">
        <v>3033266</v>
      </c>
      <c r="AO45" s="284">
        <v>188826</v>
      </c>
      <c r="AP45" s="285">
        <f t="shared" si="18"/>
        <v>6.2251711521508497</v>
      </c>
      <c r="AQ45" s="276">
        <v>2909042</v>
      </c>
      <c r="AR45" s="276">
        <v>1447910</v>
      </c>
      <c r="AS45" s="276">
        <v>71500</v>
      </c>
      <c r="AT45" s="276">
        <v>1376410</v>
      </c>
      <c r="AU45" s="276">
        <v>743177</v>
      </c>
      <c r="AV45" s="276">
        <v>63249</v>
      </c>
      <c r="AW45" s="276">
        <v>679928</v>
      </c>
      <c r="AX45" s="276">
        <v>717955</v>
      </c>
      <c r="AY45" s="276">
        <v>233162</v>
      </c>
      <c r="AZ45" s="276">
        <v>484793</v>
      </c>
      <c r="BA45" s="286">
        <f t="shared" si="26"/>
        <v>19.434047908325656</v>
      </c>
      <c r="BB45" s="279">
        <f t="shared" si="27"/>
        <v>54.165251614340228</v>
      </c>
      <c r="BC45" s="279">
        <f t="shared" si="28"/>
        <v>17.191385960191461</v>
      </c>
      <c r="BD45" s="279">
        <f t="shared" si="29"/>
        <v>26.756904701095692</v>
      </c>
      <c r="BE45" s="279">
        <f t="shared" si="30"/>
        <v>63.374566131482894</v>
      </c>
      <c r="BF45" s="280">
        <f t="shared" si="31"/>
        <v>19.077843684564076</v>
      </c>
      <c r="BG45" s="275">
        <v>33.4</v>
      </c>
      <c r="BH45" s="275">
        <v>67.099999999999994</v>
      </c>
      <c r="BI45" s="276">
        <v>20247</v>
      </c>
      <c r="BJ45" s="276">
        <v>28843</v>
      </c>
      <c r="BK45" s="287">
        <v>39700</v>
      </c>
      <c r="BL45" s="287">
        <v>56900</v>
      </c>
      <c r="BM45" s="290">
        <v>103.41514983202323</v>
      </c>
      <c r="BN45" s="276">
        <v>4.2</v>
      </c>
      <c r="BO45" s="276">
        <v>3.6</v>
      </c>
      <c r="BP45" s="41"/>
      <c r="BQ45" s="41"/>
      <c r="BR45" s="41"/>
      <c r="BS45" s="41"/>
      <c r="BT45" s="45"/>
      <c r="BU45" s="42"/>
      <c r="BV45" s="41"/>
      <c r="BW45" s="43"/>
    </row>
    <row r="46" spans="1:75" ht="14" customHeight="1">
      <c r="A46" s="274" t="s">
        <v>86</v>
      </c>
      <c r="B46" s="274" t="s">
        <v>87</v>
      </c>
      <c r="C46" s="275"/>
      <c r="D46" s="276">
        <v>502660</v>
      </c>
      <c r="E46" s="276">
        <v>52010</v>
      </c>
      <c r="F46" s="275">
        <f t="shared" si="13"/>
        <v>450650</v>
      </c>
      <c r="G46" s="276">
        <v>26496</v>
      </c>
      <c r="H46" s="276">
        <v>372199</v>
      </c>
      <c r="I46" s="276">
        <v>2391</v>
      </c>
      <c r="J46" s="276">
        <v>14437</v>
      </c>
      <c r="K46" s="276">
        <v>23123</v>
      </c>
      <c r="L46" s="276">
        <v>64014</v>
      </c>
      <c r="M46" s="277">
        <f t="shared" si="19"/>
        <v>50.944049221303601</v>
      </c>
      <c r="N46" s="277">
        <f t="shared" si="20"/>
        <v>82.59158992566293</v>
      </c>
      <c r="O46" s="277">
        <f t="shared" si="21"/>
        <v>4.5971928475293211</v>
      </c>
      <c r="P46" s="277">
        <f t="shared" si="22"/>
        <v>3.2035948075002776</v>
      </c>
      <c r="Q46" s="277">
        <f t="shared" si="23"/>
        <v>44.458757931167078</v>
      </c>
      <c r="R46" s="278">
        <f t="shared" si="24"/>
        <v>14.204815266836789</v>
      </c>
      <c r="S46" s="276">
        <v>492421</v>
      </c>
      <c r="T46" s="276">
        <v>51379</v>
      </c>
      <c r="U46" s="276">
        <v>441042</v>
      </c>
      <c r="V46" s="276">
        <v>14277</v>
      </c>
      <c r="W46" s="276">
        <v>37102</v>
      </c>
      <c r="X46" s="276">
        <v>50998</v>
      </c>
      <c r="Y46" s="276">
        <v>390044</v>
      </c>
      <c r="Z46" s="279">
        <f t="shared" si="14"/>
        <v>27.78761750909905</v>
      </c>
      <c r="AA46" s="279">
        <f t="shared" si="25"/>
        <v>11.563071090735123</v>
      </c>
      <c r="AB46" s="279">
        <f t="shared" si="15"/>
        <v>72.21238249090095</v>
      </c>
      <c r="AC46" s="280">
        <f t="shared" si="16"/>
        <v>88.436928909264878</v>
      </c>
      <c r="AD46" s="281">
        <v>14.12</v>
      </c>
      <c r="AE46" s="276">
        <v>502660</v>
      </c>
      <c r="AF46" s="237">
        <v>9180</v>
      </c>
      <c r="AG46" s="279">
        <f t="shared" si="17"/>
        <v>1.8262841682250428</v>
      </c>
      <c r="AH46" s="237">
        <v>733</v>
      </c>
      <c r="AI46" s="328">
        <v>20</v>
      </c>
      <c r="AJ46" s="328">
        <v>78</v>
      </c>
      <c r="AK46" s="328">
        <v>67</v>
      </c>
      <c r="AL46" s="282">
        <v>17.133697406531208</v>
      </c>
      <c r="AM46" s="289">
        <v>36.975165516663402</v>
      </c>
      <c r="AN46" s="284">
        <v>513362</v>
      </c>
      <c r="AO46" s="284">
        <v>20877</v>
      </c>
      <c r="AP46" s="285">
        <f t="shared" si="18"/>
        <v>4.0667209493495813</v>
      </c>
      <c r="AQ46" s="276">
        <v>502660</v>
      </c>
      <c r="AR46" s="276">
        <v>297056</v>
      </c>
      <c r="AS46" s="276">
        <v>15734</v>
      </c>
      <c r="AT46" s="276">
        <v>281322</v>
      </c>
      <c r="AU46" s="276">
        <v>136577</v>
      </c>
      <c r="AV46" s="276">
        <v>15400</v>
      </c>
      <c r="AW46" s="276">
        <v>121177</v>
      </c>
      <c r="AX46" s="276">
        <v>69027</v>
      </c>
      <c r="AY46" s="276">
        <v>20876</v>
      </c>
      <c r="AZ46" s="276">
        <v>48151</v>
      </c>
      <c r="BA46" s="286">
        <f t="shared" si="26"/>
        <v>30.251874639492403</v>
      </c>
      <c r="BB46" s="279">
        <f t="shared" si="27"/>
        <v>62.425829357594587</v>
      </c>
      <c r="BC46" s="279">
        <f t="shared" si="28"/>
        <v>29.609690444145357</v>
      </c>
      <c r="BD46" s="279">
        <f t="shared" si="29"/>
        <v>26.889382003772326</v>
      </c>
      <c r="BE46" s="279">
        <f t="shared" si="30"/>
        <v>40.138434916362236</v>
      </c>
      <c r="BF46" s="280">
        <f t="shared" si="31"/>
        <v>10.684788638633085</v>
      </c>
      <c r="BG46" s="275">
        <v>51.6</v>
      </c>
      <c r="BH46" s="275">
        <v>76.2</v>
      </c>
      <c r="BI46" s="276">
        <v>19683</v>
      </c>
      <c r="BJ46" s="276">
        <v>30415</v>
      </c>
      <c r="BK46" s="287">
        <v>43300</v>
      </c>
      <c r="BL46" s="287">
        <v>66100</v>
      </c>
      <c r="BM46" s="290">
        <v>105.98740868809085</v>
      </c>
      <c r="BN46" s="276">
        <v>6.2</v>
      </c>
      <c r="BO46" s="276">
        <v>5.5</v>
      </c>
      <c r="BP46" s="41"/>
      <c r="BQ46" s="41"/>
      <c r="BR46" s="41"/>
      <c r="BS46" s="41"/>
      <c r="BT46" s="45"/>
      <c r="BU46" s="42"/>
      <c r="BV46" s="41"/>
      <c r="BW46" s="43"/>
    </row>
    <row r="47" spans="1:75" ht="14" customHeight="1">
      <c r="A47" s="274" t="s">
        <v>88</v>
      </c>
      <c r="B47" s="274" t="s">
        <v>89</v>
      </c>
      <c r="C47" s="275"/>
      <c r="D47" s="276">
        <v>3997479</v>
      </c>
      <c r="E47" s="276">
        <v>545573</v>
      </c>
      <c r="F47" s="275">
        <f t="shared" si="13"/>
        <v>3451906</v>
      </c>
      <c r="G47" s="276">
        <v>164961</v>
      </c>
      <c r="H47" s="276">
        <v>2585980</v>
      </c>
      <c r="I47" s="276">
        <v>29134</v>
      </c>
      <c r="J47" s="276">
        <v>191570</v>
      </c>
      <c r="K47" s="276">
        <v>351478</v>
      </c>
      <c r="L47" s="276">
        <v>674356</v>
      </c>
      <c r="M47" s="277">
        <f t="shared" si="19"/>
        <v>30.236283687059295</v>
      </c>
      <c r="N47" s="277">
        <f t="shared" si="20"/>
        <v>74.914554451946259</v>
      </c>
      <c r="O47" s="277">
        <f t="shared" si="21"/>
        <v>5.3400736473395858</v>
      </c>
      <c r="P47" s="277">
        <f t="shared" si="22"/>
        <v>5.5496876218529705</v>
      </c>
      <c r="Q47" s="277">
        <f t="shared" si="23"/>
        <v>64.423642665601122</v>
      </c>
      <c r="R47" s="278">
        <f t="shared" si="24"/>
        <v>19.535757926200773</v>
      </c>
      <c r="S47" s="276">
        <v>3944508</v>
      </c>
      <c r="T47" s="276">
        <v>543333</v>
      </c>
      <c r="U47" s="276">
        <v>3401175</v>
      </c>
      <c r="V47" s="276">
        <v>166572</v>
      </c>
      <c r="W47" s="276">
        <v>376761</v>
      </c>
      <c r="X47" s="276">
        <v>471617</v>
      </c>
      <c r="Y47" s="276">
        <v>2929558</v>
      </c>
      <c r="Z47" s="279">
        <f t="shared" si="14"/>
        <v>30.657442121130135</v>
      </c>
      <c r="AA47" s="279">
        <f t="shared" si="25"/>
        <v>13.866296206458061</v>
      </c>
      <c r="AB47" s="279">
        <f t="shared" si="15"/>
        <v>69.342557878869854</v>
      </c>
      <c r="AC47" s="280">
        <f t="shared" si="16"/>
        <v>86.13370379354194</v>
      </c>
      <c r="AD47" s="281">
        <v>15.34</v>
      </c>
      <c r="AE47" s="276">
        <v>3997479</v>
      </c>
      <c r="AF47" s="238">
        <v>125127</v>
      </c>
      <c r="AG47" s="279">
        <f t="shared" si="17"/>
        <v>3.1301477756355944</v>
      </c>
      <c r="AH47" s="236">
        <v>733</v>
      </c>
      <c r="AI47" s="327">
        <v>22.400000000000002</v>
      </c>
      <c r="AJ47" s="327">
        <v>87</v>
      </c>
      <c r="AK47" s="327">
        <v>77</v>
      </c>
      <c r="AL47" s="282">
        <v>20.878722184665904</v>
      </c>
      <c r="AM47" s="289">
        <v>44.171482204199201</v>
      </c>
      <c r="AN47" s="284">
        <v>4102347</v>
      </c>
      <c r="AO47" s="284">
        <v>267625</v>
      </c>
      <c r="AP47" s="285">
        <f t="shared" si="18"/>
        <v>6.5237046012928692</v>
      </c>
      <c r="AQ47" s="276">
        <v>3997479</v>
      </c>
      <c r="AR47" s="276">
        <v>2003469</v>
      </c>
      <c r="AS47" s="276">
        <v>104342</v>
      </c>
      <c r="AT47" s="276">
        <v>1899127</v>
      </c>
      <c r="AU47" s="276">
        <v>1021709</v>
      </c>
      <c r="AV47" s="276">
        <v>96382</v>
      </c>
      <c r="AW47" s="276">
        <v>925327</v>
      </c>
      <c r="AX47" s="276">
        <v>972301</v>
      </c>
      <c r="AY47" s="276">
        <v>344849</v>
      </c>
      <c r="AZ47" s="276">
        <v>627452</v>
      </c>
      <c r="BA47" s="286">
        <f t="shared" si="26"/>
        <v>19.125213307843314</v>
      </c>
      <c r="BB47" s="279">
        <f t="shared" si="27"/>
        <v>55.016764651181113</v>
      </c>
      <c r="BC47" s="279">
        <f t="shared" si="28"/>
        <v>17.666196824256332</v>
      </c>
      <c r="BD47" s="279">
        <f t="shared" si="29"/>
        <v>26.806262974715999</v>
      </c>
      <c r="BE47" s="279">
        <f t="shared" si="30"/>
        <v>63.208589867900358</v>
      </c>
      <c r="BF47" s="280">
        <f t="shared" si="31"/>
        <v>18.176972374102888</v>
      </c>
      <c r="BG47" s="275">
        <v>31.2</v>
      </c>
      <c r="BH47" s="275">
        <v>67.099999999999994</v>
      </c>
      <c r="BI47" s="276">
        <v>20922</v>
      </c>
      <c r="BJ47" s="276">
        <v>29423</v>
      </c>
      <c r="BK47" s="287">
        <v>36500</v>
      </c>
      <c r="BL47" s="287">
        <v>58300</v>
      </c>
      <c r="BM47" s="290">
        <v>96.342648843144673</v>
      </c>
      <c r="BN47" s="276">
        <v>4.5999999999999996</v>
      </c>
      <c r="BO47" s="276">
        <v>3.9</v>
      </c>
      <c r="BP47" s="41"/>
      <c r="BQ47" s="41"/>
      <c r="BR47" s="41"/>
      <c r="BS47" s="41"/>
      <c r="BT47" s="45"/>
      <c r="BU47" s="42"/>
      <c r="BV47" s="41"/>
      <c r="BW47" s="43"/>
    </row>
    <row r="48" spans="1:75" ht="14" customHeight="1">
      <c r="A48" s="274" t="s">
        <v>90</v>
      </c>
      <c r="B48" s="274" t="s">
        <v>91</v>
      </c>
      <c r="C48" s="275"/>
      <c r="D48" s="276">
        <v>16349031</v>
      </c>
      <c r="E48" s="276">
        <v>1608392</v>
      </c>
      <c r="F48" s="275">
        <f t="shared" si="13"/>
        <v>14740639</v>
      </c>
      <c r="G48" s="276">
        <v>616599</v>
      </c>
      <c r="H48" s="276">
        <v>11069018</v>
      </c>
      <c r="I48" s="276">
        <v>94012</v>
      </c>
      <c r="J48" s="276">
        <v>692767</v>
      </c>
      <c r="K48" s="276">
        <v>897781</v>
      </c>
      <c r="L48" s="276">
        <v>2978854</v>
      </c>
      <c r="M48" s="277">
        <f t="shared" si="19"/>
        <v>38.336363274624595</v>
      </c>
      <c r="N48" s="277">
        <f t="shared" si="20"/>
        <v>75.091846425382229</v>
      </c>
      <c r="O48" s="277">
        <f t="shared" si="21"/>
        <v>5.8450924898905239</v>
      </c>
      <c r="P48" s="277">
        <f t="shared" si="22"/>
        <v>4.699708065573005</v>
      </c>
      <c r="Q48" s="277">
        <f t="shared" si="23"/>
        <v>55.818544235484879</v>
      </c>
      <c r="R48" s="278">
        <f t="shared" si="24"/>
        <v>20.208445509044758</v>
      </c>
      <c r="S48" s="276">
        <v>16216050</v>
      </c>
      <c r="T48" s="276">
        <v>1602534</v>
      </c>
      <c r="U48" s="276">
        <v>14613516</v>
      </c>
      <c r="V48" s="276">
        <v>405224</v>
      </c>
      <c r="W48" s="276">
        <v>1197310</v>
      </c>
      <c r="X48" s="276">
        <v>1978608</v>
      </c>
      <c r="Y48" s="276">
        <v>12634908</v>
      </c>
      <c r="Z48" s="279">
        <f t="shared" si="14"/>
        <v>25.286452580725278</v>
      </c>
      <c r="AA48" s="279">
        <f t="shared" si="25"/>
        <v>13.539575280856434</v>
      </c>
      <c r="AB48" s="279">
        <f t="shared" si="15"/>
        <v>74.713547419274732</v>
      </c>
      <c r="AC48" s="280">
        <f t="shared" si="16"/>
        <v>86.460424719143575</v>
      </c>
      <c r="AD48" s="281">
        <v>18.38</v>
      </c>
      <c r="AE48" s="276">
        <v>16349031</v>
      </c>
      <c r="AF48" s="239">
        <v>342024</v>
      </c>
      <c r="AG48" s="279">
        <f t="shared" si="17"/>
        <v>2.0920138936674597</v>
      </c>
      <c r="AH48" s="237">
        <v>733</v>
      </c>
      <c r="AI48" s="328">
        <v>20</v>
      </c>
      <c r="AJ48" s="328">
        <v>103</v>
      </c>
      <c r="AK48" s="328">
        <v>89</v>
      </c>
      <c r="AL48" s="282">
        <v>21.169811071259677</v>
      </c>
      <c r="AM48" s="289">
        <v>44.348430985495597</v>
      </c>
      <c r="AN48" s="284">
        <v>17214769</v>
      </c>
      <c r="AO48" s="284">
        <v>609000</v>
      </c>
      <c r="AP48" s="285">
        <f t="shared" si="18"/>
        <v>3.5376600173955284</v>
      </c>
      <c r="AQ48" s="276">
        <v>16349031</v>
      </c>
      <c r="AR48" s="276">
        <v>8718570</v>
      </c>
      <c r="AS48" s="276">
        <v>403820</v>
      </c>
      <c r="AT48" s="276">
        <v>8314750</v>
      </c>
      <c r="AU48" s="276">
        <v>4004673</v>
      </c>
      <c r="AV48" s="276">
        <v>333169</v>
      </c>
      <c r="AW48" s="276">
        <v>3671504</v>
      </c>
      <c r="AX48" s="276">
        <v>3625788</v>
      </c>
      <c r="AY48" s="276">
        <v>871403</v>
      </c>
      <c r="AZ48" s="276">
        <v>2754385</v>
      </c>
      <c r="BA48" s="286">
        <f t="shared" si="26"/>
        <v>25.107063452193245</v>
      </c>
      <c r="BB48" s="279">
        <f t="shared" si="27"/>
        <v>56.406984798962924</v>
      </c>
      <c r="BC48" s="279">
        <f t="shared" si="28"/>
        <v>20.714415391272777</v>
      </c>
      <c r="BD48" s="279">
        <f t="shared" si="29"/>
        <v>24.907359850546506</v>
      </c>
      <c r="BE48" s="279">
        <f t="shared" si="30"/>
        <v>54.178521156533975</v>
      </c>
      <c r="BF48" s="280">
        <f t="shared" si="31"/>
        <v>18.685655350490574</v>
      </c>
      <c r="BG48" s="275">
        <v>39</v>
      </c>
      <c r="BH48" s="275">
        <v>68.599999999999994</v>
      </c>
      <c r="BI48" s="276">
        <v>22083</v>
      </c>
      <c r="BJ48" s="276">
        <v>31210</v>
      </c>
      <c r="BK48" s="287">
        <v>47300</v>
      </c>
      <c r="BL48" s="287">
        <v>64300</v>
      </c>
      <c r="BM48" s="290">
        <v>101.66739001168182</v>
      </c>
      <c r="BN48" s="276">
        <v>5.4</v>
      </c>
      <c r="BO48" s="276">
        <v>4.2</v>
      </c>
      <c r="BP48" s="41"/>
      <c r="BQ48" s="41"/>
      <c r="BR48" s="41"/>
      <c r="BS48" s="41"/>
      <c r="BT48" s="45"/>
      <c r="BU48" s="42"/>
      <c r="BV48" s="41"/>
      <c r="BW48" s="43"/>
    </row>
    <row r="49" spans="1:75" ht="14" customHeight="1">
      <c r="A49" s="274" t="s">
        <v>92</v>
      </c>
      <c r="B49" s="274" t="s">
        <v>93</v>
      </c>
      <c r="C49" s="275"/>
      <c r="D49" s="276">
        <v>1729024</v>
      </c>
      <c r="E49" s="276">
        <v>147589</v>
      </c>
      <c r="F49" s="275">
        <f t="shared" si="13"/>
        <v>1581435</v>
      </c>
      <c r="G49" s="276">
        <v>65590</v>
      </c>
      <c r="H49" s="276">
        <v>1228264</v>
      </c>
      <c r="I49" s="276">
        <v>8502</v>
      </c>
      <c r="J49" s="276">
        <v>57248</v>
      </c>
      <c r="K49" s="276">
        <v>73497</v>
      </c>
      <c r="L49" s="276">
        <v>295923</v>
      </c>
      <c r="M49" s="277">
        <f t="shared" si="19"/>
        <v>44.440981373950635</v>
      </c>
      <c r="N49" s="277">
        <f t="shared" si="20"/>
        <v>77.667687891060964</v>
      </c>
      <c r="O49" s="277">
        <f t="shared" si="21"/>
        <v>5.7605919140315338</v>
      </c>
      <c r="P49" s="277">
        <f t="shared" si="22"/>
        <v>3.6200033513865573</v>
      </c>
      <c r="Q49" s="277">
        <f t="shared" si="23"/>
        <v>49.798426712017836</v>
      </c>
      <c r="R49" s="278">
        <f t="shared" si="24"/>
        <v>18.712308757552478</v>
      </c>
      <c r="S49" s="276">
        <v>1713240</v>
      </c>
      <c r="T49" s="276">
        <v>146683</v>
      </c>
      <c r="U49" s="276">
        <v>1566557</v>
      </c>
      <c r="V49" s="276">
        <v>30555</v>
      </c>
      <c r="W49" s="276">
        <v>116128</v>
      </c>
      <c r="X49" s="276">
        <v>168567</v>
      </c>
      <c r="Y49" s="276">
        <v>1397990</v>
      </c>
      <c r="Z49" s="279">
        <f t="shared" si="14"/>
        <v>20.830634770218769</v>
      </c>
      <c r="AA49" s="279">
        <f t="shared" si="25"/>
        <v>10.760348969108689</v>
      </c>
      <c r="AB49" s="279">
        <f t="shared" si="15"/>
        <v>79.169365229781235</v>
      </c>
      <c r="AC49" s="280">
        <f t="shared" si="16"/>
        <v>89.239651030891309</v>
      </c>
      <c r="AD49" s="281">
        <v>17.02</v>
      </c>
      <c r="AE49" s="276">
        <v>1729024</v>
      </c>
      <c r="AF49" s="239">
        <v>20882</v>
      </c>
      <c r="AG49" s="279">
        <f t="shared" si="17"/>
        <v>1.2077333802191292</v>
      </c>
      <c r="AH49" s="237">
        <v>758</v>
      </c>
      <c r="AI49" s="328">
        <v>18.8</v>
      </c>
      <c r="AJ49" s="328">
        <v>93</v>
      </c>
      <c r="AK49" s="328">
        <v>78</v>
      </c>
      <c r="AL49" s="282">
        <v>21.610070651739992</v>
      </c>
      <c r="AM49" s="289">
        <v>43.379470672389125</v>
      </c>
      <c r="AN49" s="284">
        <v>1808280</v>
      </c>
      <c r="AO49" s="284">
        <v>52137</v>
      </c>
      <c r="AP49" s="285">
        <f t="shared" si="18"/>
        <v>2.8832371092972329</v>
      </c>
      <c r="AQ49" s="276">
        <v>1729024</v>
      </c>
      <c r="AR49" s="276">
        <v>872949</v>
      </c>
      <c r="AS49" s="276">
        <v>38115</v>
      </c>
      <c r="AT49" s="276">
        <v>834834</v>
      </c>
      <c r="AU49" s="276">
        <v>536244</v>
      </c>
      <c r="AV49" s="276">
        <v>39606</v>
      </c>
      <c r="AW49" s="276">
        <v>496638</v>
      </c>
      <c r="AX49" s="276">
        <v>319831</v>
      </c>
      <c r="AY49" s="276">
        <v>69868</v>
      </c>
      <c r="AZ49" s="276">
        <v>249963</v>
      </c>
      <c r="BA49" s="286">
        <f t="shared" si="26"/>
        <v>25.825095366185831</v>
      </c>
      <c r="BB49" s="279">
        <f t="shared" si="27"/>
        <v>52.789649906572201</v>
      </c>
      <c r="BC49" s="279">
        <f t="shared" si="28"/>
        <v>26.83533325654351</v>
      </c>
      <c r="BD49" s="279">
        <f t="shared" si="29"/>
        <v>31.404262584298436</v>
      </c>
      <c r="BE49" s="279">
        <f t="shared" si="30"/>
        <v>47.339571377270659</v>
      </c>
      <c r="BF49" s="280">
        <f t="shared" si="31"/>
        <v>15.806087509129366</v>
      </c>
      <c r="BG49" s="275">
        <v>47</v>
      </c>
      <c r="BH49" s="275">
        <v>73.3</v>
      </c>
      <c r="BI49" s="276">
        <v>20259</v>
      </c>
      <c r="BJ49" s="276">
        <v>29338</v>
      </c>
      <c r="BK49" s="287">
        <v>56400</v>
      </c>
      <c r="BL49" s="287">
        <v>72500</v>
      </c>
      <c r="BM49" s="290">
        <v>103.26435208860914</v>
      </c>
      <c r="BN49" s="276">
        <v>6.4</v>
      </c>
      <c r="BO49" s="276">
        <v>5.3</v>
      </c>
      <c r="BP49" s="41"/>
      <c r="BQ49" s="41"/>
      <c r="BR49" s="41"/>
      <c r="BS49" s="41"/>
      <c r="BT49" s="45"/>
      <c r="BU49" s="42"/>
      <c r="BV49" s="41"/>
      <c r="BW49" s="43"/>
    </row>
    <row r="50" spans="1:75" ht="14" customHeight="1">
      <c r="A50" s="274" t="s">
        <v>94</v>
      </c>
      <c r="B50" s="274" t="s">
        <v>95</v>
      </c>
      <c r="C50" s="275"/>
      <c r="D50" s="276">
        <v>396037</v>
      </c>
      <c r="E50" s="276">
        <v>46215</v>
      </c>
      <c r="F50" s="275">
        <f t="shared" si="13"/>
        <v>349822</v>
      </c>
      <c r="G50" s="276">
        <v>17431</v>
      </c>
      <c r="H50" s="276">
        <v>281993</v>
      </c>
      <c r="I50" s="276">
        <v>2936</v>
      </c>
      <c r="J50" s="276">
        <v>12763</v>
      </c>
      <c r="K50" s="276">
        <v>25848</v>
      </c>
      <c r="L50" s="276">
        <v>55066</v>
      </c>
      <c r="M50" s="277">
        <f t="shared" si="19"/>
        <v>37.717191388077467</v>
      </c>
      <c r="N50" s="277">
        <f t="shared" si="20"/>
        <v>80.610424730291413</v>
      </c>
      <c r="O50" s="277">
        <f t="shared" si="21"/>
        <v>6.3529157200043276</v>
      </c>
      <c r="P50" s="277">
        <f t="shared" si="22"/>
        <v>3.648426914259252</v>
      </c>
      <c r="Q50" s="277">
        <f t="shared" si="23"/>
        <v>55.929892891918207</v>
      </c>
      <c r="R50" s="278">
        <f t="shared" si="24"/>
        <v>15.741148355449342</v>
      </c>
      <c r="S50" s="276">
        <v>379269</v>
      </c>
      <c r="T50" s="276">
        <v>45152</v>
      </c>
      <c r="U50" s="276">
        <v>334117</v>
      </c>
      <c r="V50" s="276">
        <v>12040</v>
      </c>
      <c r="W50" s="276">
        <v>33112</v>
      </c>
      <c r="X50" s="276">
        <v>31961</v>
      </c>
      <c r="Y50" s="276">
        <v>302156</v>
      </c>
      <c r="Z50" s="279">
        <f t="shared" si="14"/>
        <v>26.66548547129695</v>
      </c>
      <c r="AA50" s="279">
        <f t="shared" si="25"/>
        <v>9.5658107788589035</v>
      </c>
      <c r="AB50" s="279">
        <f t="shared" si="15"/>
        <v>73.334514528703039</v>
      </c>
      <c r="AC50" s="280">
        <f t="shared" si="16"/>
        <v>90.434189221141096</v>
      </c>
      <c r="AD50" s="281">
        <v>21.9</v>
      </c>
      <c r="AE50" s="276">
        <v>396037</v>
      </c>
      <c r="AF50" s="239">
        <v>11485</v>
      </c>
      <c r="AG50" s="279">
        <f t="shared" si="17"/>
        <v>2.8999815673788056</v>
      </c>
      <c r="AH50" s="237">
        <v>785</v>
      </c>
      <c r="AI50" s="328">
        <v>19.2</v>
      </c>
      <c r="AJ50" s="328">
        <v>112.99999999999999</v>
      </c>
      <c r="AK50" s="328">
        <v>101</v>
      </c>
      <c r="AL50" s="282">
        <v>30.407084717928367</v>
      </c>
      <c r="AM50" s="289">
        <v>47.239774740237422</v>
      </c>
      <c r="AN50" s="284">
        <v>393134</v>
      </c>
      <c r="AO50" s="284">
        <v>24324</v>
      </c>
      <c r="AP50" s="285">
        <f t="shared" si="18"/>
        <v>6.1872033454242068</v>
      </c>
      <c r="AQ50" s="276">
        <v>396037</v>
      </c>
      <c r="AR50" s="276">
        <v>206778</v>
      </c>
      <c r="AS50" s="276">
        <v>10234</v>
      </c>
      <c r="AT50" s="276">
        <v>196544</v>
      </c>
      <c r="AU50" s="276">
        <v>126168</v>
      </c>
      <c r="AV50" s="276">
        <v>11599</v>
      </c>
      <c r="AW50" s="276">
        <v>114569</v>
      </c>
      <c r="AX50" s="276">
        <v>63091</v>
      </c>
      <c r="AY50" s="276">
        <v>24382</v>
      </c>
      <c r="AZ50" s="276">
        <v>38709</v>
      </c>
      <c r="BA50" s="286">
        <f t="shared" si="26"/>
        <v>22.144325435464676</v>
      </c>
      <c r="BB50" s="279">
        <f t="shared" si="27"/>
        <v>56.184002149664693</v>
      </c>
      <c r="BC50" s="279">
        <f t="shared" si="28"/>
        <v>25.097911933354972</v>
      </c>
      <c r="BD50" s="279">
        <f t="shared" si="29"/>
        <v>32.750656047932949</v>
      </c>
      <c r="BE50" s="279">
        <f t="shared" si="30"/>
        <v>52.757762631180348</v>
      </c>
      <c r="BF50" s="280">
        <f t="shared" si="31"/>
        <v>11.065341802402365</v>
      </c>
      <c r="BG50" s="275">
        <v>41.5</v>
      </c>
      <c r="BH50" s="275">
        <v>74.2</v>
      </c>
      <c r="BI50" s="276">
        <v>19384</v>
      </c>
      <c r="BJ50" s="276">
        <v>31392</v>
      </c>
      <c r="BK50" s="287">
        <v>47500</v>
      </c>
      <c r="BL50" s="287">
        <v>70700</v>
      </c>
      <c r="BM50" s="290">
        <v>125.39024446857536</v>
      </c>
      <c r="BN50" s="276">
        <v>8.1</v>
      </c>
      <c r="BO50" s="276">
        <v>6.7</v>
      </c>
      <c r="BP50" s="41"/>
      <c r="BQ50" s="41"/>
      <c r="BR50" s="41"/>
      <c r="BS50" s="41"/>
      <c r="BT50" s="45"/>
      <c r="BU50" s="42"/>
      <c r="BV50" s="41"/>
      <c r="BW50" s="43"/>
    </row>
    <row r="51" spans="1:75" ht="14" customHeight="1">
      <c r="A51" s="274" t="s">
        <v>96</v>
      </c>
      <c r="B51" s="274" t="s">
        <v>97</v>
      </c>
      <c r="C51" s="275"/>
      <c r="D51" s="276">
        <v>5115508</v>
      </c>
      <c r="E51" s="276">
        <v>472291</v>
      </c>
      <c r="F51" s="275">
        <f t="shared" si="13"/>
        <v>4643217</v>
      </c>
      <c r="G51" s="276">
        <v>177977</v>
      </c>
      <c r="H51" s="276">
        <v>3605314</v>
      </c>
      <c r="I51" s="276">
        <v>27386</v>
      </c>
      <c r="J51" s="276">
        <v>209148</v>
      </c>
      <c r="K51" s="276">
        <v>266928</v>
      </c>
      <c r="L51" s="276">
        <v>828755</v>
      </c>
      <c r="M51" s="277">
        <f t="shared" si="19"/>
        <v>37.683758530228182</v>
      </c>
      <c r="N51" s="277">
        <f t="shared" si="20"/>
        <v>77.646898691144528</v>
      </c>
      <c r="O51" s="277">
        <f t="shared" si="21"/>
        <v>5.7985436944595596</v>
      </c>
      <c r="P51" s="277">
        <f t="shared" si="22"/>
        <v>4.5043770299772765</v>
      </c>
      <c r="Q51" s="277">
        <f t="shared" si="23"/>
        <v>56.517697775312257</v>
      </c>
      <c r="R51" s="278">
        <f t="shared" si="24"/>
        <v>17.848724278878201</v>
      </c>
      <c r="S51" s="276">
        <v>5029123</v>
      </c>
      <c r="T51" s="276">
        <v>468492</v>
      </c>
      <c r="U51" s="276">
        <v>4560631</v>
      </c>
      <c r="V51" s="276">
        <v>112076</v>
      </c>
      <c r="W51" s="276">
        <v>356416</v>
      </c>
      <c r="X51" s="276">
        <v>445199</v>
      </c>
      <c r="Y51" s="276">
        <v>4115432</v>
      </c>
      <c r="Z51" s="279">
        <f t="shared" si="14"/>
        <v>23.922713728302725</v>
      </c>
      <c r="AA51" s="279">
        <f t="shared" si="25"/>
        <v>9.7617851564838301</v>
      </c>
      <c r="AB51" s="279">
        <f t="shared" si="15"/>
        <v>76.077286271697275</v>
      </c>
      <c r="AC51" s="280">
        <f t="shared" si="16"/>
        <v>90.238214843516175</v>
      </c>
      <c r="AD51" s="281">
        <v>23.29</v>
      </c>
      <c r="AE51" s="276">
        <v>5115508</v>
      </c>
      <c r="AF51" s="239">
        <v>99257</v>
      </c>
      <c r="AG51" s="279">
        <f t="shared" si="17"/>
        <v>1.9403156050190908</v>
      </c>
      <c r="AH51" s="237">
        <v>733</v>
      </c>
      <c r="AI51" s="328">
        <v>16.2</v>
      </c>
      <c r="AJ51" s="328">
        <v>139</v>
      </c>
      <c r="AK51" s="328">
        <v>132</v>
      </c>
      <c r="AL51" s="282">
        <v>23.544086097677003</v>
      </c>
      <c r="AM51" s="289">
        <v>45.951502576561566</v>
      </c>
      <c r="AN51" s="284">
        <v>5312941</v>
      </c>
      <c r="AO51" s="284">
        <v>228040</v>
      </c>
      <c r="AP51" s="285">
        <f t="shared" si="18"/>
        <v>4.2921613471709925</v>
      </c>
      <c r="AQ51" s="276">
        <v>5115508</v>
      </c>
      <c r="AR51" s="276">
        <v>2787033</v>
      </c>
      <c r="AS51" s="276">
        <v>113239</v>
      </c>
      <c r="AT51" s="276">
        <v>2673794</v>
      </c>
      <c r="AU51" s="276">
        <v>1329767</v>
      </c>
      <c r="AV51" s="276">
        <v>98478</v>
      </c>
      <c r="AW51" s="276">
        <v>1231289</v>
      </c>
      <c r="AX51" s="276">
        <v>998708</v>
      </c>
      <c r="AY51" s="276">
        <v>260574</v>
      </c>
      <c r="AZ51" s="276">
        <v>738134</v>
      </c>
      <c r="BA51" s="286">
        <f t="shared" si="26"/>
        <v>23.976531418129923</v>
      </c>
      <c r="BB51" s="279">
        <f t="shared" si="27"/>
        <v>57.584945954496632</v>
      </c>
      <c r="BC51" s="279">
        <f t="shared" si="28"/>
        <v>20.851127800445067</v>
      </c>
      <c r="BD51" s="279">
        <f t="shared" si="29"/>
        <v>26.518015419051061</v>
      </c>
      <c r="BE51" s="279">
        <f t="shared" si="30"/>
        <v>55.172340781425014</v>
      </c>
      <c r="BF51" s="280">
        <f t="shared" si="31"/>
        <v>15.897038626452305</v>
      </c>
      <c r="BG51" s="275">
        <v>39</v>
      </c>
      <c r="BH51" s="275">
        <v>71.7</v>
      </c>
      <c r="BI51" s="276">
        <v>23774</v>
      </c>
      <c r="BJ51" s="276">
        <v>36230</v>
      </c>
      <c r="BK51" s="287">
        <v>50400</v>
      </c>
      <c r="BL51" s="287">
        <v>80600</v>
      </c>
      <c r="BM51" s="290">
        <v>109.16913544688117</v>
      </c>
      <c r="BN51" s="276">
        <v>5.6</v>
      </c>
      <c r="BO51" s="276">
        <v>4.5999999999999996</v>
      </c>
      <c r="BP51" s="41"/>
      <c r="BQ51" s="41"/>
      <c r="BR51" s="41"/>
      <c r="BS51" s="41"/>
      <c r="BT51" s="45"/>
      <c r="BU51" s="42"/>
      <c r="BV51" s="41"/>
      <c r="BW51" s="43"/>
    </row>
    <row r="52" spans="1:75" ht="14" customHeight="1">
      <c r="A52" s="274" t="s">
        <v>98</v>
      </c>
      <c r="B52" s="274" t="s">
        <v>99</v>
      </c>
      <c r="C52" s="275"/>
      <c r="D52" s="276">
        <v>4392008</v>
      </c>
      <c r="E52" s="276">
        <v>476199</v>
      </c>
      <c r="F52" s="275">
        <f t="shared" si="13"/>
        <v>3915809</v>
      </c>
      <c r="G52" s="276">
        <v>177752</v>
      </c>
      <c r="H52" s="276">
        <v>2968441</v>
      </c>
      <c r="I52" s="276">
        <v>30606</v>
      </c>
      <c r="J52" s="276">
        <v>196898</v>
      </c>
      <c r="K52" s="276">
        <v>267841</v>
      </c>
      <c r="L52" s="276">
        <v>750470</v>
      </c>
      <c r="M52" s="277">
        <f t="shared" si="19"/>
        <v>37.327251842192027</v>
      </c>
      <c r="N52" s="277">
        <f t="shared" si="20"/>
        <v>75.806583007496016</v>
      </c>
      <c r="O52" s="277">
        <f t="shared" si="21"/>
        <v>6.4271449541053212</v>
      </c>
      <c r="P52" s="277">
        <f t="shared" si="22"/>
        <v>5.0282840659490802</v>
      </c>
      <c r="Q52" s="277">
        <f t="shared" si="23"/>
        <v>56.245603203702657</v>
      </c>
      <c r="R52" s="278">
        <f t="shared" si="24"/>
        <v>19.165132926554897</v>
      </c>
      <c r="S52" s="276">
        <v>4355237</v>
      </c>
      <c r="T52" s="276">
        <v>473978</v>
      </c>
      <c r="U52" s="276">
        <v>3881259</v>
      </c>
      <c r="V52" s="276">
        <v>124737</v>
      </c>
      <c r="W52" s="276">
        <v>349241</v>
      </c>
      <c r="X52" s="276">
        <v>419804</v>
      </c>
      <c r="Y52" s="276">
        <v>3461455</v>
      </c>
      <c r="Z52" s="279">
        <f t="shared" si="14"/>
        <v>26.31704425099899</v>
      </c>
      <c r="AA52" s="279">
        <f t="shared" si="25"/>
        <v>10.816181038163132</v>
      </c>
      <c r="AB52" s="279">
        <f t="shared" si="15"/>
        <v>73.68295574900101</v>
      </c>
      <c r="AC52" s="280">
        <f t="shared" si="16"/>
        <v>89.183818961836863</v>
      </c>
      <c r="AD52" s="281">
        <v>23.64</v>
      </c>
      <c r="AE52" s="276">
        <v>4392008</v>
      </c>
      <c r="AF52" s="239">
        <v>97535</v>
      </c>
      <c r="AG52" s="279">
        <f t="shared" si="17"/>
        <v>2.2207382135915963</v>
      </c>
      <c r="AH52" s="237">
        <v>779</v>
      </c>
      <c r="AI52" s="328">
        <v>18.2</v>
      </c>
      <c r="AJ52" s="328">
        <v>123</v>
      </c>
      <c r="AK52" s="328">
        <v>107</v>
      </c>
      <c r="AL52" s="282">
        <v>26.229534490409478</v>
      </c>
      <c r="AM52" s="289">
        <v>46.652915196525946</v>
      </c>
      <c r="AN52" s="284">
        <v>4577439</v>
      </c>
      <c r="AO52" s="284">
        <v>191856</v>
      </c>
      <c r="AP52" s="285">
        <f t="shared" si="18"/>
        <v>4.1913393056685191</v>
      </c>
      <c r="AQ52" s="276">
        <v>4392008</v>
      </c>
      <c r="AR52" s="276">
        <v>2184307</v>
      </c>
      <c r="AS52" s="276">
        <v>109268</v>
      </c>
      <c r="AT52" s="276">
        <v>2075039</v>
      </c>
      <c r="AU52" s="276">
        <v>1284051</v>
      </c>
      <c r="AV52" s="276">
        <v>107658</v>
      </c>
      <c r="AW52" s="276">
        <v>1176393</v>
      </c>
      <c r="AX52" s="276">
        <v>923650</v>
      </c>
      <c r="AY52" s="276">
        <v>259273</v>
      </c>
      <c r="AZ52" s="276">
        <v>664377</v>
      </c>
      <c r="BA52" s="286">
        <f t="shared" si="26"/>
        <v>22.945869268940086</v>
      </c>
      <c r="BB52" s="279">
        <f t="shared" si="27"/>
        <v>52.991323121224752</v>
      </c>
      <c r="BC52" s="279">
        <f t="shared" si="28"/>
        <v>22.607775320821759</v>
      </c>
      <c r="BD52" s="279">
        <f t="shared" si="29"/>
        <v>30.042144547908233</v>
      </c>
      <c r="BE52" s="279">
        <f t="shared" si="30"/>
        <v>54.446355410238155</v>
      </c>
      <c r="BF52" s="280">
        <f t="shared" si="31"/>
        <v>16.966532330867008</v>
      </c>
      <c r="BG52" s="275">
        <v>39.200000000000003</v>
      </c>
      <c r="BH52" s="275">
        <v>70.400000000000006</v>
      </c>
      <c r="BI52" s="276">
        <v>24121</v>
      </c>
      <c r="BJ52" s="276">
        <v>35735</v>
      </c>
      <c r="BK52" s="287">
        <v>52400</v>
      </c>
      <c r="BL52" s="287">
        <v>78600</v>
      </c>
      <c r="BM52" s="290">
        <v>117.95191372767908</v>
      </c>
      <c r="BN52" s="276">
        <v>6.7</v>
      </c>
      <c r="BO52" s="276">
        <v>5.5</v>
      </c>
      <c r="BP52" s="41"/>
      <c r="BQ52" s="41"/>
      <c r="BR52" s="41"/>
      <c r="BS52" s="41"/>
      <c r="BT52" s="45"/>
      <c r="BU52" s="42"/>
      <c r="BV52" s="41"/>
      <c r="BW52" s="43"/>
    </row>
    <row r="53" spans="1:75" ht="14" customHeight="1">
      <c r="A53" s="274" t="s">
        <v>100</v>
      </c>
      <c r="B53" s="274" t="s">
        <v>101</v>
      </c>
      <c r="C53" s="275"/>
      <c r="D53" s="276">
        <v>1118913</v>
      </c>
      <c r="E53" s="276">
        <v>194175</v>
      </c>
      <c r="F53" s="275">
        <f t="shared" si="13"/>
        <v>924738</v>
      </c>
      <c r="G53" s="276">
        <v>50448</v>
      </c>
      <c r="H53" s="276">
        <v>653095</v>
      </c>
      <c r="I53" s="276">
        <v>8527</v>
      </c>
      <c r="J53" s="276">
        <v>48828</v>
      </c>
      <c r="K53" s="276">
        <v>135200</v>
      </c>
      <c r="L53" s="276">
        <v>222815</v>
      </c>
      <c r="M53" s="277">
        <f t="shared" si="19"/>
        <v>25.980687524140595</v>
      </c>
      <c r="N53" s="277">
        <f t="shared" si="20"/>
        <v>70.624868881780571</v>
      </c>
      <c r="O53" s="277">
        <f t="shared" si="21"/>
        <v>4.3913995107506114</v>
      </c>
      <c r="P53" s="277">
        <f t="shared" si="22"/>
        <v>5.2801982831894012</v>
      </c>
      <c r="Q53" s="277">
        <f t="shared" si="23"/>
        <v>69.627912965108791</v>
      </c>
      <c r="R53" s="278">
        <f t="shared" si="24"/>
        <v>24.094932835030029</v>
      </c>
      <c r="S53" s="276">
        <v>1102342</v>
      </c>
      <c r="T53" s="276">
        <v>193257</v>
      </c>
      <c r="U53" s="276">
        <v>909085</v>
      </c>
      <c r="V53" s="276">
        <v>61518</v>
      </c>
      <c r="W53" s="276">
        <v>131739</v>
      </c>
      <c r="X53" s="276">
        <v>136169</v>
      </c>
      <c r="Y53" s="276">
        <v>772916</v>
      </c>
      <c r="Z53" s="279">
        <f t="shared" si="14"/>
        <v>31.83222341234729</v>
      </c>
      <c r="AA53" s="279">
        <f t="shared" si="25"/>
        <v>14.978687361467848</v>
      </c>
      <c r="AB53" s="279">
        <f t="shared" si="15"/>
        <v>68.16777658765271</v>
      </c>
      <c r="AC53" s="280">
        <f t="shared" si="16"/>
        <v>85.021312638532152</v>
      </c>
      <c r="AD53" s="281">
        <v>14.49</v>
      </c>
      <c r="AE53" s="276">
        <v>1118913</v>
      </c>
      <c r="AF53" s="239">
        <v>54751</v>
      </c>
      <c r="AG53" s="279">
        <f t="shared" si="17"/>
        <v>4.8932311984935382</v>
      </c>
      <c r="AH53" s="237">
        <v>733</v>
      </c>
      <c r="AI53" s="328">
        <v>23.7</v>
      </c>
      <c r="AJ53" s="328">
        <v>84</v>
      </c>
      <c r="AK53" s="328">
        <v>76</v>
      </c>
      <c r="AL53" s="282">
        <v>14.92816360040303</v>
      </c>
      <c r="AM53" s="289">
        <v>38.700560806460331</v>
      </c>
      <c r="AN53" s="284">
        <v>1112517</v>
      </c>
      <c r="AO53" s="284">
        <v>97467</v>
      </c>
      <c r="AP53" s="285">
        <f t="shared" si="18"/>
        <v>8.7609447765742008</v>
      </c>
      <c r="AQ53" s="276">
        <v>1118913</v>
      </c>
      <c r="AR53" s="276">
        <v>513563</v>
      </c>
      <c r="AS53" s="276">
        <v>31818</v>
      </c>
      <c r="AT53" s="276">
        <v>481745</v>
      </c>
      <c r="AU53" s="276">
        <v>269047</v>
      </c>
      <c r="AV53" s="276">
        <v>29615</v>
      </c>
      <c r="AW53" s="276">
        <v>239432</v>
      </c>
      <c r="AX53" s="276">
        <v>336303</v>
      </c>
      <c r="AY53" s="276">
        <v>132742</v>
      </c>
      <c r="AZ53" s="276">
        <v>203561</v>
      </c>
      <c r="BA53" s="286">
        <f t="shared" si="26"/>
        <v>16.386249517188105</v>
      </c>
      <c r="BB53" s="279">
        <f t="shared" si="27"/>
        <v>52.095296181188623</v>
      </c>
      <c r="BC53" s="279">
        <f t="shared" si="28"/>
        <v>15.251705935367582</v>
      </c>
      <c r="BD53" s="279">
        <f t="shared" si="29"/>
        <v>25.891874238973635</v>
      </c>
      <c r="BE53" s="279">
        <f t="shared" si="30"/>
        <v>68.362044547444313</v>
      </c>
      <c r="BF53" s="280">
        <f t="shared" si="31"/>
        <v>22.012829579837749</v>
      </c>
      <c r="BG53" s="275">
        <v>27.4</v>
      </c>
      <c r="BH53" s="275">
        <v>60.1</v>
      </c>
      <c r="BI53" s="276">
        <v>19873</v>
      </c>
      <c r="BJ53" s="276">
        <v>28854</v>
      </c>
      <c r="BK53" s="287">
        <v>30400</v>
      </c>
      <c r="BL53" s="287">
        <v>55900</v>
      </c>
      <c r="BM53" s="290">
        <v>99.854560347217046</v>
      </c>
      <c r="BN53" s="276">
        <v>4.2</v>
      </c>
      <c r="BO53" s="276">
        <v>3</v>
      </c>
      <c r="BP53" s="41"/>
      <c r="BQ53" s="41"/>
      <c r="BR53" s="41"/>
      <c r="BS53" s="41"/>
      <c r="BT53" s="45"/>
      <c r="BU53" s="42"/>
      <c r="BV53" s="41"/>
      <c r="BW53" s="43"/>
    </row>
    <row r="54" spans="1:75">
      <c r="A54" s="274" t="s">
        <v>102</v>
      </c>
      <c r="B54" s="274" t="s">
        <v>103</v>
      </c>
      <c r="C54" s="275"/>
      <c r="D54" s="276">
        <v>3535119</v>
      </c>
      <c r="E54" s="276">
        <v>344664</v>
      </c>
      <c r="F54" s="275">
        <f t="shared" si="13"/>
        <v>3190455</v>
      </c>
      <c r="G54" s="276">
        <v>138175</v>
      </c>
      <c r="H54" s="276">
        <v>2585617</v>
      </c>
      <c r="I54" s="276">
        <v>21395</v>
      </c>
      <c r="J54" s="276">
        <v>133990</v>
      </c>
      <c r="K54" s="276">
        <v>185094</v>
      </c>
      <c r="L54" s="276">
        <v>470848</v>
      </c>
      <c r="M54" s="277">
        <f t="shared" si="19"/>
        <v>40.089768586217303</v>
      </c>
      <c r="N54" s="277">
        <f t="shared" si="20"/>
        <v>81.042265131462443</v>
      </c>
      <c r="O54" s="277">
        <f t="shared" si="21"/>
        <v>6.2074948355499853</v>
      </c>
      <c r="P54" s="277">
        <f t="shared" si="22"/>
        <v>4.1997144607900747</v>
      </c>
      <c r="Q54" s="277">
        <f t="shared" si="23"/>
        <v>53.70273657823271</v>
      </c>
      <c r="R54" s="278">
        <f t="shared" si="24"/>
        <v>14.758020407747486</v>
      </c>
      <c r="S54" s="276">
        <v>3476702</v>
      </c>
      <c r="T54" s="276">
        <v>342042</v>
      </c>
      <c r="U54" s="276">
        <v>3134660</v>
      </c>
      <c r="V54" s="276">
        <v>91627</v>
      </c>
      <c r="W54" s="276">
        <v>250415</v>
      </c>
      <c r="X54" s="276">
        <v>333354</v>
      </c>
      <c r="Y54" s="276">
        <v>2801306</v>
      </c>
      <c r="Z54" s="279">
        <f t="shared" si="14"/>
        <v>26.788230685120539</v>
      </c>
      <c r="AA54" s="279">
        <f t="shared" si="25"/>
        <v>10.634454773404451</v>
      </c>
      <c r="AB54" s="279">
        <f t="shared" si="15"/>
        <v>73.211769314879461</v>
      </c>
      <c r="AC54" s="280">
        <f t="shared" si="16"/>
        <v>89.365545226595543</v>
      </c>
      <c r="AD54" s="281">
        <v>16.11</v>
      </c>
      <c r="AE54" s="276">
        <v>3535119</v>
      </c>
      <c r="AF54" s="239">
        <v>78240</v>
      </c>
      <c r="AG54" s="279">
        <f t="shared" si="17"/>
        <v>2.2132211108027762</v>
      </c>
      <c r="AH54" s="237">
        <v>817</v>
      </c>
      <c r="AI54" s="328">
        <v>20.8</v>
      </c>
      <c r="AJ54" s="328">
        <v>79</v>
      </c>
      <c r="AK54" s="328">
        <v>68</v>
      </c>
      <c r="AL54" s="282">
        <v>22.702733787661543</v>
      </c>
      <c r="AM54" s="289">
        <v>43.84228960167215</v>
      </c>
      <c r="AN54" s="284">
        <v>3562597</v>
      </c>
      <c r="AO54" s="284">
        <v>177034</v>
      </c>
      <c r="AP54" s="285">
        <f t="shared" si="18"/>
        <v>4.9692401357773557</v>
      </c>
      <c r="AQ54" s="276">
        <v>3535119</v>
      </c>
      <c r="AR54" s="276">
        <v>1914599</v>
      </c>
      <c r="AS54" s="276">
        <v>78619</v>
      </c>
      <c r="AT54" s="276">
        <v>1835980</v>
      </c>
      <c r="AU54" s="276">
        <v>1058064</v>
      </c>
      <c r="AV54" s="276">
        <v>89129</v>
      </c>
      <c r="AW54" s="276">
        <v>968935</v>
      </c>
      <c r="AX54" s="276">
        <v>562456</v>
      </c>
      <c r="AY54" s="276">
        <v>176916</v>
      </c>
      <c r="AZ54" s="276">
        <v>385540</v>
      </c>
      <c r="BA54" s="286">
        <f t="shared" si="26"/>
        <v>22.810331221131307</v>
      </c>
      <c r="BB54" s="279">
        <f t="shared" si="27"/>
        <v>57.546023999711636</v>
      </c>
      <c r="BC54" s="279">
        <f t="shared" si="28"/>
        <v>25.859677831163104</v>
      </c>
      <c r="BD54" s="279">
        <f t="shared" si="29"/>
        <v>30.369806187518712</v>
      </c>
      <c r="BE54" s="279">
        <f t="shared" si="30"/>
        <v>51.329990947705596</v>
      </c>
      <c r="BF54" s="280">
        <f t="shared" si="31"/>
        <v>12.084169812769652</v>
      </c>
      <c r="BG54" s="275">
        <v>41.8</v>
      </c>
      <c r="BH54" s="275">
        <v>75.8</v>
      </c>
      <c r="BI54" s="276">
        <v>19172</v>
      </c>
      <c r="BJ54" s="276">
        <v>31818</v>
      </c>
      <c r="BK54" s="287">
        <v>43500</v>
      </c>
      <c r="BL54" s="287">
        <v>68500</v>
      </c>
      <c r="BM54" s="290">
        <v>103.93562738757096</v>
      </c>
      <c r="BN54" s="276">
        <v>5.3</v>
      </c>
      <c r="BO54" s="276">
        <v>4.0999999999999996</v>
      </c>
      <c r="BP54" s="41"/>
      <c r="BQ54" s="41"/>
      <c r="BR54" s="41"/>
      <c r="BS54" s="41"/>
      <c r="BT54" s="45"/>
      <c r="BU54" s="42"/>
      <c r="BV54" s="41"/>
      <c r="BW54" s="43"/>
    </row>
    <row r="55" spans="1:75">
      <c r="A55" s="274" t="s">
        <v>104</v>
      </c>
      <c r="B55" s="274" t="s">
        <v>105</v>
      </c>
      <c r="C55" s="275"/>
      <c r="D55" s="276">
        <v>356783</v>
      </c>
      <c r="E55" s="276">
        <v>37951</v>
      </c>
      <c r="F55" s="275">
        <f t="shared" si="13"/>
        <v>318832</v>
      </c>
      <c r="G55" s="276">
        <v>18631</v>
      </c>
      <c r="H55" s="276">
        <v>253997</v>
      </c>
      <c r="I55" s="276">
        <v>2298</v>
      </c>
      <c r="J55" s="276">
        <v>11766</v>
      </c>
      <c r="K55" s="276">
        <v>17022</v>
      </c>
      <c r="L55" s="276">
        <v>53069</v>
      </c>
      <c r="M55" s="277">
        <f t="shared" si="19"/>
        <v>49.092250533582778</v>
      </c>
      <c r="N55" s="277">
        <f t="shared" si="20"/>
        <v>79.664839162944745</v>
      </c>
      <c r="O55" s="277">
        <f t="shared" si="21"/>
        <v>6.0551764116887563</v>
      </c>
      <c r="P55" s="277">
        <f t="shared" si="22"/>
        <v>3.6903447583680435</v>
      </c>
      <c r="Q55" s="277">
        <f t="shared" si="23"/>
        <v>44.852573054728467</v>
      </c>
      <c r="R55" s="278">
        <f t="shared" si="24"/>
        <v>16.644816078687207</v>
      </c>
      <c r="S55" s="276">
        <v>352319</v>
      </c>
      <c r="T55" s="276">
        <v>37733</v>
      </c>
      <c r="U55" s="276">
        <v>314586</v>
      </c>
      <c r="V55" s="276">
        <v>7372</v>
      </c>
      <c r="W55" s="276">
        <v>30361</v>
      </c>
      <c r="X55" s="276">
        <v>33830</v>
      </c>
      <c r="Y55" s="276">
        <v>280756</v>
      </c>
      <c r="Z55" s="279">
        <f t="shared" si="14"/>
        <v>19.537275064267352</v>
      </c>
      <c r="AA55" s="279">
        <f t="shared" si="25"/>
        <v>10.753816126591774</v>
      </c>
      <c r="AB55" s="279">
        <f t="shared" si="15"/>
        <v>80.462724935732638</v>
      </c>
      <c r="AC55" s="280">
        <f t="shared" si="16"/>
        <v>89.246183873408228</v>
      </c>
      <c r="AD55" s="281">
        <v>15.8</v>
      </c>
      <c r="AE55" s="276">
        <v>356783</v>
      </c>
      <c r="AF55" s="239">
        <v>4921</v>
      </c>
      <c r="AG55" s="279">
        <f t="shared" si="17"/>
        <v>1.379269752202319</v>
      </c>
      <c r="AH55" s="237">
        <v>758</v>
      </c>
      <c r="AI55" s="328">
        <v>17.7</v>
      </c>
      <c r="AJ55" s="328">
        <v>84</v>
      </c>
      <c r="AK55" s="328">
        <v>75</v>
      </c>
      <c r="AL55" s="282">
        <v>18.287413076839112</v>
      </c>
      <c r="AM55" s="289">
        <v>35.951097636292175</v>
      </c>
      <c r="AN55" s="284">
        <v>358788</v>
      </c>
      <c r="AO55" s="284">
        <v>14210</v>
      </c>
      <c r="AP55" s="285">
        <f t="shared" si="18"/>
        <v>3.9605560944067246</v>
      </c>
      <c r="AQ55" s="276">
        <v>356783</v>
      </c>
      <c r="AR55" s="276">
        <v>197436</v>
      </c>
      <c r="AS55" s="276">
        <v>12332</v>
      </c>
      <c r="AT55" s="276">
        <v>185104</v>
      </c>
      <c r="AU55" s="276">
        <v>103393</v>
      </c>
      <c r="AV55" s="276">
        <v>9610</v>
      </c>
      <c r="AW55" s="276">
        <v>93783</v>
      </c>
      <c r="AX55" s="276">
        <v>55954</v>
      </c>
      <c r="AY55" s="276">
        <v>16009</v>
      </c>
      <c r="AZ55" s="276">
        <v>39945</v>
      </c>
      <c r="BA55" s="286">
        <f t="shared" si="26"/>
        <v>32.494532423388051</v>
      </c>
      <c r="BB55" s="279">
        <f t="shared" si="27"/>
        <v>58.056907713153002</v>
      </c>
      <c r="BC55" s="279">
        <f t="shared" si="28"/>
        <v>25.322125899185792</v>
      </c>
      <c r="BD55" s="279">
        <f t="shared" si="29"/>
        <v>29.414550609725499</v>
      </c>
      <c r="BE55" s="279">
        <f t="shared" si="30"/>
        <v>42.183341677426156</v>
      </c>
      <c r="BF55" s="280">
        <f t="shared" si="31"/>
        <v>12.528541677121494</v>
      </c>
      <c r="BG55" s="275">
        <v>47.2</v>
      </c>
      <c r="BH55" s="275">
        <v>73.099999999999994</v>
      </c>
      <c r="BI55" s="276">
        <v>23375</v>
      </c>
      <c r="BJ55" s="276">
        <v>31958</v>
      </c>
      <c r="BK55" s="287">
        <v>49400</v>
      </c>
      <c r="BL55" s="287">
        <v>70500</v>
      </c>
      <c r="BM55" s="290">
        <v>106.78900910058516</v>
      </c>
      <c r="BN55" s="276">
        <v>5</v>
      </c>
      <c r="BO55" s="276">
        <v>4.8</v>
      </c>
      <c r="BP55" s="41"/>
      <c r="BQ55" s="41"/>
      <c r="BR55" s="41"/>
      <c r="BS55" s="41"/>
      <c r="BT55" s="45"/>
      <c r="BU55" s="42"/>
      <c r="BV55" s="41"/>
      <c r="BW55" s="43"/>
    </row>
    <row r="56" spans="1:75" s="22" customFormat="1" ht="15" customHeight="1">
      <c r="A56" s="291" t="s">
        <v>106</v>
      </c>
      <c r="B56" s="291" t="s">
        <v>107</v>
      </c>
      <c r="C56" s="292"/>
      <c r="D56" s="276">
        <v>2128551</v>
      </c>
      <c r="E56" s="276">
        <v>381262</v>
      </c>
      <c r="F56" s="275">
        <f t="shared" si="13"/>
        <v>1747289</v>
      </c>
      <c r="G56" s="276">
        <v>84265</v>
      </c>
      <c r="H56" s="276">
        <v>930871</v>
      </c>
      <c r="I56" s="276">
        <v>26115</v>
      </c>
      <c r="J56" s="276">
        <v>194519</v>
      </c>
      <c r="K56" s="276">
        <v>270882</v>
      </c>
      <c r="L56" s="276">
        <v>621899</v>
      </c>
      <c r="M56" s="293">
        <f t="shared" si="19"/>
        <v>22.101599425067274</v>
      </c>
      <c r="N56" s="293">
        <f t="shared" si="20"/>
        <v>53.275159404082551</v>
      </c>
      <c r="O56" s="293">
        <f t="shared" si="21"/>
        <v>6.8496204709622255</v>
      </c>
      <c r="P56" s="293">
        <f t="shared" si="22"/>
        <v>11.13261744336512</v>
      </c>
      <c r="Q56" s="293">
        <f t="shared" si="23"/>
        <v>71.0487801039705</v>
      </c>
      <c r="R56" s="293">
        <f t="shared" si="24"/>
        <v>35.592223152552329</v>
      </c>
      <c r="S56" s="276">
        <v>2125917</v>
      </c>
      <c r="T56" s="276">
        <v>380881</v>
      </c>
      <c r="U56" s="276">
        <v>1745036</v>
      </c>
      <c r="V56" s="276">
        <v>197349</v>
      </c>
      <c r="W56" s="276">
        <v>183532</v>
      </c>
      <c r="X56" s="276">
        <v>700639</v>
      </c>
      <c r="Y56" s="276">
        <v>1044397</v>
      </c>
      <c r="Z56" s="294">
        <f t="shared" si="14"/>
        <v>51.813821114731375</v>
      </c>
      <c r="AA56" s="294">
        <f t="shared" si="25"/>
        <v>40.150403773904955</v>
      </c>
      <c r="AB56" s="294">
        <f t="shared" si="15"/>
        <v>48.186178885268625</v>
      </c>
      <c r="AC56" s="294">
        <f t="shared" si="16"/>
        <v>59.849596226095045</v>
      </c>
      <c r="AD56" s="295">
        <v>9.68</v>
      </c>
      <c r="AE56" s="276">
        <v>2128551</v>
      </c>
      <c r="AF56" s="296" t="s">
        <v>255</v>
      </c>
      <c r="AG56" s="296" t="s">
        <v>255</v>
      </c>
      <c r="AH56" s="296" t="s">
        <v>255</v>
      </c>
      <c r="AI56" s="297" t="s">
        <v>255</v>
      </c>
      <c r="AJ56" s="297" t="s">
        <v>255</v>
      </c>
      <c r="AK56" s="297" t="s">
        <v>255</v>
      </c>
      <c r="AL56" s="293">
        <v>25.402157328259118</v>
      </c>
      <c r="AM56" s="298">
        <v>31.041460180978003</v>
      </c>
      <c r="AN56" s="299" t="s">
        <v>255</v>
      </c>
      <c r="AO56" s="299" t="s">
        <v>255</v>
      </c>
      <c r="AP56" s="300" t="s">
        <v>255</v>
      </c>
      <c r="AQ56" s="276">
        <v>2128551</v>
      </c>
      <c r="AR56" s="276">
        <v>691096</v>
      </c>
      <c r="AS56" s="276">
        <v>53143</v>
      </c>
      <c r="AT56" s="276">
        <v>637953</v>
      </c>
      <c r="AU56" s="276">
        <v>408067</v>
      </c>
      <c r="AV56" s="276">
        <v>43425</v>
      </c>
      <c r="AW56" s="276">
        <v>364642</v>
      </c>
      <c r="AX56" s="276">
        <v>1029388</v>
      </c>
      <c r="AY56" s="276">
        <v>284694</v>
      </c>
      <c r="AZ56" s="276">
        <v>744694</v>
      </c>
      <c r="BA56" s="286">
        <f t="shared" si="26"/>
        <v>13.938708814411088</v>
      </c>
      <c r="BB56" s="279">
        <f t="shared" si="27"/>
        <v>36.511017925483422</v>
      </c>
      <c r="BC56" s="279">
        <f t="shared" si="28"/>
        <v>11.389805435632191</v>
      </c>
      <c r="BD56" s="279">
        <f t="shared" si="29"/>
        <v>20.869014799497965</v>
      </c>
      <c r="BE56" s="279">
        <f t="shared" si="30"/>
        <v>74.67148574995673</v>
      </c>
      <c r="BF56" s="280">
        <f t="shared" si="31"/>
        <v>42.619967275018617</v>
      </c>
      <c r="BG56" s="275">
        <v>22.2</v>
      </c>
      <c r="BH56" s="275">
        <v>46.7</v>
      </c>
      <c r="BI56" s="276">
        <v>15223</v>
      </c>
      <c r="BJ56" s="276">
        <v>17108</v>
      </c>
      <c r="BK56" s="287">
        <v>18500</v>
      </c>
      <c r="BL56" s="287">
        <v>24300</v>
      </c>
      <c r="BM56" s="301" t="s">
        <v>255</v>
      </c>
      <c r="BN56" s="276">
        <v>2.8</v>
      </c>
      <c r="BO56" s="276">
        <v>2.1</v>
      </c>
      <c r="BP56" s="46"/>
      <c r="BQ56" s="46"/>
      <c r="BR56" s="46"/>
      <c r="BS56" s="46"/>
      <c r="BT56" s="47"/>
      <c r="BU56" s="48"/>
      <c r="BV56" s="49"/>
      <c r="BW56" s="49"/>
    </row>
    <row r="57" spans="1:75" s="1" customFormat="1" ht="15" customHeight="1">
      <c r="A57" s="302"/>
      <c r="B57" s="302"/>
      <c r="C57" s="247"/>
      <c r="D57" s="276"/>
      <c r="E57" s="276">
        <v>0</v>
      </c>
      <c r="F57" s="275"/>
      <c r="G57" s="276"/>
      <c r="H57" s="276"/>
      <c r="I57" s="276"/>
      <c r="J57" s="276"/>
      <c r="K57" s="276"/>
      <c r="L57" s="276"/>
      <c r="M57" s="277"/>
      <c r="N57" s="277"/>
      <c r="O57" s="277"/>
      <c r="P57" s="277"/>
      <c r="Q57" s="277"/>
      <c r="R57" s="277"/>
      <c r="S57" s="276"/>
      <c r="T57" s="276"/>
      <c r="U57" s="276"/>
      <c r="V57" s="276"/>
      <c r="W57" s="276"/>
      <c r="X57" s="276"/>
      <c r="Y57" s="276"/>
      <c r="Z57" s="279"/>
      <c r="AA57" s="279"/>
      <c r="AB57" s="279"/>
      <c r="AC57" s="279"/>
      <c r="AD57" s="281"/>
      <c r="AE57" s="303"/>
      <c r="AF57" s="303"/>
      <c r="AG57" s="303"/>
      <c r="AH57" s="303"/>
      <c r="AI57" s="304"/>
      <c r="AJ57" s="304"/>
      <c r="AK57" s="304"/>
      <c r="AL57" s="277"/>
      <c r="AM57" s="289"/>
      <c r="AN57" s="305"/>
      <c r="AO57" s="305"/>
      <c r="AP57" s="306"/>
      <c r="AQ57" s="276"/>
      <c r="AR57" s="276"/>
      <c r="AS57" s="276"/>
      <c r="AT57" s="276"/>
      <c r="AU57" s="276"/>
      <c r="AV57" s="276"/>
      <c r="AW57" s="276"/>
      <c r="AX57" s="276"/>
      <c r="AY57" s="276"/>
      <c r="AZ57" s="276"/>
      <c r="BA57" s="286"/>
      <c r="BB57" s="279"/>
      <c r="BC57" s="279"/>
      <c r="BD57" s="279"/>
      <c r="BE57" s="279"/>
      <c r="BF57" s="280"/>
      <c r="BG57" s="247"/>
      <c r="BH57" s="307"/>
      <c r="BI57" s="276"/>
      <c r="BJ57" s="276"/>
      <c r="BK57" s="308"/>
      <c r="BL57" s="309"/>
      <c r="BM57" s="310"/>
      <c r="BN57" s="276"/>
      <c r="BO57" s="276"/>
      <c r="BP57" s="53"/>
      <c r="BQ57" s="53"/>
      <c r="BR57" s="53"/>
      <c r="BS57" s="53"/>
      <c r="BT57" s="75"/>
      <c r="BU57" s="52"/>
      <c r="BV57" s="40"/>
      <c r="BW57" s="40"/>
    </row>
    <row r="58" spans="1:75">
      <c r="A58" s="311" t="s">
        <v>66</v>
      </c>
      <c r="B58" s="312" t="s">
        <v>67</v>
      </c>
      <c r="C58" s="313" t="s">
        <v>108</v>
      </c>
      <c r="D58" s="276">
        <v>349281</v>
      </c>
      <c r="E58" s="276">
        <v>39117</v>
      </c>
      <c r="F58" s="275">
        <f t="shared" ref="F58:F63" si="32">D58-E58</f>
        <v>310164</v>
      </c>
      <c r="G58" s="276">
        <v>13223</v>
      </c>
      <c r="H58" s="276">
        <v>234467</v>
      </c>
      <c r="I58" s="276">
        <v>3028</v>
      </c>
      <c r="J58" s="276">
        <v>16043</v>
      </c>
      <c r="K58" s="276">
        <v>22866</v>
      </c>
      <c r="L58" s="276">
        <v>59654</v>
      </c>
      <c r="M58" s="277">
        <f t="shared" ref="M58:N63" si="33">G58/E58*100</f>
        <v>33.803717053966302</v>
      </c>
      <c r="N58" s="277">
        <f t="shared" si="33"/>
        <v>75.594524187204186</v>
      </c>
      <c r="O58" s="277">
        <f t="shared" ref="O58:P63" si="34">I58/E58*100</f>
        <v>7.7408799243295761</v>
      </c>
      <c r="P58" s="277">
        <f t="shared" si="34"/>
        <v>5.1724249106924081</v>
      </c>
      <c r="Q58" s="277">
        <f t="shared" ref="Q58:R63" si="35">K58/E58*100</f>
        <v>58.455403021704122</v>
      </c>
      <c r="R58" s="277">
        <f t="shared" si="35"/>
        <v>19.233050902103404</v>
      </c>
      <c r="S58" s="276">
        <v>347644</v>
      </c>
      <c r="T58" s="276">
        <v>39095</v>
      </c>
      <c r="U58" s="276">
        <v>308549</v>
      </c>
      <c r="V58" s="276">
        <v>12851</v>
      </c>
      <c r="W58" s="276">
        <v>26244</v>
      </c>
      <c r="X58" s="276">
        <v>49803</v>
      </c>
      <c r="Y58" s="276">
        <v>258746</v>
      </c>
      <c r="Z58" s="279">
        <f t="shared" ref="Z58:Z63" si="36">V58/T58*100</f>
        <v>32.871211152321266</v>
      </c>
      <c r="AA58" s="279">
        <f t="shared" ref="AA58:AA63" si="37">X58/U58*100</f>
        <v>16.141034325180119</v>
      </c>
      <c r="AB58" s="279">
        <f t="shared" ref="AB58:AB63" si="38">W58/T58*100</f>
        <v>67.128788847678734</v>
      </c>
      <c r="AC58" s="279">
        <f t="shared" ref="AC58:AC63" si="39">Y58/U58*100</f>
        <v>83.858965674819885</v>
      </c>
      <c r="AD58" s="314">
        <v>16.88</v>
      </c>
      <c r="AE58" s="303" t="s">
        <v>255</v>
      </c>
      <c r="AF58" s="303" t="s">
        <v>255</v>
      </c>
      <c r="AG58" s="303" t="s">
        <v>255</v>
      </c>
      <c r="AH58" s="315">
        <v>733</v>
      </c>
      <c r="AI58" s="304">
        <v>20.399999999999999</v>
      </c>
      <c r="AJ58" s="279">
        <v>98</v>
      </c>
      <c r="AK58" s="304">
        <v>76</v>
      </c>
      <c r="AL58" s="282">
        <v>24.876702722068497</v>
      </c>
      <c r="AM58" s="278">
        <v>50.000554735779346</v>
      </c>
      <c r="AN58" s="305" t="s">
        <v>255</v>
      </c>
      <c r="AO58" s="305" t="s">
        <v>255</v>
      </c>
      <c r="AP58" s="306" t="s">
        <v>255</v>
      </c>
      <c r="AQ58" s="276">
        <v>349281</v>
      </c>
      <c r="AR58" s="276">
        <v>176698</v>
      </c>
      <c r="AS58" s="276">
        <v>8297</v>
      </c>
      <c r="AT58" s="276">
        <v>168401</v>
      </c>
      <c r="AU58" s="276">
        <v>91497</v>
      </c>
      <c r="AV58" s="276">
        <v>7969</v>
      </c>
      <c r="AW58" s="276">
        <v>83528</v>
      </c>
      <c r="AX58" s="276">
        <v>81086</v>
      </c>
      <c r="AY58" s="276">
        <v>22851</v>
      </c>
      <c r="AZ58" s="276">
        <v>58235</v>
      </c>
      <c r="BA58" s="286">
        <f t="shared" ref="BA58:BB63" si="40">AS58/E58*100</f>
        <v>21.210726793977045</v>
      </c>
      <c r="BB58" s="279">
        <f t="shared" si="40"/>
        <v>54.29417985323893</v>
      </c>
      <c r="BC58" s="279">
        <f t="shared" ref="BC58:BD63" si="41">AV58/E58*100</f>
        <v>20.372216683283483</v>
      </c>
      <c r="BD58" s="279">
        <f t="shared" si="41"/>
        <v>26.930269147934645</v>
      </c>
      <c r="BE58" s="279">
        <f t="shared" ref="BE58:BF63" si="42">AY58/E58*100</f>
        <v>58.417056522739472</v>
      </c>
      <c r="BF58" s="280">
        <f t="shared" si="42"/>
        <v>18.775550998826425</v>
      </c>
      <c r="BG58" s="275">
        <v>36.200000000000003</v>
      </c>
      <c r="BH58" s="275">
        <v>70.5</v>
      </c>
      <c r="BI58" s="276">
        <v>20414</v>
      </c>
      <c r="BJ58" s="276">
        <v>30100</v>
      </c>
      <c r="BK58" s="316" t="s">
        <v>255</v>
      </c>
      <c r="BL58" s="306" t="s">
        <v>255</v>
      </c>
      <c r="BM58" s="317">
        <v>94.7</v>
      </c>
      <c r="BN58" s="276">
        <v>7.1</v>
      </c>
      <c r="BO58" s="276">
        <v>4</v>
      </c>
      <c r="BP58" s="41"/>
      <c r="BQ58" s="41"/>
      <c r="BR58" s="41"/>
      <c r="BS58" s="41"/>
      <c r="BU58" s="51"/>
      <c r="BV58" s="44"/>
      <c r="BW58" s="44"/>
    </row>
    <row r="59" spans="1:75">
      <c r="A59" s="311" t="s">
        <v>6</v>
      </c>
      <c r="B59" s="312" t="s">
        <v>7</v>
      </c>
      <c r="C59" s="313" t="s">
        <v>109</v>
      </c>
      <c r="D59" s="276">
        <v>187477</v>
      </c>
      <c r="E59" s="276">
        <v>18110</v>
      </c>
      <c r="F59" s="275">
        <f t="shared" si="32"/>
        <v>169367</v>
      </c>
      <c r="G59" s="276">
        <v>8438</v>
      </c>
      <c r="H59" s="276">
        <v>136533</v>
      </c>
      <c r="I59" s="276">
        <v>1334</v>
      </c>
      <c r="J59" s="276">
        <v>7692</v>
      </c>
      <c r="K59" s="276">
        <v>8338</v>
      </c>
      <c r="L59" s="276">
        <v>25142</v>
      </c>
      <c r="M59" s="277">
        <f t="shared" si="33"/>
        <v>46.593042517945889</v>
      </c>
      <c r="N59" s="277">
        <f t="shared" si="33"/>
        <v>80.613696883100019</v>
      </c>
      <c r="O59" s="277">
        <f t="shared" si="34"/>
        <v>7.3660960795140813</v>
      </c>
      <c r="P59" s="277">
        <f t="shared" si="34"/>
        <v>4.541616725808451</v>
      </c>
      <c r="Q59" s="277">
        <f t="shared" si="35"/>
        <v>46.040861402540031</v>
      </c>
      <c r="R59" s="277">
        <f t="shared" si="35"/>
        <v>14.844686391091535</v>
      </c>
      <c r="S59" s="276">
        <v>187035</v>
      </c>
      <c r="T59" s="276">
        <v>18090</v>
      </c>
      <c r="U59" s="276">
        <v>168945</v>
      </c>
      <c r="V59" s="276">
        <v>2990</v>
      </c>
      <c r="W59" s="276">
        <v>15100</v>
      </c>
      <c r="X59" s="276">
        <v>10398</v>
      </c>
      <c r="Y59" s="276">
        <v>158547</v>
      </c>
      <c r="Z59" s="279">
        <f t="shared" si="36"/>
        <v>16.528468767274738</v>
      </c>
      <c r="AA59" s="279">
        <f t="shared" si="37"/>
        <v>6.1546657196128916</v>
      </c>
      <c r="AB59" s="279">
        <f t="shared" si="38"/>
        <v>83.471531232725255</v>
      </c>
      <c r="AC59" s="279">
        <f t="shared" si="39"/>
        <v>93.845334280387107</v>
      </c>
      <c r="AD59" s="281">
        <v>24.87</v>
      </c>
      <c r="AE59" s="303" t="s">
        <v>255</v>
      </c>
      <c r="AF59" s="303" t="s">
        <v>255</v>
      </c>
      <c r="AG59" s="303" t="s">
        <v>255</v>
      </c>
      <c r="AH59" s="318">
        <v>1095</v>
      </c>
      <c r="AI59" s="304">
        <v>20.2</v>
      </c>
      <c r="AJ59" s="279">
        <v>93</v>
      </c>
      <c r="AK59" s="304">
        <v>81</v>
      </c>
      <c r="AL59" s="282">
        <v>22.84129166864242</v>
      </c>
      <c r="AM59" s="278">
        <v>45.556568030310295</v>
      </c>
      <c r="AN59" s="305" t="s">
        <v>255</v>
      </c>
      <c r="AO59" s="305" t="s">
        <v>255</v>
      </c>
      <c r="AP59" s="306" t="s">
        <v>255</v>
      </c>
      <c r="AQ59" s="276">
        <v>187477</v>
      </c>
      <c r="AR59" s="276">
        <v>101653</v>
      </c>
      <c r="AS59" s="276">
        <v>5460</v>
      </c>
      <c r="AT59" s="276">
        <v>96193</v>
      </c>
      <c r="AU59" s="276">
        <v>57997</v>
      </c>
      <c r="AV59" s="276">
        <v>5059</v>
      </c>
      <c r="AW59" s="276">
        <v>52938</v>
      </c>
      <c r="AX59" s="276">
        <v>27827</v>
      </c>
      <c r="AY59" s="276">
        <v>7591</v>
      </c>
      <c r="AZ59" s="276">
        <v>20236</v>
      </c>
      <c r="BA59" s="286">
        <f t="shared" si="40"/>
        <v>30.149088901159583</v>
      </c>
      <c r="BB59" s="279">
        <f t="shared" si="40"/>
        <v>56.795597725649039</v>
      </c>
      <c r="BC59" s="279">
        <f t="shared" si="41"/>
        <v>27.934842628382111</v>
      </c>
      <c r="BD59" s="279">
        <f t="shared" si="41"/>
        <v>31.256384065372828</v>
      </c>
      <c r="BE59" s="279">
        <f t="shared" si="42"/>
        <v>41.916068470458313</v>
      </c>
      <c r="BF59" s="280">
        <f t="shared" si="42"/>
        <v>11.948018208978137</v>
      </c>
      <c r="BG59" s="275">
        <v>54.1</v>
      </c>
      <c r="BH59" s="275">
        <v>75.3</v>
      </c>
      <c r="BI59" s="276">
        <v>32440</v>
      </c>
      <c r="BJ59" s="276">
        <v>40710</v>
      </c>
      <c r="BK59" s="319"/>
      <c r="BL59" s="306" t="s">
        <v>255</v>
      </c>
      <c r="BM59" s="320">
        <v>128.19999999999999</v>
      </c>
      <c r="BN59" s="276">
        <v>4.5</v>
      </c>
      <c r="BO59" s="276">
        <v>3.9</v>
      </c>
      <c r="BP59" s="41"/>
      <c r="BQ59" s="41"/>
      <c r="BR59" s="41"/>
      <c r="BS59" s="41"/>
      <c r="BU59" s="42"/>
      <c r="BV59" s="44"/>
      <c r="BW59" s="44"/>
    </row>
    <row r="60" spans="1:75">
      <c r="A60" s="311" t="s">
        <v>70</v>
      </c>
      <c r="B60" s="312" t="s">
        <v>71</v>
      </c>
      <c r="C60" s="313" t="s">
        <v>110</v>
      </c>
      <c r="D60" s="276">
        <v>55479</v>
      </c>
      <c r="E60" s="276">
        <v>4955</v>
      </c>
      <c r="F60" s="275">
        <f t="shared" si="32"/>
        <v>50524</v>
      </c>
      <c r="G60" s="276">
        <v>1742</v>
      </c>
      <c r="H60" s="276">
        <v>40250</v>
      </c>
      <c r="I60" s="276">
        <v>346</v>
      </c>
      <c r="J60" s="276">
        <v>2325</v>
      </c>
      <c r="K60" s="276">
        <v>2867</v>
      </c>
      <c r="L60" s="276">
        <v>7949</v>
      </c>
      <c r="M60" s="277">
        <f t="shared" si="33"/>
        <v>35.156407669021192</v>
      </c>
      <c r="N60" s="277">
        <f t="shared" si="33"/>
        <v>79.665109650858994</v>
      </c>
      <c r="O60" s="277">
        <f t="shared" si="34"/>
        <v>6.9828456104944499</v>
      </c>
      <c r="P60" s="277">
        <f t="shared" si="34"/>
        <v>4.6017734146148364</v>
      </c>
      <c r="Q60" s="277">
        <f t="shared" si="35"/>
        <v>57.860746720484357</v>
      </c>
      <c r="R60" s="277">
        <f t="shared" si="35"/>
        <v>15.733116934526164</v>
      </c>
      <c r="S60" s="276">
        <v>54385</v>
      </c>
      <c r="T60" s="276">
        <v>4896</v>
      </c>
      <c r="U60" s="276">
        <v>49489</v>
      </c>
      <c r="V60" s="276">
        <v>1716</v>
      </c>
      <c r="W60" s="276">
        <v>3180</v>
      </c>
      <c r="X60" s="276">
        <v>7555</v>
      </c>
      <c r="Y60" s="276">
        <v>41934</v>
      </c>
      <c r="Z60" s="279">
        <f t="shared" si="36"/>
        <v>35.049019607843135</v>
      </c>
      <c r="AA60" s="279">
        <f t="shared" si="37"/>
        <v>15.266018711228757</v>
      </c>
      <c r="AB60" s="279">
        <f t="shared" si="38"/>
        <v>64.950980392156865</v>
      </c>
      <c r="AC60" s="279">
        <f t="shared" si="39"/>
        <v>84.733981288771247</v>
      </c>
      <c r="AD60" s="281">
        <v>17.13</v>
      </c>
      <c r="AE60" s="303" t="s">
        <v>255</v>
      </c>
      <c r="AF60" s="303" t="s">
        <v>255</v>
      </c>
      <c r="AG60" s="303" t="s">
        <v>255</v>
      </c>
      <c r="AH60" s="315">
        <v>733</v>
      </c>
      <c r="AI60" s="304">
        <v>21.7</v>
      </c>
      <c r="AJ60" s="279">
        <v>97</v>
      </c>
      <c r="AK60" s="304">
        <v>97</v>
      </c>
      <c r="AL60" s="282">
        <v>24.911670094394349</v>
      </c>
      <c r="AM60" s="278">
        <v>46.038660495507763</v>
      </c>
      <c r="AN60" s="305" t="s">
        <v>255</v>
      </c>
      <c r="AO60" s="305" t="s">
        <v>255</v>
      </c>
      <c r="AP60" s="306" t="s">
        <v>255</v>
      </c>
      <c r="AQ60" s="276">
        <v>55479</v>
      </c>
      <c r="AR60" s="276">
        <v>27147</v>
      </c>
      <c r="AS60" s="276">
        <v>1125</v>
      </c>
      <c r="AT60" s="276">
        <v>26022</v>
      </c>
      <c r="AU60" s="276">
        <v>18415</v>
      </c>
      <c r="AV60" s="276">
        <v>927</v>
      </c>
      <c r="AW60" s="276">
        <v>17488</v>
      </c>
      <c r="AX60" s="276">
        <v>9917</v>
      </c>
      <c r="AY60" s="276">
        <v>2903</v>
      </c>
      <c r="AZ60" s="276">
        <v>7014</v>
      </c>
      <c r="BA60" s="286">
        <f t="shared" si="40"/>
        <v>22.704339051463169</v>
      </c>
      <c r="BB60" s="279">
        <f t="shared" si="40"/>
        <v>51.50423561079883</v>
      </c>
      <c r="BC60" s="279">
        <f t="shared" si="41"/>
        <v>18.708375378405652</v>
      </c>
      <c r="BD60" s="279">
        <f t="shared" si="41"/>
        <v>34.61325310743409</v>
      </c>
      <c r="BE60" s="279">
        <f t="shared" si="42"/>
        <v>58.587285570131172</v>
      </c>
      <c r="BF60" s="280">
        <f t="shared" si="42"/>
        <v>13.882511281767082</v>
      </c>
      <c r="BG60" s="275">
        <v>32.4</v>
      </c>
      <c r="BH60" s="275">
        <v>72</v>
      </c>
      <c r="BI60" s="276">
        <v>19728</v>
      </c>
      <c r="BJ60" s="276">
        <v>26677</v>
      </c>
      <c r="BK60" s="316" t="s">
        <v>255</v>
      </c>
      <c r="BL60" s="306" t="s">
        <v>255</v>
      </c>
      <c r="BM60" s="321">
        <v>96.9</v>
      </c>
      <c r="BN60" s="276">
        <v>6</v>
      </c>
      <c r="BO60" s="276">
        <v>8.4</v>
      </c>
      <c r="BP60" s="41"/>
      <c r="BQ60" s="41"/>
      <c r="BR60" s="41"/>
      <c r="BS60" s="41"/>
      <c r="BU60" s="51"/>
      <c r="BV60" s="44"/>
      <c r="BW60" s="44"/>
    </row>
    <row r="61" spans="1:75">
      <c r="A61" s="311" t="s">
        <v>90</v>
      </c>
      <c r="B61" s="312" t="s">
        <v>91</v>
      </c>
      <c r="C61" s="313" t="s">
        <v>111</v>
      </c>
      <c r="D61" s="276">
        <v>638718</v>
      </c>
      <c r="E61" s="276">
        <v>47971</v>
      </c>
      <c r="F61" s="275">
        <f t="shared" si="32"/>
        <v>590747</v>
      </c>
      <c r="G61" s="276">
        <v>23204</v>
      </c>
      <c r="H61" s="276">
        <v>467256</v>
      </c>
      <c r="I61" s="276">
        <v>3216</v>
      </c>
      <c r="J61" s="276">
        <v>22158</v>
      </c>
      <c r="K61" s="276">
        <v>21551</v>
      </c>
      <c r="L61" s="276">
        <v>101333</v>
      </c>
      <c r="M61" s="277">
        <f t="shared" si="33"/>
        <v>48.37089074649267</v>
      </c>
      <c r="N61" s="277">
        <f t="shared" si="33"/>
        <v>79.095788891014266</v>
      </c>
      <c r="O61" s="277">
        <f t="shared" si="34"/>
        <v>6.7040503637614393</v>
      </c>
      <c r="P61" s="277">
        <f t="shared" si="34"/>
        <v>3.7508442700513083</v>
      </c>
      <c r="Q61" s="277">
        <f t="shared" si="35"/>
        <v>44.925058889745891</v>
      </c>
      <c r="R61" s="277">
        <f t="shared" si="35"/>
        <v>17.153366838934435</v>
      </c>
      <c r="S61" s="276">
        <v>624302</v>
      </c>
      <c r="T61" s="276">
        <v>47460</v>
      </c>
      <c r="U61" s="276">
        <v>576842</v>
      </c>
      <c r="V61" s="276">
        <v>12489</v>
      </c>
      <c r="W61" s="276">
        <v>34971</v>
      </c>
      <c r="X61" s="276">
        <v>83454</v>
      </c>
      <c r="Y61" s="276">
        <v>493388</v>
      </c>
      <c r="Z61" s="279">
        <f t="shared" si="36"/>
        <v>26.314791403286979</v>
      </c>
      <c r="AA61" s="279">
        <f t="shared" si="37"/>
        <v>14.467393150984151</v>
      </c>
      <c r="AB61" s="279">
        <f t="shared" si="38"/>
        <v>73.685208596713025</v>
      </c>
      <c r="AC61" s="279">
        <f t="shared" si="39"/>
        <v>85.532606849015849</v>
      </c>
      <c r="AD61" s="281">
        <v>22.98</v>
      </c>
      <c r="AE61" s="303" t="s">
        <v>255</v>
      </c>
      <c r="AF61" s="303" t="s">
        <v>255</v>
      </c>
      <c r="AG61" s="303" t="s">
        <v>255</v>
      </c>
      <c r="AH61" s="303">
        <v>733</v>
      </c>
      <c r="AI61" s="304">
        <v>16.100000000000001</v>
      </c>
      <c r="AJ61" s="279">
        <v>132</v>
      </c>
      <c r="AK61" s="304">
        <v>109</v>
      </c>
      <c r="AL61" s="282">
        <v>24.182386255091789</v>
      </c>
      <c r="AM61" s="278">
        <v>47.240605720695456</v>
      </c>
      <c r="AN61" s="305" t="s">
        <v>255</v>
      </c>
      <c r="AO61" s="305" t="s">
        <v>255</v>
      </c>
      <c r="AP61" s="306" t="s">
        <v>255</v>
      </c>
      <c r="AQ61" s="276">
        <v>638718</v>
      </c>
      <c r="AR61" s="276">
        <v>362458</v>
      </c>
      <c r="AS61" s="276">
        <v>14192</v>
      </c>
      <c r="AT61" s="276">
        <v>348266</v>
      </c>
      <c r="AU61" s="276">
        <v>171258</v>
      </c>
      <c r="AV61" s="276">
        <v>13882</v>
      </c>
      <c r="AW61" s="276">
        <v>157376</v>
      </c>
      <c r="AX61" s="276">
        <v>105002</v>
      </c>
      <c r="AY61" s="276">
        <v>19897</v>
      </c>
      <c r="AZ61" s="276">
        <v>85105</v>
      </c>
      <c r="BA61" s="286">
        <f t="shared" si="40"/>
        <v>29.584540659982071</v>
      </c>
      <c r="BB61" s="279">
        <f t="shared" si="40"/>
        <v>58.953494473945703</v>
      </c>
      <c r="BC61" s="279">
        <f t="shared" si="41"/>
        <v>28.938316899793627</v>
      </c>
      <c r="BD61" s="279">
        <f t="shared" si="41"/>
        <v>26.640169141781506</v>
      </c>
      <c r="BE61" s="279">
        <f t="shared" si="42"/>
        <v>41.477142440224299</v>
      </c>
      <c r="BF61" s="280">
        <f t="shared" si="42"/>
        <v>14.406336384272795</v>
      </c>
      <c r="BG61" s="275">
        <v>51.9</v>
      </c>
      <c r="BH61" s="275">
        <v>77.900000000000006</v>
      </c>
      <c r="BI61" s="276">
        <v>22122</v>
      </c>
      <c r="BJ61" s="276">
        <v>34589</v>
      </c>
      <c r="BK61" s="316" t="s">
        <v>255</v>
      </c>
      <c r="BL61" s="306" t="s">
        <v>255</v>
      </c>
      <c r="BM61" s="321">
        <v>97.3</v>
      </c>
      <c r="BN61" s="276">
        <v>6.9</v>
      </c>
      <c r="BO61" s="276">
        <v>7.4</v>
      </c>
      <c r="BP61" s="41"/>
      <c r="BQ61" s="41"/>
      <c r="BR61" s="41"/>
      <c r="BS61" s="41"/>
      <c r="BU61" s="51"/>
      <c r="BV61" s="44"/>
      <c r="BW61" s="44"/>
    </row>
    <row r="62" spans="1:75">
      <c r="A62" s="311" t="s">
        <v>44</v>
      </c>
      <c r="B62" s="312" t="s">
        <v>45</v>
      </c>
      <c r="C62" s="313" t="s">
        <v>112</v>
      </c>
      <c r="D62" s="276">
        <v>406470</v>
      </c>
      <c r="E62" s="276">
        <v>55715</v>
      </c>
      <c r="F62" s="275">
        <f t="shared" si="32"/>
        <v>350755</v>
      </c>
      <c r="G62" s="276">
        <v>14462</v>
      </c>
      <c r="H62" s="276">
        <v>246315</v>
      </c>
      <c r="I62" s="276">
        <v>5164</v>
      </c>
      <c r="J62" s="276">
        <v>28582</v>
      </c>
      <c r="K62" s="276">
        <v>36089</v>
      </c>
      <c r="L62" s="276">
        <v>75858</v>
      </c>
      <c r="M62" s="277">
        <f t="shared" si="33"/>
        <v>25.95710311406264</v>
      </c>
      <c r="N62" s="277">
        <f t="shared" si="33"/>
        <v>70.224230588302376</v>
      </c>
      <c r="O62" s="277">
        <f t="shared" si="34"/>
        <v>9.2685991205240956</v>
      </c>
      <c r="P62" s="277">
        <f t="shared" si="34"/>
        <v>8.1487077874869911</v>
      </c>
      <c r="Q62" s="277">
        <f t="shared" si="35"/>
        <v>64.774297765413266</v>
      </c>
      <c r="R62" s="277">
        <f t="shared" si="35"/>
        <v>21.627061624210629</v>
      </c>
      <c r="S62" s="276">
        <v>394671</v>
      </c>
      <c r="T62" s="276">
        <v>55477</v>
      </c>
      <c r="U62" s="276">
        <v>339194</v>
      </c>
      <c r="V62" s="276">
        <v>20908</v>
      </c>
      <c r="W62" s="276">
        <v>34569</v>
      </c>
      <c r="X62" s="276">
        <v>61735</v>
      </c>
      <c r="Y62" s="276">
        <v>277459</v>
      </c>
      <c r="Z62" s="279">
        <f t="shared" si="36"/>
        <v>37.68769039421742</v>
      </c>
      <c r="AA62" s="279">
        <f t="shared" si="37"/>
        <v>18.200498829578354</v>
      </c>
      <c r="AB62" s="279">
        <f t="shared" si="38"/>
        <v>62.31230960578258</v>
      </c>
      <c r="AC62" s="279">
        <f t="shared" si="39"/>
        <v>81.799501170421649</v>
      </c>
      <c r="AD62" s="281">
        <v>26.46</v>
      </c>
      <c r="AE62" s="303" t="s">
        <v>255</v>
      </c>
      <c r="AF62" s="303" t="s">
        <v>255</v>
      </c>
      <c r="AG62" s="303" t="s">
        <v>255</v>
      </c>
      <c r="AH62" s="303">
        <v>733</v>
      </c>
      <c r="AI62" s="304">
        <v>14.5</v>
      </c>
      <c r="AJ62" s="279">
        <v>150</v>
      </c>
      <c r="AK62" s="304">
        <v>123</v>
      </c>
      <c r="AL62" s="282">
        <v>31.127435777011758</v>
      </c>
      <c r="AM62" s="278">
        <v>50.178672038404834</v>
      </c>
      <c r="AN62" s="305" t="s">
        <v>255</v>
      </c>
      <c r="AO62" s="305" t="s">
        <v>255</v>
      </c>
      <c r="AP62" s="306" t="s">
        <v>255</v>
      </c>
      <c r="AQ62" s="276">
        <v>406470</v>
      </c>
      <c r="AR62" s="276">
        <v>191434</v>
      </c>
      <c r="AS62" s="276">
        <v>9341</v>
      </c>
      <c r="AT62" s="276">
        <v>182093</v>
      </c>
      <c r="AU62" s="276">
        <v>97548</v>
      </c>
      <c r="AV62" s="276">
        <v>8870</v>
      </c>
      <c r="AW62" s="276">
        <v>88678</v>
      </c>
      <c r="AX62" s="276">
        <v>117488</v>
      </c>
      <c r="AY62" s="276">
        <v>37504</v>
      </c>
      <c r="AZ62" s="276">
        <v>79984</v>
      </c>
      <c r="BA62" s="286">
        <f t="shared" si="40"/>
        <v>16.765682491250111</v>
      </c>
      <c r="BB62" s="279">
        <f t="shared" si="40"/>
        <v>51.914584253966446</v>
      </c>
      <c r="BC62" s="279">
        <f t="shared" si="41"/>
        <v>15.920308713990847</v>
      </c>
      <c r="BD62" s="279">
        <f t="shared" si="41"/>
        <v>25.282034468503657</v>
      </c>
      <c r="BE62" s="279">
        <f t="shared" si="42"/>
        <v>67.314008794759033</v>
      </c>
      <c r="BF62" s="280">
        <f t="shared" si="42"/>
        <v>22.803381277529901</v>
      </c>
      <c r="BG62" s="275">
        <v>26.2</v>
      </c>
      <c r="BH62" s="275">
        <v>64.3</v>
      </c>
      <c r="BI62" s="276">
        <v>22440</v>
      </c>
      <c r="BJ62" s="276">
        <v>33139</v>
      </c>
      <c r="BK62" s="316" t="s">
        <v>255</v>
      </c>
      <c r="BL62" s="306" t="s">
        <v>255</v>
      </c>
      <c r="BM62" s="321">
        <v>116.7</v>
      </c>
      <c r="BN62" s="276">
        <v>3.9</v>
      </c>
      <c r="BO62" s="276">
        <v>3.7</v>
      </c>
      <c r="BP62" s="41"/>
      <c r="BQ62" s="41"/>
      <c r="BR62" s="41"/>
      <c r="BS62" s="41"/>
      <c r="BU62" s="51"/>
      <c r="BV62" s="44"/>
      <c r="BW62" s="44"/>
    </row>
    <row r="63" spans="1:75">
      <c r="A63" s="311" t="s">
        <v>40</v>
      </c>
      <c r="B63" s="312" t="s">
        <v>41</v>
      </c>
      <c r="C63" s="313" t="s">
        <v>113</v>
      </c>
      <c r="D63" s="276">
        <v>151144</v>
      </c>
      <c r="E63" s="276">
        <v>19107</v>
      </c>
      <c r="F63" s="275">
        <f t="shared" si="32"/>
        <v>132037</v>
      </c>
      <c r="G63" s="276">
        <v>7059</v>
      </c>
      <c r="H63" s="276">
        <v>94674</v>
      </c>
      <c r="I63" s="276">
        <v>1554</v>
      </c>
      <c r="J63" s="276">
        <v>8019</v>
      </c>
      <c r="K63" s="276">
        <v>10494</v>
      </c>
      <c r="L63" s="276">
        <v>29344</v>
      </c>
      <c r="M63" s="277">
        <f t="shared" si="33"/>
        <v>36.9445752865442</v>
      </c>
      <c r="N63" s="277">
        <f t="shared" si="33"/>
        <v>71.702628808591527</v>
      </c>
      <c r="O63" s="277">
        <f t="shared" si="34"/>
        <v>8.1331449207096878</v>
      </c>
      <c r="P63" s="277">
        <f t="shared" si="34"/>
        <v>6.073297636268622</v>
      </c>
      <c r="Q63" s="277">
        <f t="shared" si="35"/>
        <v>54.92227979274611</v>
      </c>
      <c r="R63" s="277">
        <f t="shared" si="35"/>
        <v>22.224073555139849</v>
      </c>
      <c r="S63" s="276">
        <v>145214</v>
      </c>
      <c r="T63" s="276">
        <v>18629</v>
      </c>
      <c r="U63" s="276">
        <v>126585</v>
      </c>
      <c r="V63" s="276">
        <v>6611</v>
      </c>
      <c r="W63" s="276">
        <v>12018</v>
      </c>
      <c r="X63" s="276">
        <v>31121</v>
      </c>
      <c r="Y63" s="276">
        <v>95464</v>
      </c>
      <c r="Z63" s="279">
        <f t="shared" si="36"/>
        <v>35.487680498148052</v>
      </c>
      <c r="AA63" s="279">
        <f t="shared" si="37"/>
        <v>24.585061421179443</v>
      </c>
      <c r="AB63" s="279">
        <f t="shared" si="38"/>
        <v>64.512319501851962</v>
      </c>
      <c r="AC63" s="279">
        <f t="shared" si="39"/>
        <v>75.414938578820554</v>
      </c>
      <c r="AD63" s="281">
        <v>16.46</v>
      </c>
      <c r="AE63" s="303" t="s">
        <v>255</v>
      </c>
      <c r="AF63" s="303" t="s">
        <v>255</v>
      </c>
      <c r="AG63" s="303" t="s">
        <v>255</v>
      </c>
      <c r="AH63" s="303">
        <v>733</v>
      </c>
      <c r="AI63" s="304">
        <v>19.3</v>
      </c>
      <c r="AJ63" s="279">
        <v>101</v>
      </c>
      <c r="AK63" s="304">
        <v>82</v>
      </c>
      <c r="AL63" s="282">
        <v>22.130373713417299</v>
      </c>
      <c r="AM63" s="278">
        <v>52.414337240757433</v>
      </c>
      <c r="AN63" s="305" t="s">
        <v>255</v>
      </c>
      <c r="AO63" s="305" t="s">
        <v>255</v>
      </c>
      <c r="AP63" s="306" t="s">
        <v>255</v>
      </c>
      <c r="AQ63" s="276">
        <v>151144</v>
      </c>
      <c r="AR63" s="276">
        <v>67137</v>
      </c>
      <c r="AS63" s="276">
        <v>3852</v>
      </c>
      <c r="AT63" s="276">
        <v>63285</v>
      </c>
      <c r="AU63" s="276">
        <v>46305</v>
      </c>
      <c r="AV63" s="276">
        <v>4384</v>
      </c>
      <c r="AW63" s="276">
        <v>41921</v>
      </c>
      <c r="AX63" s="276">
        <v>37702</v>
      </c>
      <c r="AY63" s="276">
        <v>10871</v>
      </c>
      <c r="AZ63" s="276">
        <v>26831</v>
      </c>
      <c r="BA63" s="286">
        <f t="shared" si="40"/>
        <v>20.160150730098916</v>
      </c>
      <c r="BB63" s="279">
        <f t="shared" si="40"/>
        <v>47.929746964865913</v>
      </c>
      <c r="BC63" s="279">
        <f t="shared" si="41"/>
        <v>22.944470612864396</v>
      </c>
      <c r="BD63" s="279">
        <f t="shared" si="41"/>
        <v>31.749433870808939</v>
      </c>
      <c r="BE63" s="279">
        <f t="shared" si="42"/>
        <v>56.895378657036687</v>
      </c>
      <c r="BF63" s="280">
        <f t="shared" si="42"/>
        <v>20.320819164325151</v>
      </c>
      <c r="BG63" s="275">
        <v>39.5</v>
      </c>
      <c r="BH63" s="275">
        <v>64.3</v>
      </c>
      <c r="BI63" s="276">
        <v>16514</v>
      </c>
      <c r="BJ63" s="276">
        <v>24343</v>
      </c>
      <c r="BK63" s="316" t="s">
        <v>255</v>
      </c>
      <c r="BL63" s="306" t="s">
        <v>255</v>
      </c>
      <c r="BM63" s="321">
        <v>94.8</v>
      </c>
      <c r="BN63" s="276">
        <v>3</v>
      </c>
      <c r="BO63" s="276">
        <v>2.8</v>
      </c>
      <c r="BP63" s="41"/>
      <c r="BQ63" s="41"/>
      <c r="BR63" s="41"/>
      <c r="BS63" s="41"/>
      <c r="BU63" s="51"/>
      <c r="BV63" s="44"/>
      <c r="BW63" s="44"/>
    </row>
    <row r="64" spans="1:75">
      <c r="A64" s="311" t="s">
        <v>4</v>
      </c>
      <c r="B64" s="312" t="s">
        <v>5</v>
      </c>
      <c r="C64" s="313" t="s">
        <v>114</v>
      </c>
      <c r="D64" s="276">
        <v>138497</v>
      </c>
      <c r="E64" s="276">
        <v>22325</v>
      </c>
      <c r="F64" s="275">
        <f t="shared" ref="F64" si="43">D64-E64</f>
        <v>116172</v>
      </c>
      <c r="G64" s="276">
        <v>5468</v>
      </c>
      <c r="H64" s="276">
        <v>81054</v>
      </c>
      <c r="I64" s="276">
        <v>1721</v>
      </c>
      <c r="J64" s="276">
        <v>10057</v>
      </c>
      <c r="K64" s="276">
        <v>15136</v>
      </c>
      <c r="L64" s="276">
        <v>25061</v>
      </c>
      <c r="M64" s="277">
        <f t="shared" ref="M64" si="44">G64/E64*100</f>
        <v>24.492721164613663</v>
      </c>
      <c r="N64" s="277">
        <f t="shared" ref="N64" si="45">H64/F64*100</f>
        <v>69.770684846606756</v>
      </c>
      <c r="O64" s="277">
        <f t="shared" ref="O64" si="46">I64/E64*100</f>
        <v>7.708846584546472</v>
      </c>
      <c r="P64" s="277">
        <f t="shared" ref="P64" si="47">J64/F64*100</f>
        <v>8.6569913576421165</v>
      </c>
      <c r="Q64" s="277">
        <f t="shared" ref="Q64" si="48">K64/E64*100</f>
        <v>67.798432250839866</v>
      </c>
      <c r="R64" s="277">
        <f t="shared" ref="R64" si="49">L64/F64*100</f>
        <v>21.572323795751128</v>
      </c>
      <c r="S64" s="276">
        <v>135169</v>
      </c>
      <c r="T64" s="276">
        <v>22175</v>
      </c>
      <c r="U64" s="276">
        <v>112994</v>
      </c>
      <c r="V64" s="276">
        <v>8949</v>
      </c>
      <c r="W64" s="276">
        <v>13226</v>
      </c>
      <c r="X64" s="276">
        <v>26704</v>
      </c>
      <c r="Y64" s="276">
        <v>86290</v>
      </c>
      <c r="Z64" s="279">
        <f t="shared" ref="Z64" si="50">V64/T64*100</f>
        <v>40.356257046223227</v>
      </c>
      <c r="AA64" s="279">
        <f t="shared" ref="AA64" si="51">X64/U64*100</f>
        <v>23.633113262651115</v>
      </c>
      <c r="AB64" s="279">
        <f t="shared" ref="AB64" si="52">W64/T64*100</f>
        <v>59.64374295377678</v>
      </c>
      <c r="AC64" s="279">
        <f t="shared" ref="AC64" si="53">Y64/U64*100</f>
        <v>76.366886737348878</v>
      </c>
      <c r="AD64" s="281">
        <v>16.649999999999999</v>
      </c>
      <c r="AE64" s="303" t="s">
        <v>255</v>
      </c>
      <c r="AF64" s="303" t="s">
        <v>255</v>
      </c>
      <c r="AG64" s="303" t="s">
        <v>255</v>
      </c>
      <c r="AH64" s="322">
        <v>733</v>
      </c>
      <c r="AI64" s="304">
        <v>19.600000000000001</v>
      </c>
      <c r="AJ64" s="279">
        <v>102</v>
      </c>
      <c r="AK64" s="304">
        <v>91</v>
      </c>
      <c r="AL64" s="282">
        <v>29.34614192748683</v>
      </c>
      <c r="AM64" s="278">
        <v>50.490438509726346</v>
      </c>
      <c r="AN64" s="305" t="s">
        <v>255</v>
      </c>
      <c r="AO64" s="305" t="s">
        <v>255</v>
      </c>
      <c r="AP64" s="306" t="s">
        <v>255</v>
      </c>
      <c r="AQ64" s="276">
        <v>138497</v>
      </c>
      <c r="AR64" s="276">
        <v>60731</v>
      </c>
      <c r="AS64" s="276">
        <v>3265</v>
      </c>
      <c r="AT64" s="276">
        <v>57466</v>
      </c>
      <c r="AU64" s="276">
        <v>36245</v>
      </c>
      <c r="AV64" s="276">
        <v>3751</v>
      </c>
      <c r="AW64" s="276">
        <v>32494</v>
      </c>
      <c r="AX64" s="276">
        <v>41521</v>
      </c>
      <c r="AY64" s="276">
        <v>15309</v>
      </c>
      <c r="AZ64" s="276">
        <v>26212</v>
      </c>
      <c r="BA64" s="286">
        <f t="shared" ref="BA64" si="54">AS64/E64*100</f>
        <v>14.624860022396415</v>
      </c>
      <c r="BB64" s="279">
        <f t="shared" ref="BB64" si="55">AT64/F64*100</f>
        <v>49.466308576937642</v>
      </c>
      <c r="BC64" s="279">
        <f t="shared" ref="BC64" si="56">AV64/E64*100</f>
        <v>16.801791713325866</v>
      </c>
      <c r="BD64" s="279">
        <f t="shared" ref="BD64" si="57">AW64/F64*100</f>
        <v>27.970595324174504</v>
      </c>
      <c r="BE64" s="279">
        <f t="shared" ref="BE64" si="58">AY64/E64*100</f>
        <v>68.573348264277712</v>
      </c>
      <c r="BF64" s="280">
        <f t="shared" ref="BF64" si="59">AZ64/F64*100</f>
        <v>22.563096098887854</v>
      </c>
      <c r="BG64" s="275">
        <v>27</v>
      </c>
      <c r="BH64" s="275">
        <v>63.6</v>
      </c>
      <c r="BI64" s="276">
        <v>16184</v>
      </c>
      <c r="BJ64" s="276">
        <v>24822</v>
      </c>
      <c r="BK64" s="316" t="s">
        <v>255</v>
      </c>
      <c r="BL64" s="306" t="s">
        <v>255</v>
      </c>
      <c r="BM64" s="321">
        <v>91.2</v>
      </c>
      <c r="BN64" s="276">
        <v>1.8</v>
      </c>
      <c r="BO64" s="276">
        <v>1.9</v>
      </c>
      <c r="BP64" s="41"/>
      <c r="BQ64" s="41"/>
      <c r="BR64" s="41"/>
      <c r="BS64" s="41"/>
      <c r="BU64" s="51"/>
      <c r="BV64" s="44"/>
      <c r="BW64" s="44"/>
    </row>
    <row r="65" spans="1:75">
      <c r="A65" s="311" t="s">
        <v>28</v>
      </c>
      <c r="B65" s="312" t="s">
        <v>29</v>
      </c>
      <c r="C65" s="313" t="s">
        <v>390</v>
      </c>
      <c r="D65" s="276">
        <v>140638</v>
      </c>
      <c r="E65" s="276">
        <v>13470</v>
      </c>
      <c r="F65" s="275">
        <f t="shared" ref="F65:F72" si="60">D65-E65</f>
        <v>127168</v>
      </c>
      <c r="G65" s="276">
        <v>5139</v>
      </c>
      <c r="H65" s="276">
        <v>101483</v>
      </c>
      <c r="I65" s="276">
        <v>861</v>
      </c>
      <c r="J65" s="276">
        <v>5592</v>
      </c>
      <c r="K65" s="276">
        <v>7470</v>
      </c>
      <c r="L65" s="276">
        <v>20093</v>
      </c>
      <c r="M65" s="277">
        <f t="shared" ref="M65:M72" si="61">G65/E65*100</f>
        <v>38.15144766146993</v>
      </c>
      <c r="N65" s="277">
        <f t="shared" ref="N65:N72" si="62">H65/F65*100</f>
        <v>79.802308756919984</v>
      </c>
      <c r="O65" s="277">
        <f t="shared" ref="O65:O72" si="63">I65/E65*100</f>
        <v>6.3919821826280625</v>
      </c>
      <c r="P65" s="277">
        <f t="shared" ref="P65:P72" si="64">J65/F65*100</f>
        <v>4.3973326623049829</v>
      </c>
      <c r="Q65" s="277">
        <f t="shared" ref="Q65:Q72" si="65">K65/E65*100</f>
        <v>55.456570155902007</v>
      </c>
      <c r="R65" s="277">
        <f t="shared" ref="R65:R72" si="66">L65/F65*100</f>
        <v>15.800358580775036</v>
      </c>
      <c r="S65" s="276">
        <v>139250</v>
      </c>
      <c r="T65" s="276">
        <v>13393</v>
      </c>
      <c r="U65" s="276">
        <v>125857</v>
      </c>
      <c r="V65" s="276">
        <v>3731</v>
      </c>
      <c r="W65" s="276">
        <v>9662</v>
      </c>
      <c r="X65" s="276">
        <v>16807</v>
      </c>
      <c r="Y65" s="276">
        <v>109050</v>
      </c>
      <c r="Z65" s="279">
        <f t="shared" ref="Z65:Z72" si="67">V65/T65*100</f>
        <v>27.857836183080714</v>
      </c>
      <c r="AA65" s="279">
        <f t="shared" ref="AA65:AA72" si="68">X65/U65*100</f>
        <v>13.354044669744233</v>
      </c>
      <c r="AB65" s="279">
        <f t="shared" ref="AB65:AB72" si="69">W65/T65*100</f>
        <v>72.142163816919293</v>
      </c>
      <c r="AC65" s="279">
        <f t="shared" ref="AC65:AC72" si="70">Y65/U65*100</f>
        <v>86.645955330255759</v>
      </c>
      <c r="AD65" s="281">
        <v>15.52</v>
      </c>
      <c r="AE65" s="303" t="s">
        <v>255</v>
      </c>
      <c r="AF65" s="303" t="s">
        <v>255</v>
      </c>
      <c r="AG65" s="303" t="s">
        <v>255</v>
      </c>
      <c r="AH65" s="303">
        <v>786</v>
      </c>
      <c r="AI65" s="304">
        <v>21.6</v>
      </c>
      <c r="AJ65" s="279">
        <v>80</v>
      </c>
      <c r="AK65" s="304">
        <v>65</v>
      </c>
      <c r="AL65" s="282">
        <v>20.172801693985974</v>
      </c>
      <c r="AM65" s="278">
        <v>44.783420040714773</v>
      </c>
      <c r="AN65" s="305" t="s">
        <v>255</v>
      </c>
      <c r="AO65" s="305" t="s">
        <v>255</v>
      </c>
      <c r="AP65" s="306" t="s">
        <v>255</v>
      </c>
      <c r="AQ65" s="276">
        <v>140638</v>
      </c>
      <c r="AR65" s="276">
        <v>73413</v>
      </c>
      <c r="AS65" s="276">
        <v>3136</v>
      </c>
      <c r="AT65" s="276">
        <v>70277</v>
      </c>
      <c r="AU65" s="276">
        <v>43389</v>
      </c>
      <c r="AV65" s="276">
        <v>3168</v>
      </c>
      <c r="AW65" s="276">
        <v>40221</v>
      </c>
      <c r="AX65" s="276">
        <v>23836</v>
      </c>
      <c r="AY65" s="276">
        <v>7166</v>
      </c>
      <c r="AZ65" s="276">
        <v>16670</v>
      </c>
      <c r="BA65" s="286">
        <f t="shared" ref="BA65:BA72" si="71">AS65/E65*100</f>
        <v>23.28136599851522</v>
      </c>
      <c r="BB65" s="279">
        <f t="shared" ref="BB65:BB72" si="72">AT65/F65*100</f>
        <v>55.26311650729744</v>
      </c>
      <c r="BC65" s="279">
        <f t="shared" ref="BC65:BC72" si="73">AV65/E65*100</f>
        <v>23.518930957683743</v>
      </c>
      <c r="BD65" s="279">
        <f t="shared" ref="BD65:BD72" si="74">AW65/F65*100</f>
        <v>31.62823980875692</v>
      </c>
      <c r="BE65" s="279">
        <f t="shared" ref="BE65:BE72" si="75">AY65/E65*100</f>
        <v>53.199703043801037</v>
      </c>
      <c r="BF65" s="280">
        <f t="shared" ref="BF65:BF72" si="76">AZ65/F65*100</f>
        <v>13.108643683945647</v>
      </c>
      <c r="BG65" s="275">
        <v>37.799999999999997</v>
      </c>
      <c r="BH65" s="275">
        <v>75.099999999999994</v>
      </c>
      <c r="BI65" s="276">
        <v>18495</v>
      </c>
      <c r="BJ65" s="276">
        <v>29741</v>
      </c>
      <c r="BK65" s="316" t="s">
        <v>255</v>
      </c>
      <c r="BL65" s="306" t="s">
        <v>255</v>
      </c>
      <c r="BM65" s="321">
        <v>92.3</v>
      </c>
      <c r="BN65" s="276">
        <v>6.1</v>
      </c>
      <c r="BO65" s="276">
        <v>5.0999999999999996</v>
      </c>
      <c r="BP65" s="41"/>
      <c r="BQ65" s="41"/>
      <c r="BR65" s="41"/>
      <c r="BS65" s="41"/>
      <c r="BU65" s="51"/>
      <c r="BV65" s="44"/>
      <c r="BW65" s="44"/>
    </row>
    <row r="66" spans="1:75">
      <c r="A66" s="311" t="s">
        <v>30</v>
      </c>
      <c r="B66" s="312" t="s">
        <v>31</v>
      </c>
      <c r="C66" s="313" t="s">
        <v>116</v>
      </c>
      <c r="D66" s="276">
        <v>1798560</v>
      </c>
      <c r="E66" s="276">
        <v>151411</v>
      </c>
      <c r="F66" s="275">
        <f t="shared" si="60"/>
        <v>1647149</v>
      </c>
      <c r="G66" s="276">
        <v>44351</v>
      </c>
      <c r="H66" s="276">
        <v>1196654</v>
      </c>
      <c r="I66" s="276">
        <v>12755</v>
      </c>
      <c r="J66" s="276">
        <v>136223</v>
      </c>
      <c r="K66" s="276">
        <v>94305</v>
      </c>
      <c r="L66" s="276">
        <v>314272</v>
      </c>
      <c r="M66" s="277">
        <f t="shared" si="61"/>
        <v>29.291795180006737</v>
      </c>
      <c r="N66" s="277">
        <f t="shared" si="62"/>
        <v>72.650015268806882</v>
      </c>
      <c r="O66" s="277">
        <f t="shared" si="63"/>
        <v>8.4240907199609012</v>
      </c>
      <c r="P66" s="277">
        <f t="shared" si="64"/>
        <v>8.2702293478003508</v>
      </c>
      <c r="Q66" s="277">
        <f t="shared" si="65"/>
        <v>62.284114100032362</v>
      </c>
      <c r="R66" s="277">
        <f t="shared" si="66"/>
        <v>19.079755383392762</v>
      </c>
      <c r="S66" s="276">
        <v>1775877</v>
      </c>
      <c r="T66" s="276">
        <v>150262</v>
      </c>
      <c r="U66" s="276">
        <v>1625615</v>
      </c>
      <c r="V66" s="276">
        <v>53407</v>
      </c>
      <c r="W66" s="276">
        <v>96855</v>
      </c>
      <c r="X66" s="276">
        <v>285184</v>
      </c>
      <c r="Y66" s="276">
        <v>1340431</v>
      </c>
      <c r="Z66" s="279">
        <f t="shared" si="67"/>
        <v>35.542585617122093</v>
      </c>
      <c r="AA66" s="279">
        <f t="shared" si="68"/>
        <v>17.543145209659112</v>
      </c>
      <c r="AB66" s="279">
        <f t="shared" si="69"/>
        <v>64.457414382877914</v>
      </c>
      <c r="AC66" s="279">
        <f t="shared" si="70"/>
        <v>82.456854790340884</v>
      </c>
      <c r="AD66" s="281">
        <v>23.69</v>
      </c>
      <c r="AE66" s="303" t="s">
        <v>255</v>
      </c>
      <c r="AF66" s="303" t="s">
        <v>255</v>
      </c>
      <c r="AG66" s="303" t="s">
        <v>255</v>
      </c>
      <c r="AH66" s="303">
        <v>733</v>
      </c>
      <c r="AI66" s="304">
        <v>16.3</v>
      </c>
      <c r="AJ66" s="279">
        <v>144</v>
      </c>
      <c r="AK66" s="304">
        <v>124</v>
      </c>
      <c r="AL66" s="282">
        <v>33.908399635564237</v>
      </c>
      <c r="AM66" s="278">
        <v>48.143438191834427</v>
      </c>
      <c r="AN66" s="305" t="s">
        <v>255</v>
      </c>
      <c r="AO66" s="305" t="s">
        <v>255</v>
      </c>
      <c r="AP66" s="306" t="s">
        <v>255</v>
      </c>
      <c r="AQ66" s="276">
        <v>1798560</v>
      </c>
      <c r="AR66" s="276">
        <v>894635</v>
      </c>
      <c r="AS66" s="276">
        <v>26767</v>
      </c>
      <c r="AT66" s="276">
        <v>867868</v>
      </c>
      <c r="AU66" s="276">
        <v>462043</v>
      </c>
      <c r="AV66" s="276">
        <v>26369</v>
      </c>
      <c r="AW66" s="276">
        <v>435674</v>
      </c>
      <c r="AX66" s="276">
        <v>441882</v>
      </c>
      <c r="AY66" s="276">
        <v>98275</v>
      </c>
      <c r="AZ66" s="276">
        <v>343607</v>
      </c>
      <c r="BA66" s="286">
        <f t="shared" si="71"/>
        <v>17.67837211299047</v>
      </c>
      <c r="BB66" s="279">
        <f t="shared" si="72"/>
        <v>52.689100986006729</v>
      </c>
      <c r="BC66" s="279">
        <f t="shared" si="73"/>
        <v>17.415511422551862</v>
      </c>
      <c r="BD66" s="279">
        <f t="shared" si="74"/>
        <v>26.450187566516448</v>
      </c>
      <c r="BE66" s="279">
        <f t="shared" si="75"/>
        <v>64.906116464457668</v>
      </c>
      <c r="BF66" s="280">
        <f t="shared" si="76"/>
        <v>20.86071144747682</v>
      </c>
      <c r="BG66" s="275">
        <v>30.2</v>
      </c>
      <c r="BH66" s="275">
        <v>69.5</v>
      </c>
      <c r="BI66" s="276">
        <v>22241</v>
      </c>
      <c r="BJ66" s="276">
        <v>33244</v>
      </c>
      <c r="BK66" s="316" t="s">
        <v>255</v>
      </c>
      <c r="BL66" s="306" t="s">
        <v>255</v>
      </c>
      <c r="BM66" s="321">
        <v>123.4</v>
      </c>
      <c r="BN66" s="276">
        <v>6.2</v>
      </c>
      <c r="BO66" s="276">
        <v>4.4000000000000004</v>
      </c>
      <c r="BP66" s="41"/>
      <c r="BQ66" s="41"/>
      <c r="BR66" s="41"/>
      <c r="BS66" s="41"/>
      <c r="BU66" s="51"/>
      <c r="BV66" s="44"/>
      <c r="BW66" s="44"/>
    </row>
    <row r="67" spans="1:75">
      <c r="A67" s="311" t="s">
        <v>84</v>
      </c>
      <c r="B67" s="312" t="s">
        <v>85</v>
      </c>
      <c r="C67" s="313" t="s">
        <v>117</v>
      </c>
      <c r="D67" s="276">
        <v>79400</v>
      </c>
      <c r="E67" s="276">
        <v>7472</v>
      </c>
      <c r="F67" s="275">
        <f t="shared" si="60"/>
        <v>71928</v>
      </c>
      <c r="G67" s="276">
        <v>2594</v>
      </c>
      <c r="H67" s="276">
        <v>48261</v>
      </c>
      <c r="I67" s="276">
        <v>541</v>
      </c>
      <c r="J67" s="276">
        <v>5291</v>
      </c>
      <c r="K67" s="276">
        <v>4337</v>
      </c>
      <c r="L67" s="276">
        <v>18376</v>
      </c>
      <c r="M67" s="277">
        <f t="shared" si="61"/>
        <v>34.716274089935759</v>
      </c>
      <c r="N67" s="277">
        <f t="shared" si="62"/>
        <v>67.096262929596264</v>
      </c>
      <c r="O67" s="277">
        <f t="shared" si="63"/>
        <v>7.2403640256959321</v>
      </c>
      <c r="P67" s="277">
        <f t="shared" si="64"/>
        <v>7.3559670781893001</v>
      </c>
      <c r="Q67" s="277">
        <f t="shared" si="65"/>
        <v>58.043361884368302</v>
      </c>
      <c r="R67" s="277">
        <f t="shared" si="66"/>
        <v>25.547769992214437</v>
      </c>
      <c r="S67" s="276">
        <v>70135</v>
      </c>
      <c r="T67" s="276">
        <v>7140</v>
      </c>
      <c r="U67" s="276">
        <v>62995</v>
      </c>
      <c r="V67" s="276">
        <v>2750</v>
      </c>
      <c r="W67" s="276">
        <v>4390</v>
      </c>
      <c r="X67" s="276">
        <v>13316</v>
      </c>
      <c r="Y67" s="276">
        <v>49679</v>
      </c>
      <c r="Z67" s="279">
        <f t="shared" si="67"/>
        <v>38.515406162464991</v>
      </c>
      <c r="AA67" s="279">
        <f t="shared" si="68"/>
        <v>21.138185570283355</v>
      </c>
      <c r="AB67" s="279">
        <f t="shared" si="69"/>
        <v>61.484593837535016</v>
      </c>
      <c r="AC67" s="279">
        <f t="shared" si="70"/>
        <v>78.861814429716645</v>
      </c>
      <c r="AD67" s="281">
        <v>16.850000000000001</v>
      </c>
      <c r="AE67" s="303" t="s">
        <v>255</v>
      </c>
      <c r="AF67" s="303" t="s">
        <v>255</v>
      </c>
      <c r="AG67" s="303" t="s">
        <v>255</v>
      </c>
      <c r="AH67" s="303">
        <v>733</v>
      </c>
      <c r="AI67" s="304">
        <v>19.600000000000001</v>
      </c>
      <c r="AJ67" s="279">
        <v>104</v>
      </c>
      <c r="AK67" s="304">
        <v>81</v>
      </c>
      <c r="AL67" s="282">
        <v>20.999657986026286</v>
      </c>
      <c r="AM67" s="278">
        <v>50.476036791996123</v>
      </c>
      <c r="AN67" s="305" t="s">
        <v>255</v>
      </c>
      <c r="AO67" s="305" t="s">
        <v>255</v>
      </c>
      <c r="AP67" s="306" t="s">
        <v>255</v>
      </c>
      <c r="AQ67" s="276">
        <v>79400</v>
      </c>
      <c r="AR67" s="276">
        <v>33394</v>
      </c>
      <c r="AS67" s="276">
        <v>1201</v>
      </c>
      <c r="AT67" s="276">
        <v>32193</v>
      </c>
      <c r="AU67" s="276">
        <v>28889</v>
      </c>
      <c r="AV67" s="276">
        <v>2183</v>
      </c>
      <c r="AW67" s="276">
        <v>26706</v>
      </c>
      <c r="AX67" s="276">
        <v>17117</v>
      </c>
      <c r="AY67" s="276">
        <v>4088</v>
      </c>
      <c r="AZ67" s="276">
        <v>13029</v>
      </c>
      <c r="BA67" s="286">
        <f t="shared" si="71"/>
        <v>16.073340471092077</v>
      </c>
      <c r="BB67" s="279">
        <f t="shared" si="72"/>
        <v>44.757257257257251</v>
      </c>
      <c r="BC67" s="279">
        <f t="shared" si="73"/>
        <v>29.215738758029978</v>
      </c>
      <c r="BD67" s="279">
        <f t="shared" si="74"/>
        <v>37.128795462128792</v>
      </c>
      <c r="BE67" s="279">
        <f t="shared" si="75"/>
        <v>54.710920770877948</v>
      </c>
      <c r="BF67" s="280">
        <f t="shared" si="76"/>
        <v>18.113947280613949</v>
      </c>
      <c r="BG67" s="275">
        <v>43.3</v>
      </c>
      <c r="BH67" s="275">
        <v>62.2</v>
      </c>
      <c r="BI67" s="276">
        <v>13430</v>
      </c>
      <c r="BJ67" s="276">
        <v>22977</v>
      </c>
      <c r="BK67" s="316" t="s">
        <v>255</v>
      </c>
      <c r="BL67" s="306" t="s">
        <v>255</v>
      </c>
      <c r="BM67" s="321">
        <v>98.3</v>
      </c>
      <c r="BN67" s="276">
        <v>6.7</v>
      </c>
      <c r="BO67" s="276">
        <v>4</v>
      </c>
      <c r="BP67" s="41"/>
      <c r="BQ67" s="41"/>
      <c r="BR67" s="41"/>
      <c r="BS67" s="41"/>
      <c r="BU67" s="51"/>
      <c r="BV67" s="44"/>
      <c r="BW67" s="44"/>
    </row>
    <row r="68" spans="1:75">
      <c r="A68" s="311" t="s">
        <v>74</v>
      </c>
      <c r="B68" s="312" t="s">
        <v>75</v>
      </c>
      <c r="C68" s="313" t="s">
        <v>118</v>
      </c>
      <c r="D68" s="276">
        <v>564376</v>
      </c>
      <c r="E68" s="276">
        <v>60788</v>
      </c>
      <c r="F68" s="275">
        <f t="shared" si="60"/>
        <v>503588</v>
      </c>
      <c r="G68" s="276">
        <v>22855</v>
      </c>
      <c r="H68" s="276">
        <v>392013</v>
      </c>
      <c r="I68" s="276">
        <v>3905</v>
      </c>
      <c r="J68" s="276">
        <v>25830</v>
      </c>
      <c r="K68" s="276">
        <v>34028</v>
      </c>
      <c r="L68" s="276">
        <v>85745</v>
      </c>
      <c r="M68" s="277">
        <f t="shared" si="61"/>
        <v>37.597881160755414</v>
      </c>
      <c r="N68" s="277">
        <f t="shared" si="62"/>
        <v>77.843991516874908</v>
      </c>
      <c r="O68" s="277">
        <f t="shared" si="63"/>
        <v>6.423965256300586</v>
      </c>
      <c r="P68" s="277">
        <f t="shared" si="64"/>
        <v>5.1291929116658856</v>
      </c>
      <c r="Q68" s="277">
        <f t="shared" si="65"/>
        <v>55.978153582944003</v>
      </c>
      <c r="R68" s="277">
        <f t="shared" si="66"/>
        <v>17.02681557145921</v>
      </c>
      <c r="S68" s="276">
        <v>549620</v>
      </c>
      <c r="T68" s="276">
        <v>60365</v>
      </c>
      <c r="U68" s="276">
        <v>489255</v>
      </c>
      <c r="V68" s="276">
        <v>21393</v>
      </c>
      <c r="W68" s="276">
        <v>38972</v>
      </c>
      <c r="X68" s="276">
        <v>84164</v>
      </c>
      <c r="Y68" s="276">
        <v>405091</v>
      </c>
      <c r="Z68" s="279">
        <f t="shared" si="67"/>
        <v>35.439410254286422</v>
      </c>
      <c r="AA68" s="279">
        <f t="shared" si="68"/>
        <v>17.202481323645134</v>
      </c>
      <c r="AB68" s="279">
        <f t="shared" si="69"/>
        <v>64.560589745713571</v>
      </c>
      <c r="AC68" s="279">
        <f t="shared" si="70"/>
        <v>82.797518676354869</v>
      </c>
      <c r="AD68" s="281">
        <v>17.04</v>
      </c>
      <c r="AE68" s="303" t="s">
        <v>255</v>
      </c>
      <c r="AF68" s="303" t="s">
        <v>255</v>
      </c>
      <c r="AG68" s="303" t="s">
        <v>255</v>
      </c>
      <c r="AH68" s="303">
        <v>733</v>
      </c>
      <c r="AI68" s="304">
        <v>24.2</v>
      </c>
      <c r="AJ68" s="279">
        <v>88</v>
      </c>
      <c r="AK68" s="304">
        <v>83</v>
      </c>
      <c r="AL68" s="282">
        <v>22.997267366604344</v>
      </c>
      <c r="AM68" s="278">
        <v>44.570800098237072</v>
      </c>
      <c r="AN68" s="305" t="s">
        <v>255</v>
      </c>
      <c r="AO68" s="305" t="s">
        <v>255</v>
      </c>
      <c r="AP68" s="306" t="s">
        <v>255</v>
      </c>
      <c r="AQ68" s="276">
        <v>564376</v>
      </c>
      <c r="AR68" s="276">
        <v>296354</v>
      </c>
      <c r="AS68" s="276">
        <v>12824</v>
      </c>
      <c r="AT68" s="276">
        <v>283530</v>
      </c>
      <c r="AU68" s="276">
        <v>163124</v>
      </c>
      <c r="AV68" s="276">
        <v>14711</v>
      </c>
      <c r="AW68" s="276">
        <v>148413</v>
      </c>
      <c r="AX68" s="276">
        <v>104898</v>
      </c>
      <c r="AY68" s="276">
        <v>33253</v>
      </c>
      <c r="AZ68" s="276">
        <v>71645</v>
      </c>
      <c r="BA68" s="286">
        <f t="shared" si="71"/>
        <v>21.096269000460619</v>
      </c>
      <c r="BB68" s="279">
        <f t="shared" si="72"/>
        <v>56.301977012955042</v>
      </c>
      <c r="BC68" s="279">
        <f t="shared" si="73"/>
        <v>24.200500098703692</v>
      </c>
      <c r="BD68" s="279">
        <f t="shared" si="74"/>
        <v>29.471115276773869</v>
      </c>
      <c r="BE68" s="279">
        <f t="shared" si="75"/>
        <v>54.703230900835685</v>
      </c>
      <c r="BF68" s="280">
        <f t="shared" si="76"/>
        <v>14.226907710271094</v>
      </c>
      <c r="BG68" s="275">
        <v>40.1</v>
      </c>
      <c r="BH68" s="275">
        <v>72.599999999999994</v>
      </c>
      <c r="BI68" s="276">
        <v>19532</v>
      </c>
      <c r="BJ68" s="276">
        <v>30643</v>
      </c>
      <c r="BK68" s="316" t="s">
        <v>255</v>
      </c>
      <c r="BL68" s="306" t="s">
        <v>255</v>
      </c>
      <c r="BM68" s="321">
        <v>89.6</v>
      </c>
      <c r="BN68" s="276">
        <v>4</v>
      </c>
      <c r="BO68" s="276">
        <v>3.5</v>
      </c>
      <c r="BP68" s="41"/>
      <c r="BQ68" s="41"/>
      <c r="BR68" s="41"/>
      <c r="BS68" s="41"/>
      <c r="BU68" s="51"/>
      <c r="BV68" s="44"/>
      <c r="BW68" s="44"/>
    </row>
    <row r="69" spans="1:75">
      <c r="A69" s="311" t="s">
        <v>14</v>
      </c>
      <c r="B69" s="312" t="s">
        <v>15</v>
      </c>
      <c r="C69" s="313" t="s">
        <v>119</v>
      </c>
      <c r="D69" s="276">
        <v>449529</v>
      </c>
      <c r="E69" s="276">
        <v>34314</v>
      </c>
      <c r="F69" s="275">
        <f t="shared" si="60"/>
        <v>415215</v>
      </c>
      <c r="G69" s="276">
        <v>13179</v>
      </c>
      <c r="H69" s="276">
        <v>331123</v>
      </c>
      <c r="I69" s="276">
        <v>1847</v>
      </c>
      <c r="J69" s="276">
        <v>17304</v>
      </c>
      <c r="K69" s="276">
        <v>19288</v>
      </c>
      <c r="L69" s="276">
        <v>66788</v>
      </c>
      <c r="M69" s="277">
        <f t="shared" si="61"/>
        <v>38.40706417205805</v>
      </c>
      <c r="N69" s="277">
        <f t="shared" si="62"/>
        <v>79.747359801548598</v>
      </c>
      <c r="O69" s="277">
        <f t="shared" si="63"/>
        <v>5.3826426531444893</v>
      </c>
      <c r="P69" s="277">
        <f t="shared" si="64"/>
        <v>4.1674794985730284</v>
      </c>
      <c r="Q69" s="277">
        <f t="shared" si="65"/>
        <v>56.210293174797457</v>
      </c>
      <c r="R69" s="277">
        <f t="shared" si="66"/>
        <v>16.085160699878376</v>
      </c>
      <c r="S69" s="276">
        <v>444210</v>
      </c>
      <c r="T69" s="276">
        <v>34182</v>
      </c>
      <c r="U69" s="276">
        <v>410028</v>
      </c>
      <c r="V69" s="276">
        <v>11619</v>
      </c>
      <c r="W69" s="276">
        <v>22563</v>
      </c>
      <c r="X69" s="276">
        <v>53564</v>
      </c>
      <c r="Y69" s="276">
        <v>356464</v>
      </c>
      <c r="Z69" s="279">
        <f t="shared" si="67"/>
        <v>33.991574512901529</v>
      </c>
      <c r="AA69" s="279">
        <f t="shared" si="68"/>
        <v>13.063498102568605</v>
      </c>
      <c r="AB69" s="279">
        <f t="shared" si="69"/>
        <v>66.008425487098478</v>
      </c>
      <c r="AC69" s="279">
        <f t="shared" si="70"/>
        <v>86.936501897431398</v>
      </c>
      <c r="AD69" s="281">
        <v>25.1</v>
      </c>
      <c r="AE69" s="303" t="s">
        <v>255</v>
      </c>
      <c r="AF69" s="303" t="s">
        <v>255</v>
      </c>
      <c r="AG69" s="303" t="s">
        <v>255</v>
      </c>
      <c r="AH69" s="303">
        <v>758</v>
      </c>
      <c r="AI69" s="304">
        <v>16.2</v>
      </c>
      <c r="AJ69" s="279">
        <v>136</v>
      </c>
      <c r="AK69" s="304">
        <v>111</v>
      </c>
      <c r="AL69" s="282">
        <v>24.581983149708361</v>
      </c>
      <c r="AM69" s="278">
        <v>46.958551919100998</v>
      </c>
      <c r="AN69" s="305" t="s">
        <v>255</v>
      </c>
      <c r="AO69" s="305" t="s">
        <v>255</v>
      </c>
      <c r="AP69" s="306" t="s">
        <v>255</v>
      </c>
      <c r="AQ69" s="276">
        <v>449529</v>
      </c>
      <c r="AR69" s="276">
        <v>251600</v>
      </c>
      <c r="AS69" s="276">
        <v>7714</v>
      </c>
      <c r="AT69" s="276">
        <v>243886</v>
      </c>
      <c r="AU69" s="276">
        <v>120933</v>
      </c>
      <c r="AV69" s="276">
        <v>7654</v>
      </c>
      <c r="AW69" s="276">
        <v>113279</v>
      </c>
      <c r="AX69" s="276">
        <v>76996</v>
      </c>
      <c r="AY69" s="276">
        <v>18946</v>
      </c>
      <c r="AZ69" s="276">
        <v>58050</v>
      </c>
      <c r="BA69" s="286">
        <f t="shared" si="71"/>
        <v>22.480620155038761</v>
      </c>
      <c r="BB69" s="279">
        <f t="shared" si="72"/>
        <v>58.73728068590971</v>
      </c>
      <c r="BC69" s="279">
        <f t="shared" si="73"/>
        <v>22.305764411027567</v>
      </c>
      <c r="BD69" s="279">
        <f t="shared" si="74"/>
        <v>27.282010524667943</v>
      </c>
      <c r="BE69" s="279">
        <f t="shared" si="75"/>
        <v>55.213615433933668</v>
      </c>
      <c r="BF69" s="280">
        <f t="shared" si="76"/>
        <v>13.980708789422348</v>
      </c>
      <c r="BG69" s="275">
        <v>42</v>
      </c>
      <c r="BH69" s="275">
        <v>75.599999999999994</v>
      </c>
      <c r="BI69" s="276">
        <v>23992</v>
      </c>
      <c r="BJ69" s="276">
        <v>36568</v>
      </c>
      <c r="BK69" s="316" t="s">
        <v>255</v>
      </c>
      <c r="BL69" s="306" t="s">
        <v>255</v>
      </c>
      <c r="BM69" s="321">
        <v>111.8</v>
      </c>
      <c r="BN69" s="276">
        <v>8.1999999999999993</v>
      </c>
      <c r="BO69" s="276">
        <v>6.9</v>
      </c>
      <c r="BP69" s="41"/>
      <c r="BQ69" s="41"/>
      <c r="BR69" s="41"/>
      <c r="BS69" s="41"/>
      <c r="BU69" s="51"/>
      <c r="BV69" s="44"/>
      <c r="BW69" s="44"/>
    </row>
    <row r="70" spans="1:75">
      <c r="A70" s="311" t="s">
        <v>48</v>
      </c>
      <c r="B70" s="312" t="s">
        <v>49</v>
      </c>
      <c r="C70" s="313" t="s">
        <v>120</v>
      </c>
      <c r="D70" s="276">
        <v>421844</v>
      </c>
      <c r="E70" s="276">
        <v>86040</v>
      </c>
      <c r="F70" s="275">
        <f t="shared" si="60"/>
        <v>335804</v>
      </c>
      <c r="G70" s="276">
        <v>16132</v>
      </c>
      <c r="H70" s="276">
        <v>195302</v>
      </c>
      <c r="I70" s="276">
        <v>7760</v>
      </c>
      <c r="J70" s="276">
        <v>52097</v>
      </c>
      <c r="K70" s="276">
        <v>62148</v>
      </c>
      <c r="L70" s="276">
        <v>88405</v>
      </c>
      <c r="M70" s="277">
        <f t="shared" si="61"/>
        <v>18.749418874941888</v>
      </c>
      <c r="N70" s="277">
        <f t="shared" si="62"/>
        <v>58.159521625710234</v>
      </c>
      <c r="O70" s="277">
        <f t="shared" si="63"/>
        <v>9.019060901906089</v>
      </c>
      <c r="P70" s="277">
        <f t="shared" si="64"/>
        <v>15.514109420971758</v>
      </c>
      <c r="Q70" s="277">
        <f t="shared" si="65"/>
        <v>72.231520223152017</v>
      </c>
      <c r="R70" s="277">
        <f t="shared" si="66"/>
        <v>26.326368953318006</v>
      </c>
      <c r="S70" s="276">
        <v>419392</v>
      </c>
      <c r="T70" s="276">
        <v>85924</v>
      </c>
      <c r="U70" s="276">
        <v>333468</v>
      </c>
      <c r="V70" s="276">
        <v>41795</v>
      </c>
      <c r="W70" s="276">
        <v>44129</v>
      </c>
      <c r="X70" s="276">
        <v>111343</v>
      </c>
      <c r="Y70" s="276">
        <v>222125</v>
      </c>
      <c r="Z70" s="279">
        <f t="shared" si="67"/>
        <v>48.641823006377727</v>
      </c>
      <c r="AA70" s="279">
        <f t="shared" si="68"/>
        <v>33.389410678086051</v>
      </c>
      <c r="AB70" s="279">
        <f t="shared" si="69"/>
        <v>51.358176993622273</v>
      </c>
      <c r="AC70" s="279">
        <f t="shared" si="70"/>
        <v>66.610589321913949</v>
      </c>
      <c r="AD70" s="281">
        <v>17.52</v>
      </c>
      <c r="AE70" s="303" t="s">
        <v>255</v>
      </c>
      <c r="AF70" s="303" t="s">
        <v>255</v>
      </c>
      <c r="AG70" s="303" t="s">
        <v>255</v>
      </c>
      <c r="AH70" s="303">
        <v>747</v>
      </c>
      <c r="AI70" s="304">
        <v>19.100000000000001</v>
      </c>
      <c r="AJ70" s="279">
        <v>94</v>
      </c>
      <c r="AK70" s="304">
        <v>77</v>
      </c>
      <c r="AL70" s="282">
        <v>31.332385629361593</v>
      </c>
      <c r="AM70" s="278">
        <v>56.843899472131078</v>
      </c>
      <c r="AN70" s="305" t="s">
        <v>255</v>
      </c>
      <c r="AO70" s="305" t="s">
        <v>255</v>
      </c>
      <c r="AP70" s="306" t="s">
        <v>255</v>
      </c>
      <c r="AQ70" s="276">
        <v>421844</v>
      </c>
      <c r="AR70" s="276">
        <v>135468</v>
      </c>
      <c r="AS70" s="276">
        <v>8437</v>
      </c>
      <c r="AT70" s="276">
        <v>127031</v>
      </c>
      <c r="AU70" s="276">
        <v>111814</v>
      </c>
      <c r="AV70" s="276">
        <v>13023</v>
      </c>
      <c r="AW70" s="276">
        <v>98791</v>
      </c>
      <c r="AX70" s="276">
        <v>174562</v>
      </c>
      <c r="AY70" s="276">
        <v>64580</v>
      </c>
      <c r="AZ70" s="276">
        <v>109982</v>
      </c>
      <c r="BA70" s="286">
        <f t="shared" si="71"/>
        <v>9.8059042305904232</v>
      </c>
      <c r="BB70" s="279">
        <f t="shared" si="72"/>
        <v>37.828912103488939</v>
      </c>
      <c r="BC70" s="279">
        <f t="shared" si="73"/>
        <v>15.135983263598327</v>
      </c>
      <c r="BD70" s="279">
        <f t="shared" si="74"/>
        <v>29.419244559326273</v>
      </c>
      <c r="BE70" s="279">
        <f t="shared" si="75"/>
        <v>75.058112505811252</v>
      </c>
      <c r="BF70" s="280">
        <f t="shared" si="76"/>
        <v>32.751843337184788</v>
      </c>
      <c r="BG70" s="275">
        <v>21.5</v>
      </c>
      <c r="BH70" s="275">
        <v>52.9</v>
      </c>
      <c r="BI70" s="276">
        <v>14233</v>
      </c>
      <c r="BJ70" s="276">
        <v>20932</v>
      </c>
      <c r="BK70" s="316" t="s">
        <v>255</v>
      </c>
      <c r="BL70" s="306" t="s">
        <v>255</v>
      </c>
      <c r="BM70" s="321">
        <v>96.8</v>
      </c>
      <c r="BN70" s="276">
        <v>6.8</v>
      </c>
      <c r="BO70" s="276">
        <v>3.3</v>
      </c>
      <c r="BP70" s="41"/>
      <c r="BQ70" s="41"/>
      <c r="BR70" s="41"/>
      <c r="BS70" s="41"/>
      <c r="BU70" s="51"/>
      <c r="BV70" s="44"/>
      <c r="BW70" s="44"/>
    </row>
    <row r="71" spans="1:75">
      <c r="A71" s="311" t="s">
        <v>12</v>
      </c>
      <c r="B71" s="312" t="s">
        <v>13</v>
      </c>
      <c r="C71" s="313" t="s">
        <v>121</v>
      </c>
      <c r="D71" s="276">
        <v>308196</v>
      </c>
      <c r="E71" s="276">
        <v>38230</v>
      </c>
      <c r="F71" s="275">
        <f t="shared" si="60"/>
        <v>269966</v>
      </c>
      <c r="G71" s="276">
        <v>11424</v>
      </c>
      <c r="H71" s="276">
        <v>182394</v>
      </c>
      <c r="I71" s="276">
        <v>3442</v>
      </c>
      <c r="J71" s="276">
        <v>24521</v>
      </c>
      <c r="K71" s="276">
        <v>23364</v>
      </c>
      <c r="L71" s="276">
        <v>63051</v>
      </c>
      <c r="M71" s="277">
        <f t="shared" si="61"/>
        <v>29.882291394193043</v>
      </c>
      <c r="N71" s="277">
        <f t="shared" si="62"/>
        <v>67.561841120733718</v>
      </c>
      <c r="O71" s="277">
        <f t="shared" si="63"/>
        <v>9.0034004708344231</v>
      </c>
      <c r="P71" s="277">
        <f t="shared" si="64"/>
        <v>9.0829956364875581</v>
      </c>
      <c r="Q71" s="277">
        <f t="shared" si="65"/>
        <v>61.114308134972539</v>
      </c>
      <c r="R71" s="277">
        <f t="shared" si="66"/>
        <v>23.355163242778719</v>
      </c>
      <c r="S71" s="276">
        <v>306064</v>
      </c>
      <c r="T71" s="276">
        <v>38042</v>
      </c>
      <c r="U71" s="276">
        <v>268022</v>
      </c>
      <c r="V71" s="276">
        <v>14913</v>
      </c>
      <c r="W71" s="276">
        <v>23129</v>
      </c>
      <c r="X71" s="276">
        <v>67361</v>
      </c>
      <c r="Y71" s="276">
        <v>200661</v>
      </c>
      <c r="Z71" s="279">
        <f t="shared" si="67"/>
        <v>39.201408969034226</v>
      </c>
      <c r="AA71" s="279">
        <f t="shared" si="68"/>
        <v>25.132638365507308</v>
      </c>
      <c r="AB71" s="279">
        <f t="shared" si="69"/>
        <v>60.798591030965774</v>
      </c>
      <c r="AC71" s="279">
        <f t="shared" si="70"/>
        <v>74.867361634492696</v>
      </c>
      <c r="AD71" s="281">
        <v>17.059999999999999</v>
      </c>
      <c r="AE71" s="303" t="s">
        <v>255</v>
      </c>
      <c r="AF71" s="303" t="s">
        <v>255</v>
      </c>
      <c r="AG71" s="303" t="s">
        <v>255</v>
      </c>
      <c r="AH71" s="303">
        <v>889</v>
      </c>
      <c r="AI71" s="304">
        <v>25.8</v>
      </c>
      <c r="AJ71" s="279">
        <v>70</v>
      </c>
      <c r="AK71" s="304">
        <v>59</v>
      </c>
      <c r="AL71" s="282">
        <v>30.048183936941893</v>
      </c>
      <c r="AM71" s="278">
        <v>58.838352165832411</v>
      </c>
      <c r="AN71" s="305" t="s">
        <v>255</v>
      </c>
      <c r="AO71" s="305" t="s">
        <v>255</v>
      </c>
      <c r="AP71" s="306" t="s">
        <v>255</v>
      </c>
      <c r="AQ71" s="276">
        <v>308196</v>
      </c>
      <c r="AR71" s="276">
        <v>124198</v>
      </c>
      <c r="AS71" s="276">
        <v>6690</v>
      </c>
      <c r="AT71" s="276">
        <v>117508</v>
      </c>
      <c r="AU71" s="276">
        <v>92464</v>
      </c>
      <c r="AV71" s="276">
        <v>7343</v>
      </c>
      <c r="AW71" s="276">
        <v>85121</v>
      </c>
      <c r="AX71" s="276">
        <v>91534</v>
      </c>
      <c r="AY71" s="276">
        <v>24197</v>
      </c>
      <c r="AZ71" s="276">
        <v>67337</v>
      </c>
      <c r="BA71" s="286">
        <f t="shared" si="71"/>
        <v>17.499346063301072</v>
      </c>
      <c r="BB71" s="279">
        <f t="shared" si="72"/>
        <v>43.526962654556499</v>
      </c>
      <c r="BC71" s="279">
        <f t="shared" si="73"/>
        <v>19.207428720899816</v>
      </c>
      <c r="BD71" s="279">
        <f t="shared" si="74"/>
        <v>31.530266774334549</v>
      </c>
      <c r="BE71" s="279">
        <f t="shared" si="75"/>
        <v>63.293225215799112</v>
      </c>
      <c r="BF71" s="280">
        <f t="shared" si="76"/>
        <v>24.942770571108955</v>
      </c>
      <c r="BG71" s="275">
        <v>29.4</v>
      </c>
      <c r="BH71" s="275">
        <v>61.9</v>
      </c>
      <c r="BI71" s="276">
        <v>20088</v>
      </c>
      <c r="BJ71" s="276">
        <v>24425</v>
      </c>
      <c r="BK71" s="316" t="s">
        <v>255</v>
      </c>
      <c r="BL71" s="306" t="s">
        <v>255</v>
      </c>
      <c r="BM71" s="321">
        <v>107.5</v>
      </c>
      <c r="BN71" s="276">
        <v>6.4</v>
      </c>
      <c r="BO71" s="276">
        <v>4.0999999999999996</v>
      </c>
      <c r="BP71" s="41"/>
      <c r="BQ71" s="41"/>
      <c r="BR71" s="41"/>
      <c r="BS71" s="41"/>
      <c r="BU71" s="51"/>
      <c r="BV71" s="44"/>
      <c r="BW71" s="44"/>
    </row>
    <row r="72" spans="1:75">
      <c r="A72" s="311" t="s">
        <v>70</v>
      </c>
      <c r="B72" s="312" t="s">
        <v>71</v>
      </c>
      <c r="C72" s="313" t="s">
        <v>122</v>
      </c>
      <c r="D72" s="276">
        <v>43718</v>
      </c>
      <c r="E72" s="276">
        <v>6034</v>
      </c>
      <c r="F72" s="275">
        <f t="shared" si="60"/>
        <v>37684</v>
      </c>
      <c r="G72" s="276">
        <v>1854</v>
      </c>
      <c r="H72" s="276">
        <v>28216</v>
      </c>
      <c r="I72" s="276">
        <v>366</v>
      </c>
      <c r="J72" s="276">
        <v>3203</v>
      </c>
      <c r="K72" s="276">
        <v>3814</v>
      </c>
      <c r="L72" s="276">
        <v>6265</v>
      </c>
      <c r="M72" s="277">
        <f t="shared" si="61"/>
        <v>30.725886642359963</v>
      </c>
      <c r="N72" s="277">
        <f t="shared" si="62"/>
        <v>74.875278632841528</v>
      </c>
      <c r="O72" s="277">
        <f t="shared" si="63"/>
        <v>6.0656281073914489</v>
      </c>
      <c r="P72" s="277">
        <f t="shared" si="64"/>
        <v>8.4996284895446355</v>
      </c>
      <c r="Q72" s="277">
        <f t="shared" si="65"/>
        <v>63.208485250248593</v>
      </c>
      <c r="R72" s="277">
        <f t="shared" si="66"/>
        <v>16.625092877613842</v>
      </c>
      <c r="S72" s="276">
        <v>43718</v>
      </c>
      <c r="T72" s="276">
        <v>6034</v>
      </c>
      <c r="U72" s="276">
        <v>37684</v>
      </c>
      <c r="V72" s="276">
        <v>1847</v>
      </c>
      <c r="W72" s="276">
        <v>4187</v>
      </c>
      <c r="X72" s="276">
        <v>6014</v>
      </c>
      <c r="Y72" s="276">
        <v>31670</v>
      </c>
      <c r="Z72" s="279">
        <f t="shared" si="67"/>
        <v>30.6098773616175</v>
      </c>
      <c r="AA72" s="279">
        <f t="shared" si="68"/>
        <v>15.959027704065388</v>
      </c>
      <c r="AB72" s="279">
        <f t="shared" si="69"/>
        <v>69.390122638382508</v>
      </c>
      <c r="AC72" s="279">
        <f t="shared" si="70"/>
        <v>84.040972295934608</v>
      </c>
      <c r="AD72" s="281">
        <v>17.440000000000001</v>
      </c>
      <c r="AE72" s="303" t="s">
        <v>255</v>
      </c>
      <c r="AF72" s="303" t="s">
        <v>255</v>
      </c>
      <c r="AG72" s="303" t="s">
        <v>255</v>
      </c>
      <c r="AH72" s="303">
        <v>733</v>
      </c>
      <c r="AI72" s="304">
        <v>18.8</v>
      </c>
      <c r="AJ72" s="279">
        <v>107</v>
      </c>
      <c r="AK72" s="304">
        <v>96</v>
      </c>
      <c r="AL72" s="282">
        <v>24.810770982651214</v>
      </c>
      <c r="AM72" s="278">
        <v>50.904849995978438</v>
      </c>
      <c r="AN72" s="305" t="s">
        <v>255</v>
      </c>
      <c r="AO72" s="305" t="s">
        <v>255</v>
      </c>
      <c r="AP72" s="306" t="s">
        <v>255</v>
      </c>
      <c r="AQ72" s="276">
        <v>43718</v>
      </c>
      <c r="AR72" s="276">
        <v>21707</v>
      </c>
      <c r="AS72" s="276">
        <v>1017</v>
      </c>
      <c r="AT72" s="276">
        <v>20690</v>
      </c>
      <c r="AU72" s="276">
        <v>10985</v>
      </c>
      <c r="AV72" s="276">
        <v>1208</v>
      </c>
      <c r="AW72" s="276">
        <v>9777</v>
      </c>
      <c r="AX72" s="276">
        <v>11026</v>
      </c>
      <c r="AY72" s="276">
        <v>3809</v>
      </c>
      <c r="AZ72" s="276">
        <v>7217</v>
      </c>
      <c r="BA72" s="286">
        <f t="shared" si="71"/>
        <v>16.854491216440174</v>
      </c>
      <c r="BB72" s="279">
        <f t="shared" si="72"/>
        <v>54.903938010826877</v>
      </c>
      <c r="BC72" s="279">
        <f t="shared" si="73"/>
        <v>20.019887305270139</v>
      </c>
      <c r="BD72" s="279">
        <f t="shared" si="74"/>
        <v>25.94469801507271</v>
      </c>
      <c r="BE72" s="279">
        <f t="shared" si="75"/>
        <v>63.125621478289695</v>
      </c>
      <c r="BF72" s="280">
        <f t="shared" si="76"/>
        <v>19.151363974100413</v>
      </c>
      <c r="BG72" s="275">
        <v>33.700000000000003</v>
      </c>
      <c r="BH72" s="275">
        <v>69.400000000000006</v>
      </c>
      <c r="BI72" s="276">
        <v>17448</v>
      </c>
      <c r="BJ72" s="276">
        <v>28177</v>
      </c>
      <c r="BK72" s="316" t="s">
        <v>255</v>
      </c>
      <c r="BL72" s="306" t="s">
        <v>255</v>
      </c>
      <c r="BM72" s="323" t="s">
        <v>255</v>
      </c>
      <c r="BN72" s="276">
        <v>7.3</v>
      </c>
      <c r="BO72" s="276">
        <v>2.8</v>
      </c>
      <c r="BP72" s="41"/>
      <c r="BQ72" s="41"/>
      <c r="BR72" s="41"/>
      <c r="BS72" s="41"/>
      <c r="BU72" s="51"/>
      <c r="BV72" s="44"/>
      <c r="BW72" s="44"/>
    </row>
    <row r="73" spans="1:75">
      <c r="A73" s="311" t="s">
        <v>70</v>
      </c>
      <c r="B73" s="312" t="s">
        <v>71</v>
      </c>
      <c r="C73" s="313" t="s">
        <v>123</v>
      </c>
      <c r="D73" s="276">
        <v>182184</v>
      </c>
      <c r="E73" s="276">
        <v>14113</v>
      </c>
      <c r="F73" s="275">
        <f t="shared" ref="F73:F85" si="77">D73-E73</f>
        <v>168071</v>
      </c>
      <c r="G73" s="276">
        <v>4481</v>
      </c>
      <c r="H73" s="276">
        <v>122482</v>
      </c>
      <c r="I73" s="276">
        <v>949</v>
      </c>
      <c r="J73" s="276">
        <v>9389</v>
      </c>
      <c r="K73" s="276">
        <v>8683</v>
      </c>
      <c r="L73" s="276">
        <v>36200</v>
      </c>
      <c r="M73" s="277">
        <f t="shared" ref="M73:M85" si="78">G73/E73*100</f>
        <v>31.750867994048043</v>
      </c>
      <c r="N73" s="277">
        <f t="shared" ref="N73:N85" si="79">H73/F73*100</f>
        <v>72.875153952793752</v>
      </c>
      <c r="O73" s="277">
        <f t="shared" ref="O73:O85" si="80">I73/E73*100</f>
        <v>6.7242967476794435</v>
      </c>
      <c r="P73" s="277">
        <f t="shared" ref="P73:P85" si="81">J73/F73*100</f>
        <v>5.5863295869007743</v>
      </c>
      <c r="Q73" s="277">
        <f t="shared" ref="Q73:Q85" si="82">K73/E73*100</f>
        <v>61.524835258272518</v>
      </c>
      <c r="R73" s="277">
        <f t="shared" ref="R73:R85" si="83">L73/F73*100</f>
        <v>21.538516460305466</v>
      </c>
      <c r="S73" s="276">
        <v>173757</v>
      </c>
      <c r="T73" s="276">
        <v>13773</v>
      </c>
      <c r="U73" s="276">
        <v>159984</v>
      </c>
      <c r="V73" s="276">
        <v>4836</v>
      </c>
      <c r="W73" s="276">
        <v>8937</v>
      </c>
      <c r="X73" s="276">
        <v>28112</v>
      </c>
      <c r="Y73" s="276">
        <v>131872</v>
      </c>
      <c r="Z73" s="279">
        <f t="shared" ref="Z73:Z85" si="84">V73/T73*100</f>
        <v>35.112175996514921</v>
      </c>
      <c r="AA73" s="279">
        <f t="shared" ref="AA73:AA85" si="85">X73/U73*100</f>
        <v>17.571757175717572</v>
      </c>
      <c r="AB73" s="279">
        <f t="shared" ref="AB73:AB85" si="86">W73/T73*100</f>
        <v>64.887824003485079</v>
      </c>
      <c r="AC73" s="279">
        <f t="shared" ref="AC73:AC85" si="87">Y73/U73*100</f>
        <v>82.428242824282421</v>
      </c>
      <c r="AD73" s="281">
        <v>14.67</v>
      </c>
      <c r="AE73" s="303" t="s">
        <v>255</v>
      </c>
      <c r="AF73" s="303" t="s">
        <v>255</v>
      </c>
      <c r="AG73" s="303" t="s">
        <v>255</v>
      </c>
      <c r="AH73" s="303">
        <v>733</v>
      </c>
      <c r="AI73" s="304">
        <v>22.2</v>
      </c>
      <c r="AJ73" s="279">
        <v>89</v>
      </c>
      <c r="AK73" s="304">
        <v>79</v>
      </c>
      <c r="AL73" s="282">
        <v>24.04106360319151</v>
      </c>
      <c r="AM73" s="278">
        <v>47.424016817027244</v>
      </c>
      <c r="AN73" s="305" t="s">
        <v>255</v>
      </c>
      <c r="AO73" s="305" t="s">
        <v>255</v>
      </c>
      <c r="AP73" s="306" t="s">
        <v>255</v>
      </c>
      <c r="AQ73" s="276">
        <v>182184</v>
      </c>
      <c r="AR73" s="276">
        <v>88301</v>
      </c>
      <c r="AS73" s="276">
        <v>2607</v>
      </c>
      <c r="AT73" s="276">
        <v>85694</v>
      </c>
      <c r="AU73" s="276">
        <v>52001</v>
      </c>
      <c r="AV73" s="276">
        <v>2719</v>
      </c>
      <c r="AW73" s="276">
        <v>49282</v>
      </c>
      <c r="AX73" s="276">
        <v>41882</v>
      </c>
      <c r="AY73" s="276">
        <v>8787</v>
      </c>
      <c r="AZ73" s="276">
        <v>33095</v>
      </c>
      <c r="BA73" s="286">
        <f t="shared" ref="BA73:BA85" si="88">AS73/E73*100</f>
        <v>18.472330475448167</v>
      </c>
      <c r="BB73" s="279">
        <f t="shared" ref="BB73:BB85" si="89">AT73/F73*100</f>
        <v>50.986785346668974</v>
      </c>
      <c r="BC73" s="279">
        <f t="shared" ref="BC73:BC85" si="90">AV73/E73*100</f>
        <v>19.265925033656909</v>
      </c>
      <c r="BD73" s="279">
        <f t="shared" ref="BD73:BD85" si="91">AW73/F73*100</f>
        <v>29.322131718142931</v>
      </c>
      <c r="BE73" s="279">
        <f t="shared" ref="BE73:BE85" si="92">AY73/E73*100</f>
        <v>62.26174449089492</v>
      </c>
      <c r="BF73" s="280">
        <f t="shared" ref="BF73:BF85" si="93">AZ73/F73*100</f>
        <v>19.691082935188106</v>
      </c>
      <c r="BG73" s="275">
        <v>29.5</v>
      </c>
      <c r="BH73" s="275">
        <v>67.900000000000006</v>
      </c>
      <c r="BI73" s="276">
        <v>19254</v>
      </c>
      <c r="BJ73" s="276">
        <v>27310</v>
      </c>
      <c r="BK73" s="316" t="s">
        <v>255</v>
      </c>
      <c r="BL73" s="306" t="s">
        <v>255</v>
      </c>
      <c r="BM73" s="323" t="s">
        <v>255</v>
      </c>
      <c r="BN73" s="276">
        <v>6.6</v>
      </c>
      <c r="BO73" s="276">
        <v>4.7</v>
      </c>
      <c r="BP73" s="41"/>
      <c r="BQ73" s="41"/>
      <c r="BR73" s="41"/>
      <c r="BS73" s="41"/>
      <c r="BU73" s="51"/>
      <c r="BV73" s="44"/>
      <c r="BW73" s="44"/>
    </row>
    <row r="74" spans="1:75" s="1" customFormat="1">
      <c r="A74" s="311" t="s">
        <v>90</v>
      </c>
      <c r="B74" s="312" t="s">
        <v>91</v>
      </c>
      <c r="C74" s="313" t="s">
        <v>125</v>
      </c>
      <c r="D74" s="276">
        <v>1444645</v>
      </c>
      <c r="E74" s="276">
        <v>116661</v>
      </c>
      <c r="F74" s="275">
        <f t="shared" si="77"/>
        <v>1327984</v>
      </c>
      <c r="G74" s="276">
        <v>43834</v>
      </c>
      <c r="H74" s="276">
        <v>995908</v>
      </c>
      <c r="I74" s="276">
        <v>8036</v>
      </c>
      <c r="J74" s="276">
        <v>73411</v>
      </c>
      <c r="K74" s="276">
        <v>64791</v>
      </c>
      <c r="L74" s="276">
        <v>258665</v>
      </c>
      <c r="M74" s="277">
        <f t="shared" si="78"/>
        <v>37.573825014357844</v>
      </c>
      <c r="N74" s="277">
        <f t="shared" si="79"/>
        <v>74.993975831034106</v>
      </c>
      <c r="O74" s="277">
        <f t="shared" si="80"/>
        <v>6.8883345762508474</v>
      </c>
      <c r="P74" s="277">
        <f t="shared" si="81"/>
        <v>5.5280033494379452</v>
      </c>
      <c r="Q74" s="277">
        <f t="shared" si="82"/>
        <v>55.537840409391315</v>
      </c>
      <c r="R74" s="277">
        <f t="shared" si="83"/>
        <v>19.478020819527949</v>
      </c>
      <c r="S74" s="276">
        <v>1431520</v>
      </c>
      <c r="T74" s="276">
        <v>116332</v>
      </c>
      <c r="U74" s="276">
        <v>1315188</v>
      </c>
      <c r="V74" s="276">
        <v>36100</v>
      </c>
      <c r="W74" s="276">
        <v>80232</v>
      </c>
      <c r="X74" s="276">
        <v>224518</v>
      </c>
      <c r="Y74" s="276">
        <v>1090670</v>
      </c>
      <c r="Z74" s="279">
        <f t="shared" si="84"/>
        <v>31.03187429082282</v>
      </c>
      <c r="AA74" s="279">
        <f t="shared" si="85"/>
        <v>17.071171573949883</v>
      </c>
      <c r="AB74" s="279">
        <f t="shared" si="86"/>
        <v>68.968125709177187</v>
      </c>
      <c r="AC74" s="279">
        <f t="shared" si="87"/>
        <v>82.928828426050117</v>
      </c>
      <c r="AD74" s="281">
        <v>18.77</v>
      </c>
      <c r="AE74" s="303" t="s">
        <v>255</v>
      </c>
      <c r="AF74" s="303" t="s">
        <v>255</v>
      </c>
      <c r="AG74" s="303" t="s">
        <v>255</v>
      </c>
      <c r="AH74" s="303">
        <v>733</v>
      </c>
      <c r="AI74" s="304">
        <v>18.100000000000001</v>
      </c>
      <c r="AJ74" s="279">
        <v>109</v>
      </c>
      <c r="AK74" s="304">
        <v>96</v>
      </c>
      <c r="AL74" s="277">
        <v>23.459141563497234</v>
      </c>
      <c r="AM74" s="278">
        <v>47.442632952581093</v>
      </c>
      <c r="AN74" s="305" t="s">
        <v>255</v>
      </c>
      <c r="AO74" s="305" t="s">
        <v>255</v>
      </c>
      <c r="AP74" s="306" t="s">
        <v>255</v>
      </c>
      <c r="AQ74" s="276">
        <v>1444645</v>
      </c>
      <c r="AR74" s="276">
        <v>773455</v>
      </c>
      <c r="AS74" s="276">
        <v>28494</v>
      </c>
      <c r="AT74" s="276">
        <v>744961</v>
      </c>
      <c r="AU74" s="276">
        <v>353266</v>
      </c>
      <c r="AV74" s="276">
        <v>23442</v>
      </c>
      <c r="AW74" s="276">
        <v>329824</v>
      </c>
      <c r="AX74" s="276">
        <v>317924</v>
      </c>
      <c r="AY74" s="276">
        <v>64725</v>
      </c>
      <c r="AZ74" s="276">
        <v>253199</v>
      </c>
      <c r="BA74" s="286">
        <f t="shared" si="88"/>
        <v>24.424614909867053</v>
      </c>
      <c r="BB74" s="279">
        <f t="shared" si="89"/>
        <v>56.097136712490517</v>
      </c>
      <c r="BC74" s="279">
        <f t="shared" si="90"/>
        <v>20.094118857201636</v>
      </c>
      <c r="BD74" s="279">
        <f t="shared" si="91"/>
        <v>24.836443812576057</v>
      </c>
      <c r="BE74" s="279">
        <f t="shared" si="92"/>
        <v>55.481266232931311</v>
      </c>
      <c r="BF74" s="280">
        <f t="shared" si="93"/>
        <v>19.066419474933433</v>
      </c>
      <c r="BG74" s="275">
        <v>40.5</v>
      </c>
      <c r="BH74" s="275">
        <v>69.5</v>
      </c>
      <c r="BI74" s="276">
        <v>21219</v>
      </c>
      <c r="BJ74" s="276">
        <v>28817</v>
      </c>
      <c r="BK74" s="316" t="s">
        <v>255</v>
      </c>
      <c r="BL74" s="306" t="s">
        <v>255</v>
      </c>
      <c r="BM74" s="321">
        <v>98.1</v>
      </c>
      <c r="BN74" s="276">
        <v>4.5</v>
      </c>
      <c r="BO74" s="276">
        <v>3.4</v>
      </c>
      <c r="BP74" s="53"/>
      <c r="BQ74" s="53"/>
      <c r="BR74" s="53"/>
      <c r="BS74" s="53"/>
      <c r="BU74" s="51"/>
      <c r="BV74" s="44"/>
      <c r="BW74" s="44"/>
    </row>
    <row r="75" spans="1:75" s="1" customFormat="1">
      <c r="A75" s="311" t="s">
        <v>32</v>
      </c>
      <c r="B75" s="312" t="s">
        <v>33</v>
      </c>
      <c r="C75" s="313" t="s">
        <v>254</v>
      </c>
      <c r="D75" s="276">
        <v>537043</v>
      </c>
      <c r="E75" s="276">
        <v>67333</v>
      </c>
      <c r="F75" s="275">
        <f t="shared" si="77"/>
        <v>469710</v>
      </c>
      <c r="G75" s="276">
        <v>23199</v>
      </c>
      <c r="H75" s="276">
        <v>361372</v>
      </c>
      <c r="I75" s="276">
        <v>5157</v>
      </c>
      <c r="J75" s="276">
        <v>31910</v>
      </c>
      <c r="K75" s="276">
        <v>38977</v>
      </c>
      <c r="L75" s="276">
        <v>76428</v>
      </c>
      <c r="M75" s="277">
        <f t="shared" si="78"/>
        <v>34.454130961044363</v>
      </c>
      <c r="N75" s="277">
        <f t="shared" si="79"/>
        <v>76.93513018671095</v>
      </c>
      <c r="O75" s="277">
        <f t="shared" si="80"/>
        <v>7.6589488066772615</v>
      </c>
      <c r="P75" s="277">
        <f t="shared" si="81"/>
        <v>6.7935534691618225</v>
      </c>
      <c r="Q75" s="277">
        <f t="shared" si="82"/>
        <v>57.886920232278385</v>
      </c>
      <c r="R75" s="277">
        <f t="shared" si="83"/>
        <v>16.271316344127225</v>
      </c>
      <c r="S75" s="276">
        <v>532193</v>
      </c>
      <c r="T75" s="276">
        <v>67021</v>
      </c>
      <c r="U75" s="276">
        <v>465172</v>
      </c>
      <c r="V75" s="276">
        <v>21551</v>
      </c>
      <c r="W75" s="276">
        <v>45470</v>
      </c>
      <c r="X75" s="276">
        <v>77455</v>
      </c>
      <c r="Y75" s="276">
        <v>387717</v>
      </c>
      <c r="Z75" s="279">
        <f t="shared" si="84"/>
        <v>32.155593023082318</v>
      </c>
      <c r="AA75" s="279">
        <f t="shared" si="85"/>
        <v>16.650830230538382</v>
      </c>
      <c r="AB75" s="279">
        <f t="shared" si="86"/>
        <v>67.844406976917682</v>
      </c>
      <c r="AC75" s="279">
        <f t="shared" si="87"/>
        <v>83.349169769461611</v>
      </c>
      <c r="AD75" s="281">
        <v>16.350000000000001</v>
      </c>
      <c r="AE75" s="303" t="s">
        <v>255</v>
      </c>
      <c r="AF75" s="303" t="s">
        <v>255</v>
      </c>
      <c r="AG75" s="303" t="s">
        <v>255</v>
      </c>
      <c r="AH75" s="303">
        <v>733</v>
      </c>
      <c r="AI75" s="304">
        <v>18.8</v>
      </c>
      <c r="AJ75" s="304">
        <v>94</v>
      </c>
      <c r="AK75" s="304">
        <v>81</v>
      </c>
      <c r="AL75" s="304">
        <v>21.541877811307863</v>
      </c>
      <c r="AM75" s="304">
        <v>50.013136225866198</v>
      </c>
      <c r="AN75" s="305" t="s">
        <v>255</v>
      </c>
      <c r="AO75" s="305" t="s">
        <v>255</v>
      </c>
      <c r="AP75" s="306" t="s">
        <v>255</v>
      </c>
      <c r="AQ75" s="276">
        <v>537043</v>
      </c>
      <c r="AR75" s="276">
        <v>271753</v>
      </c>
      <c r="AS75" s="276">
        <v>13202</v>
      </c>
      <c r="AT75" s="276">
        <v>258551</v>
      </c>
      <c r="AU75" s="276">
        <v>151990</v>
      </c>
      <c r="AV75" s="276">
        <v>15272</v>
      </c>
      <c r="AW75" s="276">
        <v>136718</v>
      </c>
      <c r="AX75" s="276">
        <v>113300</v>
      </c>
      <c r="AY75" s="276">
        <v>38859</v>
      </c>
      <c r="AZ75" s="276">
        <v>74441</v>
      </c>
      <c r="BA75" s="286">
        <f t="shared" si="88"/>
        <v>19.607027757563156</v>
      </c>
      <c r="BB75" s="279">
        <f t="shared" si="89"/>
        <v>55.044814885780589</v>
      </c>
      <c r="BC75" s="279">
        <f t="shared" si="90"/>
        <v>22.681300402477238</v>
      </c>
      <c r="BD75" s="279">
        <f t="shared" si="91"/>
        <v>29.10689574418258</v>
      </c>
      <c r="BE75" s="279">
        <f t="shared" si="92"/>
        <v>57.7116718399596</v>
      </c>
      <c r="BF75" s="280">
        <f t="shared" si="93"/>
        <v>15.848289370036831</v>
      </c>
      <c r="BG75" s="275">
        <v>36.700000000000003</v>
      </c>
      <c r="BH75" s="275">
        <v>70.900000000000006</v>
      </c>
      <c r="BI75" s="276">
        <v>19395</v>
      </c>
      <c r="BJ75" s="276">
        <v>29636</v>
      </c>
      <c r="BK75" s="316" t="s">
        <v>255</v>
      </c>
      <c r="BL75" s="306" t="s">
        <v>255</v>
      </c>
      <c r="BM75" s="321">
        <v>92.4</v>
      </c>
      <c r="BN75" s="276">
        <v>3.3</v>
      </c>
      <c r="BO75" s="276">
        <v>3</v>
      </c>
      <c r="BP75" s="53"/>
      <c r="BQ75" s="53"/>
      <c r="BR75" s="53"/>
      <c r="BS75" s="53"/>
    </row>
    <row r="76" spans="1:75">
      <c r="A76" s="311" t="s">
        <v>48</v>
      </c>
      <c r="B76" s="312" t="s">
        <v>49</v>
      </c>
      <c r="C76" s="313" t="s">
        <v>126</v>
      </c>
      <c r="D76" s="276">
        <v>74893</v>
      </c>
      <c r="E76" s="276">
        <v>11981</v>
      </c>
      <c r="F76" s="275">
        <f t="shared" si="77"/>
        <v>62912</v>
      </c>
      <c r="G76" s="276">
        <v>4198</v>
      </c>
      <c r="H76" s="276">
        <v>46962</v>
      </c>
      <c r="I76" s="276">
        <v>983</v>
      </c>
      <c r="J76" s="276">
        <v>5392</v>
      </c>
      <c r="K76" s="276">
        <v>6800</v>
      </c>
      <c r="L76" s="276">
        <v>10558</v>
      </c>
      <c r="M76" s="277">
        <f t="shared" si="78"/>
        <v>35.038811451464817</v>
      </c>
      <c r="N76" s="277">
        <f t="shared" si="79"/>
        <v>74.64712614445574</v>
      </c>
      <c r="O76" s="277">
        <f t="shared" si="80"/>
        <v>8.2046573741757776</v>
      </c>
      <c r="P76" s="277">
        <f t="shared" si="81"/>
        <v>8.5707019328585954</v>
      </c>
      <c r="Q76" s="277">
        <f t="shared" si="82"/>
        <v>56.756531174359402</v>
      </c>
      <c r="R76" s="277">
        <f t="shared" si="83"/>
        <v>16.782171922685656</v>
      </c>
      <c r="S76" s="276">
        <v>74893</v>
      </c>
      <c r="T76" s="276">
        <v>11981</v>
      </c>
      <c r="U76" s="276">
        <v>62912</v>
      </c>
      <c r="V76" s="276">
        <v>4761</v>
      </c>
      <c r="W76" s="276">
        <v>7220</v>
      </c>
      <c r="X76" s="276">
        <v>15835</v>
      </c>
      <c r="Y76" s="276">
        <v>47077</v>
      </c>
      <c r="Z76" s="279">
        <f t="shared" si="84"/>
        <v>39.737918370753697</v>
      </c>
      <c r="AA76" s="279">
        <f t="shared" si="85"/>
        <v>25.170078840284845</v>
      </c>
      <c r="AB76" s="279">
        <f t="shared" si="86"/>
        <v>60.26208162924631</v>
      </c>
      <c r="AC76" s="279">
        <f t="shared" si="87"/>
        <v>74.829921159715155</v>
      </c>
      <c r="AD76" s="281">
        <v>15.67</v>
      </c>
      <c r="AE76" s="303" t="s">
        <v>255</v>
      </c>
      <c r="AF76" s="303" t="s">
        <v>255</v>
      </c>
      <c r="AG76" s="303" t="s">
        <v>255</v>
      </c>
      <c r="AH76" s="303">
        <v>747</v>
      </c>
      <c r="AI76" s="321">
        <v>19.5</v>
      </c>
      <c r="AJ76" s="279">
        <v>88</v>
      </c>
      <c r="AK76" s="304">
        <v>71</v>
      </c>
      <c r="AL76" s="321">
        <v>24.94783782678067</v>
      </c>
      <c r="AM76" s="321">
        <v>52.818954030646239</v>
      </c>
      <c r="AN76" s="305" t="s">
        <v>255</v>
      </c>
      <c r="AO76" s="305" t="s">
        <v>255</v>
      </c>
      <c r="AP76" s="306" t="s">
        <v>255</v>
      </c>
      <c r="AQ76" s="276">
        <v>74893</v>
      </c>
      <c r="AR76" s="276">
        <v>31443</v>
      </c>
      <c r="AS76" s="276">
        <v>2217</v>
      </c>
      <c r="AT76" s="276">
        <v>29226</v>
      </c>
      <c r="AU76" s="276">
        <v>26167</v>
      </c>
      <c r="AV76" s="276">
        <v>3130</v>
      </c>
      <c r="AW76" s="276">
        <v>23037</v>
      </c>
      <c r="AX76" s="276">
        <v>17283</v>
      </c>
      <c r="AY76" s="276">
        <v>6634</v>
      </c>
      <c r="AZ76" s="276">
        <v>10649</v>
      </c>
      <c r="BA76" s="286">
        <f t="shared" si="88"/>
        <v>18.504298472581588</v>
      </c>
      <c r="BB76" s="279">
        <f t="shared" si="89"/>
        <v>46.455366225839271</v>
      </c>
      <c r="BC76" s="279">
        <f t="shared" si="90"/>
        <v>26.124697437609552</v>
      </c>
      <c r="BD76" s="279">
        <f t="shared" si="91"/>
        <v>36.617815361139371</v>
      </c>
      <c r="BE76" s="279">
        <f t="shared" si="92"/>
        <v>55.371004089808864</v>
      </c>
      <c r="BF76" s="280">
        <f t="shared" si="93"/>
        <v>16.926818413021362</v>
      </c>
      <c r="BG76" s="275">
        <v>34.4</v>
      </c>
      <c r="BH76" s="275">
        <v>71.2</v>
      </c>
      <c r="BI76" s="276">
        <v>16813</v>
      </c>
      <c r="BJ76" s="276">
        <v>23241</v>
      </c>
      <c r="BK76" s="316" t="s">
        <v>255</v>
      </c>
      <c r="BL76" s="306" t="s">
        <v>255</v>
      </c>
      <c r="BM76" s="321">
        <v>90.8</v>
      </c>
      <c r="BN76" s="276">
        <v>3.2</v>
      </c>
      <c r="BO76" s="276">
        <v>2.5</v>
      </c>
    </row>
    <row r="77" spans="1:75">
      <c r="A77" s="311" t="s">
        <v>60</v>
      </c>
      <c r="B77" s="312" t="s">
        <v>61</v>
      </c>
      <c r="C77" s="313" t="s">
        <v>127</v>
      </c>
      <c r="D77" s="276">
        <v>374245</v>
      </c>
      <c r="E77" s="276">
        <v>42511</v>
      </c>
      <c r="F77" s="275">
        <f t="shared" si="77"/>
        <v>331734</v>
      </c>
      <c r="G77" s="276">
        <v>15287</v>
      </c>
      <c r="H77" s="276">
        <v>242622</v>
      </c>
      <c r="I77" s="276">
        <v>3930</v>
      </c>
      <c r="J77" s="276">
        <v>26210</v>
      </c>
      <c r="K77" s="276">
        <v>23294</v>
      </c>
      <c r="L77" s="276">
        <v>62902</v>
      </c>
      <c r="M77" s="277">
        <f t="shared" si="78"/>
        <v>35.960104443555785</v>
      </c>
      <c r="N77" s="277">
        <f t="shared" si="79"/>
        <v>73.137513791170036</v>
      </c>
      <c r="O77" s="277">
        <f t="shared" si="80"/>
        <v>9.2446660864246901</v>
      </c>
      <c r="P77" s="277">
        <f t="shared" si="81"/>
        <v>7.9009085592673651</v>
      </c>
      <c r="Q77" s="277">
        <f t="shared" si="82"/>
        <v>54.795229470019521</v>
      </c>
      <c r="R77" s="277">
        <f t="shared" si="83"/>
        <v>18.961577649562603</v>
      </c>
      <c r="S77" s="276">
        <v>374245</v>
      </c>
      <c r="T77" s="276">
        <v>42511</v>
      </c>
      <c r="U77" s="276">
        <v>331734</v>
      </c>
      <c r="V77" s="276">
        <v>11010</v>
      </c>
      <c r="W77" s="276">
        <v>31501</v>
      </c>
      <c r="X77" s="276">
        <v>47381</v>
      </c>
      <c r="Y77" s="276">
        <v>284353</v>
      </c>
      <c r="Z77" s="279">
        <f t="shared" si="84"/>
        <v>25.899179036014207</v>
      </c>
      <c r="AA77" s="279">
        <f t="shared" si="85"/>
        <v>14.282829013607287</v>
      </c>
      <c r="AB77" s="279">
        <f t="shared" si="86"/>
        <v>74.100820963985797</v>
      </c>
      <c r="AC77" s="279">
        <f t="shared" si="87"/>
        <v>85.717170986392716</v>
      </c>
      <c r="AD77" s="281">
        <v>18.350000000000001</v>
      </c>
      <c r="AE77" s="303" t="s">
        <v>255</v>
      </c>
      <c r="AF77" s="303" t="s">
        <v>255</v>
      </c>
      <c r="AG77" s="303" t="s">
        <v>255</v>
      </c>
      <c r="AH77" s="303">
        <v>769</v>
      </c>
      <c r="AI77" s="304">
        <v>21.9</v>
      </c>
      <c r="AJ77" s="279">
        <v>100</v>
      </c>
      <c r="AK77" s="304">
        <v>82</v>
      </c>
      <c r="AL77" s="321">
        <v>28.265286462438478</v>
      </c>
      <c r="AM77" s="321">
        <v>49.597622879782101</v>
      </c>
      <c r="AN77" s="305" t="s">
        <v>255</v>
      </c>
      <c r="AO77" s="305" t="s">
        <v>255</v>
      </c>
      <c r="AP77" s="306" t="s">
        <v>255</v>
      </c>
      <c r="AQ77" s="276">
        <v>374245</v>
      </c>
      <c r="AR77" s="276">
        <v>181760</v>
      </c>
      <c r="AS77" s="276">
        <v>9921</v>
      </c>
      <c r="AT77" s="276">
        <v>171839</v>
      </c>
      <c r="AU77" s="276">
        <v>101881</v>
      </c>
      <c r="AV77" s="276">
        <v>8590</v>
      </c>
      <c r="AW77" s="276">
        <v>93291</v>
      </c>
      <c r="AX77" s="276">
        <v>90604</v>
      </c>
      <c r="AY77" s="276">
        <v>24000</v>
      </c>
      <c r="AZ77" s="276">
        <v>66604</v>
      </c>
      <c r="BA77" s="286">
        <f t="shared" si="88"/>
        <v>23.337489120462941</v>
      </c>
      <c r="BB77" s="279">
        <f t="shared" si="89"/>
        <v>51.800237539715553</v>
      </c>
      <c r="BC77" s="279">
        <f t="shared" si="90"/>
        <v>20.206534779233611</v>
      </c>
      <c r="BD77" s="279">
        <f t="shared" si="91"/>
        <v>28.122230461755503</v>
      </c>
      <c r="BE77" s="279">
        <f t="shared" si="92"/>
        <v>56.455976100303452</v>
      </c>
      <c r="BF77" s="280">
        <f t="shared" si="93"/>
        <v>20.07753199852894</v>
      </c>
      <c r="BG77" s="275">
        <v>35.6</v>
      </c>
      <c r="BH77" s="275">
        <v>67.900000000000006</v>
      </c>
      <c r="BI77" s="276">
        <v>24445</v>
      </c>
      <c r="BJ77" s="276">
        <v>30530</v>
      </c>
      <c r="BK77" s="316" t="s">
        <v>255</v>
      </c>
      <c r="BL77" s="306" t="s">
        <v>255</v>
      </c>
      <c r="BM77" s="321">
        <v>102.4</v>
      </c>
      <c r="BN77" s="276">
        <v>3.2</v>
      </c>
      <c r="BO77" s="276">
        <v>3.3</v>
      </c>
    </row>
    <row r="78" spans="1:75">
      <c r="A78" s="311" t="s">
        <v>10</v>
      </c>
      <c r="B78" s="312" t="s">
        <v>11</v>
      </c>
      <c r="C78" s="313" t="s">
        <v>128</v>
      </c>
      <c r="D78" s="276">
        <v>124543</v>
      </c>
      <c r="E78" s="276">
        <v>13032</v>
      </c>
      <c r="F78" s="275">
        <f t="shared" si="77"/>
        <v>111511</v>
      </c>
      <c r="G78" s="276">
        <v>4493</v>
      </c>
      <c r="H78" s="276">
        <v>83545</v>
      </c>
      <c r="I78" s="276">
        <v>862</v>
      </c>
      <c r="J78" s="276">
        <v>5255</v>
      </c>
      <c r="K78" s="276">
        <v>7677</v>
      </c>
      <c r="L78" s="276">
        <v>22711</v>
      </c>
      <c r="M78" s="277">
        <f t="shared" si="78"/>
        <v>34.476672805402089</v>
      </c>
      <c r="N78" s="277">
        <f t="shared" si="79"/>
        <v>74.92085982548808</v>
      </c>
      <c r="O78" s="277">
        <f t="shared" si="80"/>
        <v>6.6144874155923876</v>
      </c>
      <c r="P78" s="277">
        <f t="shared" si="81"/>
        <v>4.7125395700872561</v>
      </c>
      <c r="Q78" s="277">
        <f t="shared" si="82"/>
        <v>58.908839779005525</v>
      </c>
      <c r="R78" s="277">
        <f t="shared" si="83"/>
        <v>20.366600604424676</v>
      </c>
      <c r="S78" s="276">
        <v>123809</v>
      </c>
      <c r="T78" s="276">
        <v>12994</v>
      </c>
      <c r="U78" s="276">
        <v>110815</v>
      </c>
      <c r="V78" s="276">
        <v>3921</v>
      </c>
      <c r="W78" s="276">
        <v>9073</v>
      </c>
      <c r="X78" s="276">
        <v>17680</v>
      </c>
      <c r="Y78" s="276">
        <v>93135</v>
      </c>
      <c r="Z78" s="279">
        <f t="shared" si="84"/>
        <v>30.175465599507469</v>
      </c>
      <c r="AA78" s="279">
        <f t="shared" si="85"/>
        <v>15.954518792582231</v>
      </c>
      <c r="AB78" s="279">
        <f t="shared" si="86"/>
        <v>69.824534400492539</v>
      </c>
      <c r="AC78" s="279">
        <f t="shared" si="87"/>
        <v>84.045481207417765</v>
      </c>
      <c r="AD78" s="281">
        <v>15.65</v>
      </c>
      <c r="AE78" s="303" t="s">
        <v>255</v>
      </c>
      <c r="AF78" s="303" t="s">
        <v>255</v>
      </c>
      <c r="AG78" s="303" t="s">
        <v>255</v>
      </c>
      <c r="AH78" s="274">
        <v>733</v>
      </c>
      <c r="AI78" s="304">
        <v>20</v>
      </c>
      <c r="AJ78" s="275">
        <v>92</v>
      </c>
      <c r="AK78" s="304">
        <v>79</v>
      </c>
      <c r="AL78" s="321">
        <v>22.964869098232267</v>
      </c>
      <c r="AM78" s="279">
        <v>44.234669103995891</v>
      </c>
      <c r="AN78" s="305" t="s">
        <v>255</v>
      </c>
      <c r="AO78" s="305" t="s">
        <v>255</v>
      </c>
      <c r="AP78" s="306" t="s">
        <v>255</v>
      </c>
      <c r="AQ78" s="276">
        <v>124543</v>
      </c>
      <c r="AR78" s="276">
        <v>66928</v>
      </c>
      <c r="AS78" s="276">
        <v>2885</v>
      </c>
      <c r="AT78" s="276">
        <v>64043</v>
      </c>
      <c r="AU78" s="276">
        <v>27710</v>
      </c>
      <c r="AV78" s="276">
        <v>2477</v>
      </c>
      <c r="AW78" s="276">
        <v>25233</v>
      </c>
      <c r="AX78" s="276">
        <v>29905</v>
      </c>
      <c r="AY78" s="276">
        <v>7670</v>
      </c>
      <c r="AZ78" s="276">
        <v>22235</v>
      </c>
      <c r="BA78" s="286">
        <f t="shared" si="88"/>
        <v>22.137814610190301</v>
      </c>
      <c r="BB78" s="279">
        <f t="shared" si="89"/>
        <v>57.432002223995838</v>
      </c>
      <c r="BC78" s="279">
        <f t="shared" si="90"/>
        <v>19.007059545733579</v>
      </c>
      <c r="BD78" s="279">
        <f t="shared" si="91"/>
        <v>22.628260889060272</v>
      </c>
      <c r="BE78" s="279">
        <f t="shared" si="92"/>
        <v>58.85512584407612</v>
      </c>
      <c r="BF78" s="280">
        <f t="shared" si="93"/>
        <v>19.939736886943891</v>
      </c>
      <c r="BG78" s="275">
        <v>34.5</v>
      </c>
      <c r="BH78" s="275">
        <v>70.099999999999994</v>
      </c>
      <c r="BI78" s="276">
        <v>22241</v>
      </c>
      <c r="BJ78" s="276">
        <v>31477</v>
      </c>
      <c r="BK78" s="316" t="s">
        <v>255</v>
      </c>
      <c r="BL78" s="306" t="s">
        <v>255</v>
      </c>
      <c r="BM78" s="321">
        <v>96.5</v>
      </c>
      <c r="BN78" s="276">
        <v>1.8</v>
      </c>
      <c r="BO78" s="276">
        <v>3.1</v>
      </c>
    </row>
    <row r="79" spans="1:75">
      <c r="A79" s="311" t="s">
        <v>88</v>
      </c>
      <c r="B79" s="312" t="s">
        <v>89</v>
      </c>
      <c r="C79" s="313" t="s">
        <v>129</v>
      </c>
      <c r="D79" s="276">
        <v>407934</v>
      </c>
      <c r="E79" s="276">
        <v>52113</v>
      </c>
      <c r="F79" s="275">
        <f t="shared" si="77"/>
        <v>355821</v>
      </c>
      <c r="G79" s="276">
        <v>15351</v>
      </c>
      <c r="H79" s="276">
        <v>255932</v>
      </c>
      <c r="I79" s="276">
        <v>3821</v>
      </c>
      <c r="J79" s="276">
        <v>30655</v>
      </c>
      <c r="K79" s="276">
        <v>32941</v>
      </c>
      <c r="L79" s="276">
        <v>69234</v>
      </c>
      <c r="M79" s="277">
        <f t="shared" si="78"/>
        <v>29.457141212365435</v>
      </c>
      <c r="N79" s="277">
        <f t="shared" si="79"/>
        <v>71.927176867020222</v>
      </c>
      <c r="O79" s="277">
        <f t="shared" si="80"/>
        <v>7.3321436109991751</v>
      </c>
      <c r="P79" s="277">
        <f t="shared" si="81"/>
        <v>8.6152868998738121</v>
      </c>
      <c r="Q79" s="277">
        <f t="shared" si="82"/>
        <v>63.210715176635389</v>
      </c>
      <c r="R79" s="277">
        <f t="shared" si="83"/>
        <v>19.457536233105969</v>
      </c>
      <c r="S79" s="276">
        <v>403456</v>
      </c>
      <c r="T79" s="276">
        <v>51802</v>
      </c>
      <c r="U79" s="276">
        <v>351654</v>
      </c>
      <c r="V79" s="276">
        <v>19516</v>
      </c>
      <c r="W79" s="276">
        <v>32286</v>
      </c>
      <c r="X79" s="276">
        <v>74687</v>
      </c>
      <c r="Y79" s="276">
        <v>276967</v>
      </c>
      <c r="Z79" s="279">
        <f t="shared" si="84"/>
        <v>37.674221072545464</v>
      </c>
      <c r="AA79" s="279">
        <f t="shared" si="85"/>
        <v>21.238774477184961</v>
      </c>
      <c r="AB79" s="279">
        <f t="shared" si="86"/>
        <v>62.325778927454536</v>
      </c>
      <c r="AC79" s="279">
        <f t="shared" si="87"/>
        <v>78.761225522815039</v>
      </c>
      <c r="AD79" s="281">
        <v>16.059999999999999</v>
      </c>
      <c r="AE79" s="303" t="s">
        <v>255</v>
      </c>
      <c r="AF79" s="303" t="s">
        <v>255</v>
      </c>
      <c r="AG79" s="303" t="s">
        <v>255</v>
      </c>
      <c r="AH79" s="303">
        <v>733</v>
      </c>
      <c r="AI79" s="304">
        <v>20.9</v>
      </c>
      <c r="AJ79" s="279">
        <v>96</v>
      </c>
      <c r="AK79" s="304">
        <v>86</v>
      </c>
      <c r="AL79" s="321">
        <v>29.115677864153383</v>
      </c>
      <c r="AM79" s="321">
        <v>52.977030521714582</v>
      </c>
      <c r="AN79" s="305" t="s">
        <v>255</v>
      </c>
      <c r="AO79" s="305" t="s">
        <v>255</v>
      </c>
      <c r="AP79" s="306" t="s">
        <v>255</v>
      </c>
      <c r="AQ79" s="276">
        <v>407934</v>
      </c>
      <c r="AR79" s="276">
        <v>194784</v>
      </c>
      <c r="AS79" s="276">
        <v>8983</v>
      </c>
      <c r="AT79" s="276">
        <v>185801</v>
      </c>
      <c r="AU79" s="276">
        <v>106930</v>
      </c>
      <c r="AV79" s="276">
        <v>9437</v>
      </c>
      <c r="AW79" s="276">
        <v>97493</v>
      </c>
      <c r="AX79" s="276">
        <v>106220</v>
      </c>
      <c r="AY79" s="276">
        <v>33693</v>
      </c>
      <c r="AZ79" s="276">
        <v>72527</v>
      </c>
      <c r="BA79" s="286">
        <f t="shared" si="88"/>
        <v>17.237541496363669</v>
      </c>
      <c r="BB79" s="279">
        <f t="shared" si="89"/>
        <v>52.217547587129488</v>
      </c>
      <c r="BC79" s="279">
        <f t="shared" si="90"/>
        <v>18.108725270086161</v>
      </c>
      <c r="BD79" s="279">
        <f t="shared" si="91"/>
        <v>27.399450847476679</v>
      </c>
      <c r="BE79" s="279">
        <f t="shared" si="92"/>
        <v>64.65373323355017</v>
      </c>
      <c r="BF79" s="280">
        <f t="shared" si="93"/>
        <v>20.383001565393837</v>
      </c>
      <c r="BG79" s="275">
        <v>30.3</v>
      </c>
      <c r="BH79" s="275">
        <v>65.3</v>
      </c>
      <c r="BI79" s="276">
        <v>19146</v>
      </c>
      <c r="BJ79" s="276">
        <v>25842</v>
      </c>
      <c r="BK79" s="316" t="s">
        <v>255</v>
      </c>
      <c r="BL79" s="306" t="s">
        <v>255</v>
      </c>
      <c r="BM79" s="321">
        <v>83.2</v>
      </c>
      <c r="BN79" s="276">
        <v>3.1</v>
      </c>
      <c r="BO79" s="276">
        <v>2.4</v>
      </c>
    </row>
    <row r="80" spans="1:75">
      <c r="A80" s="311" t="s">
        <v>482</v>
      </c>
      <c r="B80" s="312" t="s">
        <v>103</v>
      </c>
      <c r="C80" s="313" t="s">
        <v>253</v>
      </c>
      <c r="D80" s="276">
        <v>379978</v>
      </c>
      <c r="E80" s="276">
        <v>50327</v>
      </c>
      <c r="F80" s="275">
        <f t="shared" si="77"/>
        <v>329651</v>
      </c>
      <c r="G80" s="276">
        <v>14580</v>
      </c>
      <c r="H80" s="276">
        <v>241120</v>
      </c>
      <c r="I80" s="276">
        <v>3633</v>
      </c>
      <c r="J80" s="276">
        <v>25231</v>
      </c>
      <c r="K80" s="276">
        <v>32114</v>
      </c>
      <c r="L80" s="276">
        <v>63300</v>
      </c>
      <c r="M80" s="277">
        <f t="shared" si="78"/>
        <v>28.970532716037116</v>
      </c>
      <c r="N80" s="277">
        <f t="shared" si="79"/>
        <v>73.144022011157247</v>
      </c>
      <c r="O80" s="277">
        <f t="shared" si="80"/>
        <v>7.2187891191606885</v>
      </c>
      <c r="P80" s="277">
        <f t="shared" si="81"/>
        <v>7.6538521041950425</v>
      </c>
      <c r="Q80" s="277">
        <f t="shared" si="82"/>
        <v>63.810678164802191</v>
      </c>
      <c r="R80" s="277">
        <f t="shared" si="83"/>
        <v>19.202125884647703</v>
      </c>
      <c r="S80" s="276">
        <v>370353</v>
      </c>
      <c r="T80" s="276">
        <v>50048</v>
      </c>
      <c r="U80" s="276">
        <v>320305</v>
      </c>
      <c r="V80" s="276">
        <v>20507</v>
      </c>
      <c r="W80" s="276">
        <v>29541</v>
      </c>
      <c r="X80" s="276">
        <v>72426</v>
      </c>
      <c r="Y80" s="276">
        <v>247879</v>
      </c>
      <c r="Z80" s="279">
        <f t="shared" si="84"/>
        <v>40.974664322250639</v>
      </c>
      <c r="AA80" s="279">
        <f t="shared" si="85"/>
        <v>22.611573344156351</v>
      </c>
      <c r="AB80" s="279">
        <f t="shared" si="86"/>
        <v>59.025335677749361</v>
      </c>
      <c r="AC80" s="279">
        <f t="shared" si="87"/>
        <v>77.388426655843645</v>
      </c>
      <c r="AD80" s="281">
        <v>17.829999999999998</v>
      </c>
      <c r="AE80" s="303" t="s">
        <v>255</v>
      </c>
      <c r="AF80" s="303" t="s">
        <v>255</v>
      </c>
      <c r="AG80" s="303" t="s">
        <v>255</v>
      </c>
      <c r="AH80" s="303">
        <v>817</v>
      </c>
      <c r="AI80" s="304">
        <v>19.899999999999999</v>
      </c>
      <c r="AJ80" s="279">
        <v>92</v>
      </c>
      <c r="AK80" s="304">
        <v>75</v>
      </c>
      <c r="AL80" s="321">
        <v>31.522631179813214</v>
      </c>
      <c r="AM80" s="321">
        <v>53.79451840949131</v>
      </c>
      <c r="AN80" s="324" t="s">
        <v>255</v>
      </c>
      <c r="AO80" s="324" t="s">
        <v>255</v>
      </c>
      <c r="AP80" s="306" t="s">
        <v>255</v>
      </c>
      <c r="AQ80" s="276">
        <v>379978</v>
      </c>
      <c r="AR80" s="276">
        <v>171135</v>
      </c>
      <c r="AS80" s="276">
        <v>7474</v>
      </c>
      <c r="AT80" s="276">
        <v>163661</v>
      </c>
      <c r="AU80" s="276">
        <v>115432</v>
      </c>
      <c r="AV80" s="276">
        <v>10674</v>
      </c>
      <c r="AW80" s="276">
        <v>104758</v>
      </c>
      <c r="AX80" s="276">
        <v>93411</v>
      </c>
      <c r="AY80" s="276">
        <v>32179</v>
      </c>
      <c r="AZ80" s="276">
        <v>61232</v>
      </c>
      <c r="BA80" s="286">
        <f t="shared" si="88"/>
        <v>14.850875275696943</v>
      </c>
      <c r="BB80" s="279">
        <f t="shared" si="89"/>
        <v>49.646747620968846</v>
      </c>
      <c r="BC80" s="279">
        <f t="shared" si="90"/>
        <v>21.209291235321</v>
      </c>
      <c r="BD80" s="279">
        <f t="shared" si="91"/>
        <v>31.778456610172579</v>
      </c>
      <c r="BE80" s="279">
        <f t="shared" si="92"/>
        <v>63.939833488982053</v>
      </c>
      <c r="BF80" s="280">
        <f t="shared" si="93"/>
        <v>18.574795768858582</v>
      </c>
      <c r="BG80" s="275">
        <v>32.299999999999997</v>
      </c>
      <c r="BH80" s="275">
        <v>67</v>
      </c>
      <c r="BI80" s="276">
        <v>16951</v>
      </c>
      <c r="BJ80" s="276">
        <v>25848</v>
      </c>
      <c r="BK80" s="316" t="s">
        <v>255</v>
      </c>
      <c r="BL80" s="306" t="s">
        <v>255</v>
      </c>
      <c r="BM80" s="321">
        <v>97.1</v>
      </c>
      <c r="BN80" s="276">
        <v>4.0999999999999996</v>
      </c>
      <c r="BO80" s="276">
        <v>3</v>
      </c>
    </row>
    <row r="81" spans="1:67">
      <c r="A81" s="311" t="s">
        <v>50</v>
      </c>
      <c r="B81" s="312" t="s">
        <v>51</v>
      </c>
      <c r="C81" s="313" t="s">
        <v>130</v>
      </c>
      <c r="D81" s="276">
        <v>286124</v>
      </c>
      <c r="E81" s="276">
        <v>28502</v>
      </c>
      <c r="F81" s="275">
        <f t="shared" si="77"/>
        <v>257622</v>
      </c>
      <c r="G81" s="276">
        <v>11087</v>
      </c>
      <c r="H81" s="276">
        <v>208031</v>
      </c>
      <c r="I81" s="276">
        <v>2510</v>
      </c>
      <c r="J81" s="276">
        <v>13470</v>
      </c>
      <c r="K81" s="276">
        <v>14905</v>
      </c>
      <c r="L81" s="276">
        <v>36121</v>
      </c>
      <c r="M81" s="277">
        <f t="shared" si="78"/>
        <v>38.899024629850537</v>
      </c>
      <c r="N81" s="277">
        <f t="shared" si="79"/>
        <v>80.75047938452461</v>
      </c>
      <c r="O81" s="277">
        <f t="shared" si="80"/>
        <v>8.8063995509087079</v>
      </c>
      <c r="P81" s="277">
        <f t="shared" si="81"/>
        <v>5.2285907259473179</v>
      </c>
      <c r="Q81" s="277">
        <f t="shared" si="82"/>
        <v>52.294575819240748</v>
      </c>
      <c r="R81" s="277">
        <f t="shared" si="83"/>
        <v>14.02092988952807</v>
      </c>
      <c r="S81" s="276">
        <v>276898</v>
      </c>
      <c r="T81" s="276">
        <v>28031</v>
      </c>
      <c r="U81" s="276">
        <v>248867</v>
      </c>
      <c r="V81" s="276">
        <v>11745</v>
      </c>
      <c r="W81" s="276">
        <v>16286</v>
      </c>
      <c r="X81" s="276">
        <v>43854</v>
      </c>
      <c r="Y81" s="276">
        <v>205013</v>
      </c>
      <c r="Z81" s="279">
        <f t="shared" si="84"/>
        <v>41.900039242267489</v>
      </c>
      <c r="AA81" s="279">
        <f t="shared" si="85"/>
        <v>17.62146045879928</v>
      </c>
      <c r="AB81" s="279">
        <f t="shared" si="86"/>
        <v>58.099960757732504</v>
      </c>
      <c r="AC81" s="279">
        <f t="shared" si="87"/>
        <v>82.378539541200723</v>
      </c>
      <c r="AD81" s="281">
        <v>20.88</v>
      </c>
      <c r="AE81" s="303" t="s">
        <v>255</v>
      </c>
      <c r="AF81" s="303" t="s">
        <v>255</v>
      </c>
      <c r="AG81" s="303" t="s">
        <v>255</v>
      </c>
      <c r="AH81" s="303">
        <v>817</v>
      </c>
      <c r="AI81" s="304">
        <v>16.3</v>
      </c>
      <c r="AJ81" s="279">
        <v>106</v>
      </c>
      <c r="AK81" s="304">
        <v>86</v>
      </c>
      <c r="AL81" s="321">
        <v>24.627421758569298</v>
      </c>
      <c r="AM81" s="321">
        <v>47.240796120202056</v>
      </c>
      <c r="AN81" s="305" t="s">
        <v>255</v>
      </c>
      <c r="AO81" s="305" t="s">
        <v>255</v>
      </c>
      <c r="AP81" s="306" t="s">
        <v>255</v>
      </c>
      <c r="AQ81" s="276">
        <v>286124</v>
      </c>
      <c r="AR81" s="276">
        <v>143758</v>
      </c>
      <c r="AS81" s="276">
        <v>5015</v>
      </c>
      <c r="AT81" s="276">
        <v>138743</v>
      </c>
      <c r="AU81" s="276">
        <v>99620</v>
      </c>
      <c r="AV81" s="276">
        <v>8830</v>
      </c>
      <c r="AW81" s="276">
        <v>90790</v>
      </c>
      <c r="AX81" s="276">
        <v>42746</v>
      </c>
      <c r="AY81" s="276">
        <v>14657</v>
      </c>
      <c r="AZ81" s="276">
        <v>28089</v>
      </c>
      <c r="BA81" s="286">
        <f t="shared" si="88"/>
        <v>17.595256473229949</v>
      </c>
      <c r="BB81" s="279">
        <f t="shared" si="89"/>
        <v>53.855260808471328</v>
      </c>
      <c r="BC81" s="279">
        <f t="shared" si="90"/>
        <v>30.980282085467685</v>
      </c>
      <c r="BD81" s="279">
        <f t="shared" si="91"/>
        <v>35.241555457220272</v>
      </c>
      <c r="BE81" s="279">
        <f t="shared" si="92"/>
        <v>51.424461441302363</v>
      </c>
      <c r="BF81" s="280">
        <f t="shared" si="93"/>
        <v>10.903183734308405</v>
      </c>
      <c r="BG81" s="275">
        <v>39.5</v>
      </c>
      <c r="BH81" s="275">
        <v>75.5</v>
      </c>
      <c r="BI81" s="276">
        <v>15000</v>
      </c>
      <c r="BJ81" s="276">
        <v>32098</v>
      </c>
      <c r="BK81" s="316" t="s">
        <v>255</v>
      </c>
      <c r="BL81" s="306" t="s">
        <v>255</v>
      </c>
      <c r="BM81" s="321">
        <v>104.7</v>
      </c>
      <c r="BN81" s="276">
        <v>5.5</v>
      </c>
      <c r="BO81" s="276">
        <v>5.2</v>
      </c>
    </row>
    <row r="82" spans="1:67">
      <c r="A82" s="311" t="s">
        <v>56</v>
      </c>
      <c r="B82" s="312" t="s">
        <v>57</v>
      </c>
      <c r="C82" s="313" t="s">
        <v>131</v>
      </c>
      <c r="D82" s="276">
        <v>48696</v>
      </c>
      <c r="E82" s="276">
        <v>4897</v>
      </c>
      <c r="F82" s="275">
        <f t="shared" si="77"/>
        <v>43799</v>
      </c>
      <c r="G82" s="276">
        <v>2192</v>
      </c>
      <c r="H82" s="276">
        <v>34365</v>
      </c>
      <c r="I82" s="276">
        <v>346</v>
      </c>
      <c r="J82" s="276">
        <v>2493</v>
      </c>
      <c r="K82" s="276">
        <v>2359</v>
      </c>
      <c r="L82" s="276">
        <v>6941</v>
      </c>
      <c r="M82" s="277">
        <f t="shared" si="78"/>
        <v>44.762099244435369</v>
      </c>
      <c r="N82" s="277">
        <f t="shared" si="79"/>
        <v>78.46069544966781</v>
      </c>
      <c r="O82" s="277">
        <f t="shared" si="80"/>
        <v>7.0655503369409844</v>
      </c>
      <c r="P82" s="277">
        <f t="shared" si="81"/>
        <v>5.6919107742185897</v>
      </c>
      <c r="Q82" s="277">
        <f t="shared" si="82"/>
        <v>48.172350418623651</v>
      </c>
      <c r="R82" s="277">
        <f t="shared" si="83"/>
        <v>15.847393776113611</v>
      </c>
      <c r="S82" s="276">
        <v>46537</v>
      </c>
      <c r="T82" s="276">
        <v>4765</v>
      </c>
      <c r="U82" s="276">
        <v>41772</v>
      </c>
      <c r="V82" s="276">
        <v>1779</v>
      </c>
      <c r="W82" s="276">
        <v>2986</v>
      </c>
      <c r="X82" s="276">
        <v>8423</v>
      </c>
      <c r="Y82" s="276">
        <v>33349</v>
      </c>
      <c r="Z82" s="279">
        <f t="shared" si="84"/>
        <v>37.33473242392445</v>
      </c>
      <c r="AA82" s="279">
        <f t="shared" si="85"/>
        <v>20.164224839605478</v>
      </c>
      <c r="AB82" s="279">
        <f t="shared" si="86"/>
        <v>62.665267576075557</v>
      </c>
      <c r="AC82" s="279">
        <f t="shared" si="87"/>
        <v>79.835775160394519</v>
      </c>
      <c r="AD82" s="281">
        <v>16.440000000000001</v>
      </c>
      <c r="AE82" s="303" t="s">
        <v>255</v>
      </c>
      <c r="AF82" s="303" t="s">
        <v>255</v>
      </c>
      <c r="AG82" s="303" t="s">
        <v>255</v>
      </c>
      <c r="AH82" s="274">
        <v>733</v>
      </c>
      <c r="AI82" s="275">
        <v>20.399999999999999</v>
      </c>
      <c r="AJ82" s="275">
        <v>94</v>
      </c>
      <c r="AK82" s="275">
        <v>87</v>
      </c>
      <c r="AL82" s="321">
        <v>26.36705162098233</v>
      </c>
      <c r="AM82" s="321">
        <v>51.701281484754745</v>
      </c>
      <c r="AN82" s="305" t="s">
        <v>255</v>
      </c>
      <c r="AO82" s="305" t="s">
        <v>255</v>
      </c>
      <c r="AP82" s="306" t="s">
        <v>255</v>
      </c>
      <c r="AQ82" s="276">
        <v>48696</v>
      </c>
      <c r="AR82" s="276">
        <v>22089</v>
      </c>
      <c r="AS82" s="276">
        <v>898</v>
      </c>
      <c r="AT82" s="276">
        <v>21191</v>
      </c>
      <c r="AU82" s="276">
        <v>19950</v>
      </c>
      <c r="AV82" s="276">
        <v>1879</v>
      </c>
      <c r="AW82" s="276">
        <v>18071</v>
      </c>
      <c r="AX82" s="276">
        <v>6657</v>
      </c>
      <c r="AY82" s="276">
        <v>2120</v>
      </c>
      <c r="AZ82" s="276">
        <v>4537</v>
      </c>
      <c r="BA82" s="286">
        <f t="shared" si="88"/>
        <v>18.337757810904638</v>
      </c>
      <c r="BB82" s="279">
        <f t="shared" si="89"/>
        <v>48.382383159432862</v>
      </c>
      <c r="BC82" s="279">
        <f t="shared" si="90"/>
        <v>38.370430876046555</v>
      </c>
      <c r="BD82" s="279">
        <f t="shared" si="91"/>
        <v>41.258932852348231</v>
      </c>
      <c r="BE82" s="279">
        <f t="shared" si="92"/>
        <v>43.291811313048804</v>
      </c>
      <c r="BF82" s="280">
        <f t="shared" si="93"/>
        <v>10.358683988218909</v>
      </c>
      <c r="BG82" s="275">
        <v>44.6</v>
      </c>
      <c r="BH82" s="275">
        <v>78.3</v>
      </c>
      <c r="BI82" s="276">
        <v>12102</v>
      </c>
      <c r="BJ82" s="276">
        <v>22326</v>
      </c>
      <c r="BK82" s="316" t="s">
        <v>255</v>
      </c>
      <c r="BL82" s="306" t="s">
        <v>255</v>
      </c>
      <c r="BM82" s="321">
        <v>99.9</v>
      </c>
      <c r="BN82" s="276">
        <v>6.4</v>
      </c>
      <c r="BO82" s="276">
        <v>5.0999999999999996</v>
      </c>
    </row>
    <row r="83" spans="1:67">
      <c r="A83" s="311" t="s">
        <v>4</v>
      </c>
      <c r="B83" s="312" t="s">
        <v>5</v>
      </c>
      <c r="C83" s="313" t="s">
        <v>132</v>
      </c>
      <c r="D83" s="276">
        <v>124718</v>
      </c>
      <c r="E83" s="276">
        <v>18651</v>
      </c>
      <c r="F83" s="275">
        <f t="shared" si="77"/>
        <v>106067</v>
      </c>
      <c r="G83" s="276">
        <v>5321</v>
      </c>
      <c r="H83" s="276">
        <v>77708</v>
      </c>
      <c r="I83" s="276">
        <v>1063</v>
      </c>
      <c r="J83" s="276">
        <v>7002</v>
      </c>
      <c r="K83" s="276">
        <v>12267</v>
      </c>
      <c r="L83" s="276">
        <v>21357</v>
      </c>
      <c r="M83" s="277">
        <f t="shared" si="78"/>
        <v>28.5293013779422</v>
      </c>
      <c r="N83" s="277">
        <f t="shared" si="79"/>
        <v>73.263126137252868</v>
      </c>
      <c r="O83" s="277">
        <f t="shared" si="80"/>
        <v>5.6994263042196129</v>
      </c>
      <c r="P83" s="277">
        <f t="shared" si="81"/>
        <v>6.6014877388820263</v>
      </c>
      <c r="Q83" s="277">
        <f t="shared" si="82"/>
        <v>65.771272317838182</v>
      </c>
      <c r="R83" s="277">
        <f t="shared" si="83"/>
        <v>20.135386123865104</v>
      </c>
      <c r="S83" s="276">
        <v>122136</v>
      </c>
      <c r="T83" s="276">
        <v>18554</v>
      </c>
      <c r="U83" s="276">
        <v>103582</v>
      </c>
      <c r="V83" s="276">
        <v>6000</v>
      </c>
      <c r="W83" s="276">
        <v>12554</v>
      </c>
      <c r="X83" s="276">
        <v>19869</v>
      </c>
      <c r="Y83" s="276">
        <v>83713</v>
      </c>
      <c r="Z83" s="279">
        <f t="shared" si="84"/>
        <v>32.338040314756924</v>
      </c>
      <c r="AA83" s="279">
        <f t="shared" si="85"/>
        <v>19.181904191848005</v>
      </c>
      <c r="AB83" s="279">
        <f t="shared" si="86"/>
        <v>67.661959685243076</v>
      </c>
      <c r="AC83" s="279">
        <f t="shared" si="87"/>
        <v>80.818095808151995</v>
      </c>
      <c r="AD83" s="281">
        <v>15.81</v>
      </c>
      <c r="AE83" s="303" t="s">
        <v>255</v>
      </c>
      <c r="AF83" s="303" t="s">
        <v>255</v>
      </c>
      <c r="AG83" s="303" t="s">
        <v>255</v>
      </c>
      <c r="AH83" s="274">
        <v>733</v>
      </c>
      <c r="AI83" s="304">
        <v>20.8</v>
      </c>
      <c r="AJ83" s="275">
        <v>93</v>
      </c>
      <c r="AK83" s="304">
        <v>80</v>
      </c>
      <c r="AL83" s="321">
        <v>22.145027254043427</v>
      </c>
      <c r="AM83" s="279">
        <v>48.699397556443898</v>
      </c>
      <c r="AN83" s="305" t="s">
        <v>255</v>
      </c>
      <c r="AO83" s="305" t="s">
        <v>255</v>
      </c>
      <c r="AP83" s="306" t="s">
        <v>255</v>
      </c>
      <c r="AQ83" s="276">
        <v>124718</v>
      </c>
      <c r="AR83" s="276">
        <v>60027</v>
      </c>
      <c r="AS83" s="276">
        <v>3167</v>
      </c>
      <c r="AT83" s="276">
        <v>56860</v>
      </c>
      <c r="AU83" s="276">
        <v>32314</v>
      </c>
      <c r="AV83" s="276">
        <v>3591</v>
      </c>
      <c r="AW83" s="276">
        <v>28723</v>
      </c>
      <c r="AX83" s="276">
        <v>32377</v>
      </c>
      <c r="AY83" s="276">
        <v>11893</v>
      </c>
      <c r="AZ83" s="276">
        <v>20484</v>
      </c>
      <c r="BA83" s="286">
        <f t="shared" si="88"/>
        <v>16.980322770897001</v>
      </c>
      <c r="BB83" s="279">
        <f t="shared" si="89"/>
        <v>53.607625368870615</v>
      </c>
      <c r="BC83" s="279">
        <f t="shared" si="90"/>
        <v>19.25365932121602</v>
      </c>
      <c r="BD83" s="279">
        <f t="shared" si="91"/>
        <v>27.08005317393723</v>
      </c>
      <c r="BE83" s="279">
        <f t="shared" si="92"/>
        <v>63.766017907886976</v>
      </c>
      <c r="BF83" s="280">
        <f t="shared" si="93"/>
        <v>19.312321457192152</v>
      </c>
      <c r="BG83" s="275">
        <v>25.9</v>
      </c>
      <c r="BH83" s="275">
        <v>65.599999999999994</v>
      </c>
      <c r="BI83" s="276">
        <v>19395</v>
      </c>
      <c r="BJ83" s="276">
        <v>27818</v>
      </c>
      <c r="BK83" s="316" t="s">
        <v>255</v>
      </c>
      <c r="BL83" s="306" t="s">
        <v>255</v>
      </c>
      <c r="BM83" s="321">
        <v>92</v>
      </c>
      <c r="BN83" s="276">
        <v>2</v>
      </c>
      <c r="BO83" s="276">
        <v>2.7</v>
      </c>
    </row>
    <row r="84" spans="1:67">
      <c r="A84" s="311" t="s">
        <v>88</v>
      </c>
      <c r="B84" s="312" t="s">
        <v>89</v>
      </c>
      <c r="C84" s="313" t="s">
        <v>431</v>
      </c>
      <c r="D84" s="276">
        <v>430187</v>
      </c>
      <c r="E84" s="276">
        <v>44623</v>
      </c>
      <c r="F84" s="275">
        <f t="shared" si="77"/>
        <v>385564</v>
      </c>
      <c r="G84" s="276">
        <v>17683</v>
      </c>
      <c r="H84" s="276">
        <v>305920</v>
      </c>
      <c r="I84" s="276">
        <v>2692</v>
      </c>
      <c r="J84" s="276">
        <v>17816</v>
      </c>
      <c r="K84" s="276">
        <v>24248</v>
      </c>
      <c r="L84" s="276">
        <v>61828</v>
      </c>
      <c r="M84" s="277">
        <f t="shared" si="78"/>
        <v>39.627546332608745</v>
      </c>
      <c r="N84" s="277">
        <f t="shared" si="79"/>
        <v>79.343507173906275</v>
      </c>
      <c r="O84" s="277">
        <f t="shared" si="80"/>
        <v>6.0327633731483763</v>
      </c>
      <c r="P84" s="277">
        <f t="shared" si="81"/>
        <v>4.6207633492753475</v>
      </c>
      <c r="Q84" s="277">
        <f t="shared" si="82"/>
        <v>54.339690294242885</v>
      </c>
      <c r="R84" s="277">
        <f t="shared" si="83"/>
        <v>16.035729476818375</v>
      </c>
      <c r="S84" s="276">
        <v>417764</v>
      </c>
      <c r="T84" s="276">
        <v>44315</v>
      </c>
      <c r="U84" s="276">
        <v>373449</v>
      </c>
      <c r="V84" s="276">
        <v>13564</v>
      </c>
      <c r="W84" s="276">
        <v>30751</v>
      </c>
      <c r="X84" s="276">
        <v>51917</v>
      </c>
      <c r="Y84" s="276">
        <v>321532</v>
      </c>
      <c r="Z84" s="279">
        <f t="shared" si="84"/>
        <v>30.608146225882884</v>
      </c>
      <c r="AA84" s="279">
        <f t="shared" si="85"/>
        <v>13.902032138257164</v>
      </c>
      <c r="AB84" s="279">
        <f t="shared" si="86"/>
        <v>69.391853774117124</v>
      </c>
      <c r="AC84" s="279">
        <f t="shared" si="87"/>
        <v>86.097967861742831</v>
      </c>
      <c r="AD84" s="281">
        <v>18.440000000000001</v>
      </c>
      <c r="AE84" s="303" t="s">
        <v>255</v>
      </c>
      <c r="AF84" s="303" t="s">
        <v>255</v>
      </c>
      <c r="AG84" s="303" t="s">
        <v>255</v>
      </c>
      <c r="AH84" s="303">
        <v>733</v>
      </c>
      <c r="AI84" s="304">
        <v>18.3</v>
      </c>
      <c r="AJ84" s="279">
        <v>106</v>
      </c>
      <c r="AK84" s="304">
        <v>95</v>
      </c>
      <c r="AL84" s="321">
        <v>24.329325365397079</v>
      </c>
      <c r="AM84" s="321">
        <v>45.705468030563232</v>
      </c>
      <c r="AN84" s="305" t="s">
        <v>255</v>
      </c>
      <c r="AO84" s="305" t="s">
        <v>255</v>
      </c>
      <c r="AP84" s="306" t="s">
        <v>255</v>
      </c>
      <c r="AQ84" s="276">
        <v>430187</v>
      </c>
      <c r="AR84" s="276">
        <v>233806</v>
      </c>
      <c r="AS84" s="276">
        <v>11471</v>
      </c>
      <c r="AT84" s="276">
        <v>222335</v>
      </c>
      <c r="AU84" s="276">
        <v>120440</v>
      </c>
      <c r="AV84" s="276">
        <v>9644</v>
      </c>
      <c r="AW84" s="276">
        <v>110796</v>
      </c>
      <c r="AX84" s="276">
        <v>75941</v>
      </c>
      <c r="AY84" s="276">
        <v>23508</v>
      </c>
      <c r="AZ84" s="276">
        <v>52433</v>
      </c>
      <c r="BA84" s="286">
        <f t="shared" si="88"/>
        <v>25.706474239741837</v>
      </c>
      <c r="BB84" s="279">
        <f t="shared" si="89"/>
        <v>57.664875351433217</v>
      </c>
      <c r="BC84" s="279">
        <f t="shared" si="90"/>
        <v>21.612173094592475</v>
      </c>
      <c r="BD84" s="279">
        <f t="shared" si="91"/>
        <v>28.736085319168801</v>
      </c>
      <c r="BE84" s="279">
        <f t="shared" si="92"/>
        <v>52.681352665665692</v>
      </c>
      <c r="BF84" s="280">
        <f t="shared" si="93"/>
        <v>13.599039329397971</v>
      </c>
      <c r="BG84" s="275">
        <v>43</v>
      </c>
      <c r="BH84" s="275">
        <v>75.099999999999994</v>
      </c>
      <c r="BI84" s="276">
        <v>22358</v>
      </c>
      <c r="BJ84" s="276">
        <v>30993</v>
      </c>
      <c r="BK84" s="316" t="s">
        <v>255</v>
      </c>
      <c r="BL84" s="306" t="s">
        <v>255</v>
      </c>
      <c r="BM84" s="321">
        <v>96.6</v>
      </c>
      <c r="BN84" s="276">
        <v>5</v>
      </c>
      <c r="BO84" s="276">
        <v>5</v>
      </c>
    </row>
    <row r="85" spans="1:67">
      <c r="A85" s="311" t="s">
        <v>40</v>
      </c>
      <c r="B85" s="312" t="s">
        <v>41</v>
      </c>
      <c r="C85" s="313" t="s">
        <v>134</v>
      </c>
      <c r="D85" s="276">
        <v>253164</v>
      </c>
      <c r="E85" s="276">
        <v>30234</v>
      </c>
      <c r="F85" s="275">
        <f t="shared" si="77"/>
        <v>222930</v>
      </c>
      <c r="G85" s="276">
        <v>8979</v>
      </c>
      <c r="H85" s="276">
        <v>156390</v>
      </c>
      <c r="I85" s="276">
        <v>2284</v>
      </c>
      <c r="J85" s="276">
        <v>15672</v>
      </c>
      <c r="K85" s="276">
        <v>18971</v>
      </c>
      <c r="L85" s="276">
        <v>50868</v>
      </c>
      <c r="M85" s="277">
        <f t="shared" si="78"/>
        <v>29.698352847787255</v>
      </c>
      <c r="N85" s="277">
        <f t="shared" si="79"/>
        <v>70.152065670838383</v>
      </c>
      <c r="O85" s="277">
        <f t="shared" si="80"/>
        <v>7.5544089435734607</v>
      </c>
      <c r="P85" s="277">
        <f t="shared" si="81"/>
        <v>7.0300094199973087</v>
      </c>
      <c r="Q85" s="277">
        <f t="shared" si="82"/>
        <v>62.747238208639274</v>
      </c>
      <c r="R85" s="277">
        <f t="shared" si="83"/>
        <v>22.817924909164311</v>
      </c>
      <c r="S85" s="276">
        <v>246937</v>
      </c>
      <c r="T85" s="276">
        <v>29872</v>
      </c>
      <c r="U85" s="276">
        <v>217065</v>
      </c>
      <c r="V85" s="276">
        <v>11822</v>
      </c>
      <c r="W85" s="276">
        <v>18050</v>
      </c>
      <c r="X85" s="276">
        <v>46922</v>
      </c>
      <c r="Y85" s="276">
        <v>170143</v>
      </c>
      <c r="Z85" s="279">
        <f t="shared" si="84"/>
        <v>39.57552222817354</v>
      </c>
      <c r="AA85" s="279">
        <f t="shared" si="85"/>
        <v>21.616566466265866</v>
      </c>
      <c r="AB85" s="279">
        <f t="shared" si="86"/>
        <v>60.42447777182646</v>
      </c>
      <c r="AC85" s="279">
        <f t="shared" si="87"/>
        <v>78.383433533734134</v>
      </c>
      <c r="AD85" s="281">
        <v>18.54</v>
      </c>
      <c r="AE85" s="303" t="s">
        <v>255</v>
      </c>
      <c r="AF85" s="303" t="s">
        <v>255</v>
      </c>
      <c r="AG85" s="303" t="s">
        <v>255</v>
      </c>
      <c r="AH85" s="303">
        <v>733</v>
      </c>
      <c r="AI85" s="304">
        <v>20.9</v>
      </c>
      <c r="AJ85" s="279">
        <v>109</v>
      </c>
      <c r="AK85" s="304">
        <v>93</v>
      </c>
      <c r="AL85" s="321">
        <v>31.05211104765354</v>
      </c>
      <c r="AM85" s="321">
        <v>54.699897658178323</v>
      </c>
      <c r="AN85" s="305" t="s">
        <v>255</v>
      </c>
      <c r="AO85" s="305" t="s">
        <v>255</v>
      </c>
      <c r="AP85" s="306" t="s">
        <v>255</v>
      </c>
      <c r="AQ85" s="276">
        <v>253164</v>
      </c>
      <c r="AR85" s="276">
        <v>116778</v>
      </c>
      <c r="AS85" s="276">
        <v>5296</v>
      </c>
      <c r="AT85" s="276">
        <v>111482</v>
      </c>
      <c r="AU85" s="276">
        <v>67914</v>
      </c>
      <c r="AV85" s="276">
        <v>6075</v>
      </c>
      <c r="AW85" s="276">
        <v>61839</v>
      </c>
      <c r="AX85" s="276">
        <v>68472</v>
      </c>
      <c r="AY85" s="276">
        <v>18863</v>
      </c>
      <c r="AZ85" s="276">
        <v>49609</v>
      </c>
      <c r="BA85" s="286">
        <f t="shared" si="88"/>
        <v>17.516703049546866</v>
      </c>
      <c r="BB85" s="279">
        <f t="shared" si="89"/>
        <v>50.007625712106943</v>
      </c>
      <c r="BC85" s="279">
        <f t="shared" si="90"/>
        <v>20.093272474697361</v>
      </c>
      <c r="BD85" s="279">
        <f t="shared" si="91"/>
        <v>27.739200645942674</v>
      </c>
      <c r="BE85" s="279">
        <f t="shared" si="92"/>
        <v>62.390024475755766</v>
      </c>
      <c r="BF85" s="280">
        <f t="shared" si="93"/>
        <v>22.25317364195039</v>
      </c>
      <c r="BG85" s="275">
        <v>30.3</v>
      </c>
      <c r="BH85" s="275">
        <v>63.9</v>
      </c>
      <c r="BI85" s="276">
        <v>18757</v>
      </c>
      <c r="BJ85" s="276">
        <v>30111</v>
      </c>
      <c r="BK85" s="316" t="s">
        <v>255</v>
      </c>
      <c r="BL85" s="306" t="s">
        <v>255</v>
      </c>
      <c r="BM85" s="321">
        <v>101</v>
      </c>
      <c r="BN85" s="276">
        <v>5.6</v>
      </c>
      <c r="BO85" s="276">
        <v>4.2</v>
      </c>
    </row>
    <row r="86" spans="1:67">
      <c r="A86" s="311" t="s">
        <v>12</v>
      </c>
      <c r="B86" s="312" t="s">
        <v>13</v>
      </c>
      <c r="C86" s="313" t="s">
        <v>135</v>
      </c>
      <c r="D86" s="276">
        <v>276970</v>
      </c>
      <c r="E86" s="276">
        <v>28436</v>
      </c>
      <c r="F86" s="275">
        <f t="shared" ref="F86:F97" si="94">D86-E86</f>
        <v>248534</v>
      </c>
      <c r="G86" s="276">
        <v>9620</v>
      </c>
      <c r="H86" s="276">
        <v>186986</v>
      </c>
      <c r="I86" s="276">
        <v>2130</v>
      </c>
      <c r="J86" s="276">
        <v>17814</v>
      </c>
      <c r="K86" s="276">
        <v>16686</v>
      </c>
      <c r="L86" s="276">
        <v>43734</v>
      </c>
      <c r="M86" s="277">
        <f t="shared" ref="M86:M97" si="95">G86/E86*100</f>
        <v>33.830355886903924</v>
      </c>
      <c r="N86" s="277">
        <f t="shared" ref="N86:N97" si="96">H86/F86*100</f>
        <v>75.235581449620568</v>
      </c>
      <c r="O86" s="277">
        <f t="shared" ref="O86:O97" si="97">I86/E86*100</f>
        <v>7.4905049936699957</v>
      </c>
      <c r="P86" s="277">
        <f t="shared" ref="P86:P97" si="98">J86/F86*100</f>
        <v>7.1676309881143023</v>
      </c>
      <c r="Q86" s="277">
        <f t="shared" ref="Q86:Q97" si="99">K86/E86*100</f>
        <v>58.679139119426083</v>
      </c>
      <c r="R86" s="277">
        <f t="shared" ref="R86:R97" si="100">L86/F86*100</f>
        <v>17.596787562265124</v>
      </c>
      <c r="S86" s="276">
        <v>275290</v>
      </c>
      <c r="T86" s="276">
        <v>28317</v>
      </c>
      <c r="U86" s="276">
        <v>246973</v>
      </c>
      <c r="V86" s="276">
        <v>10109</v>
      </c>
      <c r="W86" s="276">
        <v>18208</v>
      </c>
      <c r="X86" s="276">
        <v>40424</v>
      </c>
      <c r="Y86" s="276">
        <v>206549</v>
      </c>
      <c r="Z86" s="279">
        <f t="shared" ref="Z86:Z97" si="101">V86/T86*100</f>
        <v>35.699403185365682</v>
      </c>
      <c r="AA86" s="279">
        <f t="shared" ref="AA86:AA97" si="102">X86/U86*100</f>
        <v>16.367781093479856</v>
      </c>
      <c r="AB86" s="279">
        <f t="shared" ref="AB86:AB97" si="103">W86/T86*100</f>
        <v>64.300596814634318</v>
      </c>
      <c r="AC86" s="279">
        <f t="shared" ref="AC86:AC97" si="104">Y86/U86*100</f>
        <v>83.632218906520151</v>
      </c>
      <c r="AD86" s="281">
        <v>41.79</v>
      </c>
      <c r="AE86" s="303" t="s">
        <v>255</v>
      </c>
      <c r="AF86" s="303" t="s">
        <v>255</v>
      </c>
      <c r="AG86" s="303" t="s">
        <v>255</v>
      </c>
      <c r="AH86" s="303">
        <v>889</v>
      </c>
      <c r="AI86" s="275">
        <v>17.399999999999999</v>
      </c>
      <c r="AJ86" s="279">
        <v>138</v>
      </c>
      <c r="AK86" s="304">
        <v>114</v>
      </c>
      <c r="AL86" s="321">
        <v>34.353303782787606</v>
      </c>
      <c r="AM86" s="279">
        <v>51.95116361439257</v>
      </c>
      <c r="AN86" s="305" t="s">
        <v>255</v>
      </c>
      <c r="AO86" s="305" t="s">
        <v>255</v>
      </c>
      <c r="AP86" s="306" t="s">
        <v>255</v>
      </c>
      <c r="AQ86" s="276">
        <v>276970</v>
      </c>
      <c r="AR86" s="276">
        <v>128686</v>
      </c>
      <c r="AS86" s="276">
        <v>5034</v>
      </c>
      <c r="AT86" s="276">
        <v>123652</v>
      </c>
      <c r="AU86" s="276">
        <v>86774</v>
      </c>
      <c r="AV86" s="276">
        <v>6710</v>
      </c>
      <c r="AW86" s="276">
        <v>80064</v>
      </c>
      <c r="AX86" s="276">
        <v>61510</v>
      </c>
      <c r="AY86" s="276">
        <v>16692</v>
      </c>
      <c r="AZ86" s="276">
        <v>44818</v>
      </c>
      <c r="BA86" s="286">
        <f t="shared" ref="BA86:BA97" si="105">AS86/E86*100</f>
        <v>17.702911801941202</v>
      </c>
      <c r="BB86" s="279">
        <f t="shared" ref="BB86:BB97" si="106">AT86/F86*100</f>
        <v>49.752548947025353</v>
      </c>
      <c r="BC86" s="279">
        <f t="shared" ref="BC86:BC97" si="107">AV86/E86*100</f>
        <v>23.59684906456604</v>
      </c>
      <c r="BD86" s="279">
        <f t="shared" ref="BD86:BD97" si="108">AW86/F86*100</f>
        <v>32.214505862376981</v>
      </c>
      <c r="BE86" s="279">
        <f t="shared" ref="BE86:BE97" si="109">AY86/E86*100</f>
        <v>58.700239133492758</v>
      </c>
      <c r="BF86" s="280">
        <f t="shared" ref="BF86:BF97" si="110">AZ86/F86*100</f>
        <v>18.032945190597665</v>
      </c>
      <c r="BG86" s="275">
        <v>42.4</v>
      </c>
      <c r="BH86" s="275">
        <v>73</v>
      </c>
      <c r="BI86" s="276">
        <v>21488</v>
      </c>
      <c r="BJ86" s="276">
        <v>34352</v>
      </c>
      <c r="BK86" s="316" t="s">
        <v>255</v>
      </c>
      <c r="BL86" s="306" t="s">
        <v>255</v>
      </c>
      <c r="BM86" s="321">
        <v>149.19999999999999</v>
      </c>
      <c r="BN86" s="276">
        <v>8.1999999999999993</v>
      </c>
      <c r="BO86" s="276">
        <v>6.2</v>
      </c>
    </row>
    <row r="87" spans="1:67">
      <c r="A87" s="311" t="s">
        <v>8</v>
      </c>
      <c r="B87" s="312" t="s">
        <v>9</v>
      </c>
      <c r="C87" s="313" t="s">
        <v>136</v>
      </c>
      <c r="D87" s="276">
        <v>977230</v>
      </c>
      <c r="E87" s="276">
        <v>87783</v>
      </c>
      <c r="F87" s="275">
        <f t="shared" si="94"/>
        <v>889447</v>
      </c>
      <c r="G87" s="276">
        <v>30020</v>
      </c>
      <c r="H87" s="276">
        <v>653126</v>
      </c>
      <c r="I87" s="276">
        <v>5787</v>
      </c>
      <c r="J87" s="276">
        <v>49966</v>
      </c>
      <c r="K87" s="276">
        <v>51976</v>
      </c>
      <c r="L87" s="276">
        <v>186355</v>
      </c>
      <c r="M87" s="277">
        <f t="shared" si="95"/>
        <v>34.197965437499292</v>
      </c>
      <c r="N87" s="277">
        <f t="shared" si="96"/>
        <v>73.430569780998752</v>
      </c>
      <c r="O87" s="277">
        <f t="shared" si="97"/>
        <v>6.5923926044906187</v>
      </c>
      <c r="P87" s="277">
        <f t="shared" si="98"/>
        <v>5.61764781937541</v>
      </c>
      <c r="Q87" s="277">
        <f t="shared" si="99"/>
        <v>59.209641958010096</v>
      </c>
      <c r="R87" s="277">
        <f t="shared" si="100"/>
        <v>20.951782399625834</v>
      </c>
      <c r="S87" s="276">
        <v>975508</v>
      </c>
      <c r="T87" s="276">
        <v>87731</v>
      </c>
      <c r="U87" s="276">
        <v>887777</v>
      </c>
      <c r="V87" s="276">
        <v>27050</v>
      </c>
      <c r="W87" s="276">
        <v>60681</v>
      </c>
      <c r="X87" s="276">
        <v>164777</v>
      </c>
      <c r="Y87" s="276">
        <v>723000</v>
      </c>
      <c r="Z87" s="279">
        <f t="shared" si="101"/>
        <v>30.832886892888489</v>
      </c>
      <c r="AA87" s="279">
        <f t="shared" si="102"/>
        <v>18.560629527460161</v>
      </c>
      <c r="AB87" s="279">
        <f t="shared" si="103"/>
        <v>69.167113107111504</v>
      </c>
      <c r="AC87" s="279">
        <f t="shared" si="104"/>
        <v>81.439370472539835</v>
      </c>
      <c r="AD87" s="281">
        <v>18.149999999999999</v>
      </c>
      <c r="AE87" s="303" t="s">
        <v>255</v>
      </c>
      <c r="AF87" s="303" t="s">
        <v>255</v>
      </c>
      <c r="AG87" s="303" t="s">
        <v>255</v>
      </c>
      <c r="AH87" s="274">
        <v>733</v>
      </c>
      <c r="AI87" s="275">
        <v>19.899999999999999</v>
      </c>
      <c r="AJ87" s="275">
        <v>103</v>
      </c>
      <c r="AK87" s="275">
        <v>85</v>
      </c>
      <c r="AL87" s="321">
        <v>25.836681468950445</v>
      </c>
      <c r="AM87" s="279">
        <v>47.086952431720547</v>
      </c>
      <c r="AN87" s="305" t="s">
        <v>255</v>
      </c>
      <c r="AO87" s="305" t="s">
        <v>255</v>
      </c>
      <c r="AP87" s="306" t="s">
        <v>255</v>
      </c>
      <c r="AQ87" s="276">
        <v>977230</v>
      </c>
      <c r="AR87" s="276">
        <v>501063</v>
      </c>
      <c r="AS87" s="276">
        <v>19023</v>
      </c>
      <c r="AT87" s="276">
        <v>482040</v>
      </c>
      <c r="AU87" s="276">
        <v>234240</v>
      </c>
      <c r="AV87" s="276">
        <v>16552</v>
      </c>
      <c r="AW87" s="276">
        <v>217688</v>
      </c>
      <c r="AX87" s="276">
        <v>241927</v>
      </c>
      <c r="AY87" s="276">
        <v>52208</v>
      </c>
      <c r="AZ87" s="276">
        <v>189719</v>
      </c>
      <c r="BA87" s="286">
        <f t="shared" si="105"/>
        <v>21.670482895321417</v>
      </c>
      <c r="BB87" s="279">
        <f t="shared" si="106"/>
        <v>54.195472018006697</v>
      </c>
      <c r="BC87" s="279">
        <f t="shared" si="107"/>
        <v>18.855587072667827</v>
      </c>
      <c r="BD87" s="279">
        <f t="shared" si="108"/>
        <v>24.474533052559625</v>
      </c>
      <c r="BE87" s="279">
        <f t="shared" si="109"/>
        <v>59.473930032010756</v>
      </c>
      <c r="BF87" s="280">
        <f t="shared" si="110"/>
        <v>21.329994929433681</v>
      </c>
      <c r="BG87" s="275">
        <v>35.200000000000003</v>
      </c>
      <c r="BH87" s="275">
        <v>69.900000000000006</v>
      </c>
      <c r="BI87" s="276">
        <v>22139</v>
      </c>
      <c r="BJ87" s="276">
        <v>30560</v>
      </c>
      <c r="BK87" s="316" t="s">
        <v>255</v>
      </c>
      <c r="BL87" s="306" t="s">
        <v>255</v>
      </c>
      <c r="BM87" s="321">
        <v>94.8</v>
      </c>
      <c r="BN87" s="276">
        <v>5.8</v>
      </c>
      <c r="BO87" s="276">
        <v>5.2</v>
      </c>
    </row>
    <row r="88" spans="1:67">
      <c r="A88" s="311" t="s">
        <v>481</v>
      </c>
      <c r="B88" s="312" t="s">
        <v>81</v>
      </c>
      <c r="C88" s="313" t="s">
        <v>137</v>
      </c>
      <c r="D88" s="276">
        <v>209303</v>
      </c>
      <c r="E88" s="276">
        <v>22731</v>
      </c>
      <c r="F88" s="275">
        <f t="shared" si="94"/>
        <v>186572</v>
      </c>
      <c r="G88" s="276">
        <v>7418</v>
      </c>
      <c r="H88" s="276">
        <v>135713</v>
      </c>
      <c r="I88" s="276">
        <v>1936</v>
      </c>
      <c r="J88" s="276">
        <v>9957</v>
      </c>
      <c r="K88" s="276">
        <v>13377</v>
      </c>
      <c r="L88" s="276">
        <v>40902</v>
      </c>
      <c r="M88" s="277">
        <f t="shared" si="95"/>
        <v>32.63384804891998</v>
      </c>
      <c r="N88" s="277">
        <f t="shared" si="96"/>
        <v>72.740282571875738</v>
      </c>
      <c r="O88" s="277">
        <f t="shared" si="97"/>
        <v>8.5170032114733196</v>
      </c>
      <c r="P88" s="277">
        <f t="shared" si="98"/>
        <v>5.3368136697896791</v>
      </c>
      <c r="Q88" s="277">
        <f t="shared" si="99"/>
        <v>58.849148739606704</v>
      </c>
      <c r="R88" s="277">
        <f t="shared" si="100"/>
        <v>21.922903758334584</v>
      </c>
      <c r="S88" s="276">
        <v>194167</v>
      </c>
      <c r="T88" s="276">
        <v>22174</v>
      </c>
      <c r="U88" s="276">
        <v>171993</v>
      </c>
      <c r="V88" s="276">
        <v>8652</v>
      </c>
      <c r="W88" s="276">
        <v>13522</v>
      </c>
      <c r="X88" s="276">
        <v>34793</v>
      </c>
      <c r="Y88" s="276">
        <v>137200</v>
      </c>
      <c r="Z88" s="279">
        <f t="shared" si="101"/>
        <v>39.01867051501759</v>
      </c>
      <c r="AA88" s="279">
        <f t="shared" si="102"/>
        <v>20.229311658032596</v>
      </c>
      <c r="AB88" s="279">
        <f t="shared" si="103"/>
        <v>60.981329484982417</v>
      </c>
      <c r="AC88" s="279">
        <f t="shared" si="104"/>
        <v>79.770688341967414</v>
      </c>
      <c r="AD88" s="281">
        <v>15.81</v>
      </c>
      <c r="AE88" s="303" t="s">
        <v>255</v>
      </c>
      <c r="AF88" s="303" t="s">
        <v>255</v>
      </c>
      <c r="AG88" s="303" t="s">
        <v>255</v>
      </c>
      <c r="AH88" s="303">
        <v>755</v>
      </c>
      <c r="AI88" s="304">
        <v>18.2</v>
      </c>
      <c r="AJ88" s="279">
        <v>87</v>
      </c>
      <c r="AK88" s="304">
        <v>75</v>
      </c>
      <c r="AL88" s="321">
        <v>19.384401466312728</v>
      </c>
      <c r="AM88" s="321">
        <v>46.016629743648764</v>
      </c>
      <c r="AN88" s="305" t="s">
        <v>255</v>
      </c>
      <c r="AO88" s="305" t="s">
        <v>255</v>
      </c>
      <c r="AP88" s="306" t="s">
        <v>255</v>
      </c>
      <c r="AQ88" s="276">
        <v>209303</v>
      </c>
      <c r="AR88" s="276">
        <v>96609</v>
      </c>
      <c r="AS88" s="276">
        <v>4144</v>
      </c>
      <c r="AT88" s="276">
        <v>92465</v>
      </c>
      <c r="AU88" s="276">
        <v>69451</v>
      </c>
      <c r="AV88" s="276">
        <v>5400</v>
      </c>
      <c r="AW88" s="276">
        <v>64051</v>
      </c>
      <c r="AX88" s="276">
        <v>43243</v>
      </c>
      <c r="AY88" s="276">
        <v>13187</v>
      </c>
      <c r="AZ88" s="276">
        <v>30056</v>
      </c>
      <c r="BA88" s="286">
        <f t="shared" si="105"/>
        <v>18.230610179930494</v>
      </c>
      <c r="BB88" s="279">
        <f t="shared" si="106"/>
        <v>49.559955405955883</v>
      </c>
      <c r="BC88" s="279">
        <f t="shared" si="107"/>
        <v>23.756103998944173</v>
      </c>
      <c r="BD88" s="279">
        <f t="shared" si="108"/>
        <v>34.330446154835663</v>
      </c>
      <c r="BE88" s="279">
        <f t="shared" si="109"/>
        <v>58.013285821125336</v>
      </c>
      <c r="BF88" s="280">
        <f t="shared" si="110"/>
        <v>16.109598439208455</v>
      </c>
      <c r="BG88" s="275">
        <v>32.799999999999997</v>
      </c>
      <c r="BH88" s="275">
        <v>68.2</v>
      </c>
      <c r="BI88" s="276">
        <v>20254</v>
      </c>
      <c r="BJ88" s="276">
        <v>28367</v>
      </c>
      <c r="BK88" s="316" t="s">
        <v>255</v>
      </c>
      <c r="BL88" s="306" t="s">
        <v>255</v>
      </c>
      <c r="BM88" s="321">
        <v>99.4</v>
      </c>
      <c r="BN88" s="276">
        <v>4.5</v>
      </c>
      <c r="BO88" s="276">
        <v>4</v>
      </c>
    </row>
    <row r="89" spans="1:67">
      <c r="A89" s="311" t="s">
        <v>78</v>
      </c>
      <c r="B89" s="312" t="s">
        <v>79</v>
      </c>
      <c r="C89" s="313" t="s">
        <v>138</v>
      </c>
      <c r="D89" s="276">
        <v>431616</v>
      </c>
      <c r="E89" s="276">
        <v>47954</v>
      </c>
      <c r="F89" s="275">
        <f t="shared" si="94"/>
        <v>383662</v>
      </c>
      <c r="G89" s="276">
        <v>18092</v>
      </c>
      <c r="H89" s="276">
        <v>300600</v>
      </c>
      <c r="I89" s="276">
        <v>3753</v>
      </c>
      <c r="J89" s="276">
        <v>22053</v>
      </c>
      <c r="K89" s="276">
        <v>26109</v>
      </c>
      <c r="L89" s="276">
        <v>61009</v>
      </c>
      <c r="M89" s="277">
        <f t="shared" si="95"/>
        <v>37.727822496559206</v>
      </c>
      <c r="N89" s="277">
        <f t="shared" si="96"/>
        <v>78.350214511731679</v>
      </c>
      <c r="O89" s="277">
        <f t="shared" si="97"/>
        <v>7.8262501563998832</v>
      </c>
      <c r="P89" s="277">
        <f t="shared" si="98"/>
        <v>5.7480282123327298</v>
      </c>
      <c r="Q89" s="277">
        <f t="shared" si="99"/>
        <v>54.445927347040914</v>
      </c>
      <c r="R89" s="277">
        <f t="shared" si="100"/>
        <v>15.901757275935587</v>
      </c>
      <c r="S89" s="276">
        <v>424708</v>
      </c>
      <c r="T89" s="276">
        <v>47628</v>
      </c>
      <c r="U89" s="276">
        <v>377080</v>
      </c>
      <c r="V89" s="276">
        <v>16847</v>
      </c>
      <c r="W89" s="276">
        <v>30781</v>
      </c>
      <c r="X89" s="276">
        <v>54584</v>
      </c>
      <c r="Y89" s="276">
        <v>322496</v>
      </c>
      <c r="Z89" s="279">
        <f t="shared" si="101"/>
        <v>35.372050054589735</v>
      </c>
      <c r="AA89" s="279">
        <f t="shared" si="102"/>
        <v>14.475442876843111</v>
      </c>
      <c r="AB89" s="279">
        <f t="shared" si="103"/>
        <v>64.627949945410265</v>
      </c>
      <c r="AC89" s="279">
        <f t="shared" si="104"/>
        <v>85.524557123156882</v>
      </c>
      <c r="AD89" s="281">
        <v>23.88</v>
      </c>
      <c r="AE89" s="303" t="s">
        <v>255</v>
      </c>
      <c r="AF89" s="303" t="s">
        <v>255</v>
      </c>
      <c r="AG89" s="303" t="s">
        <v>255</v>
      </c>
      <c r="AH89" s="303">
        <v>733</v>
      </c>
      <c r="AI89" s="304">
        <v>17.100000000000001</v>
      </c>
      <c r="AJ89" s="279">
        <v>144</v>
      </c>
      <c r="AK89" s="304">
        <v>129</v>
      </c>
      <c r="AL89" s="321">
        <v>29.794143144716926</v>
      </c>
      <c r="AM89" s="321">
        <v>50.102229092903805</v>
      </c>
      <c r="AN89" s="305" t="s">
        <v>255</v>
      </c>
      <c r="AO89" s="305" t="s">
        <v>255</v>
      </c>
      <c r="AP89" s="306" t="s">
        <v>255</v>
      </c>
      <c r="AQ89" s="276">
        <v>431616</v>
      </c>
      <c r="AR89" s="276">
        <v>207548</v>
      </c>
      <c r="AS89" s="276">
        <v>9934</v>
      </c>
      <c r="AT89" s="276">
        <v>197614</v>
      </c>
      <c r="AU89" s="276">
        <v>145409</v>
      </c>
      <c r="AV89" s="276">
        <v>12562</v>
      </c>
      <c r="AW89" s="276">
        <v>132847</v>
      </c>
      <c r="AX89" s="276">
        <v>78659</v>
      </c>
      <c r="AY89" s="276">
        <v>25458</v>
      </c>
      <c r="AZ89" s="276">
        <v>53201</v>
      </c>
      <c r="BA89" s="286">
        <f t="shared" si="105"/>
        <v>20.715685865621218</v>
      </c>
      <c r="BB89" s="279">
        <f t="shared" si="106"/>
        <v>51.507316335733009</v>
      </c>
      <c r="BC89" s="279">
        <f t="shared" si="107"/>
        <v>26.195937773699796</v>
      </c>
      <c r="BD89" s="279">
        <f t="shared" si="108"/>
        <v>34.626051055356015</v>
      </c>
      <c r="BE89" s="279">
        <f t="shared" si="109"/>
        <v>53.088376360678978</v>
      </c>
      <c r="BF89" s="280">
        <f t="shared" si="110"/>
        <v>13.866632608910971</v>
      </c>
      <c r="BG89" s="275">
        <v>39.200000000000003</v>
      </c>
      <c r="BH89" s="275">
        <v>74.2</v>
      </c>
      <c r="BI89" s="276">
        <v>21444</v>
      </c>
      <c r="BJ89" s="276">
        <v>32941</v>
      </c>
      <c r="BK89" s="316" t="s">
        <v>255</v>
      </c>
      <c r="BL89" s="306" t="s">
        <v>255</v>
      </c>
      <c r="BM89" s="321">
        <v>129.1</v>
      </c>
      <c r="BN89" s="276">
        <v>7.8</v>
      </c>
      <c r="BO89" s="276">
        <v>7.5</v>
      </c>
    </row>
    <row r="90" spans="1:67">
      <c r="A90" s="311" t="s">
        <v>70</v>
      </c>
      <c r="B90" s="312" t="s">
        <v>71</v>
      </c>
      <c r="C90" s="313" t="s">
        <v>139</v>
      </c>
      <c r="D90" s="276">
        <v>298035</v>
      </c>
      <c r="E90" s="276">
        <v>20019</v>
      </c>
      <c r="F90" s="275">
        <f t="shared" si="94"/>
        <v>278016</v>
      </c>
      <c r="G90" s="276">
        <v>8722</v>
      </c>
      <c r="H90" s="276">
        <v>216838</v>
      </c>
      <c r="I90" s="276">
        <v>1785</v>
      </c>
      <c r="J90" s="276">
        <v>12468</v>
      </c>
      <c r="K90" s="276">
        <v>9512</v>
      </c>
      <c r="L90" s="276">
        <v>48710</v>
      </c>
      <c r="M90" s="277">
        <f t="shared" si="95"/>
        <v>43.56860982067036</v>
      </c>
      <c r="N90" s="277">
        <f t="shared" si="96"/>
        <v>77.994791666666657</v>
      </c>
      <c r="O90" s="277">
        <f t="shared" si="97"/>
        <v>8.9165292971676919</v>
      </c>
      <c r="P90" s="277">
        <f t="shared" si="98"/>
        <v>4.4846339779005522</v>
      </c>
      <c r="Q90" s="277">
        <f t="shared" si="99"/>
        <v>47.514860882161948</v>
      </c>
      <c r="R90" s="277">
        <f t="shared" si="100"/>
        <v>17.520574355432782</v>
      </c>
      <c r="S90" s="276">
        <v>285464</v>
      </c>
      <c r="T90" s="276">
        <v>19917</v>
      </c>
      <c r="U90" s="276">
        <v>265547</v>
      </c>
      <c r="V90" s="276">
        <v>5426</v>
      </c>
      <c r="W90" s="276">
        <v>14491</v>
      </c>
      <c r="X90" s="276">
        <v>34835</v>
      </c>
      <c r="Y90" s="276">
        <v>230712</v>
      </c>
      <c r="Z90" s="279">
        <f t="shared" si="101"/>
        <v>27.243058693578348</v>
      </c>
      <c r="AA90" s="279">
        <f t="shared" si="102"/>
        <v>13.118205063510413</v>
      </c>
      <c r="AB90" s="279">
        <f t="shared" si="103"/>
        <v>72.756941306421652</v>
      </c>
      <c r="AC90" s="279">
        <f t="shared" si="104"/>
        <v>86.881794936489584</v>
      </c>
      <c r="AD90" s="281">
        <v>19.100000000000001</v>
      </c>
      <c r="AE90" s="303" t="s">
        <v>255</v>
      </c>
      <c r="AF90" s="303" t="s">
        <v>255</v>
      </c>
      <c r="AG90" s="303" t="s">
        <v>255</v>
      </c>
      <c r="AH90" s="303">
        <v>733</v>
      </c>
      <c r="AI90" s="304">
        <v>16.399999999999999</v>
      </c>
      <c r="AJ90" s="279">
        <v>117</v>
      </c>
      <c r="AK90" s="304">
        <v>95</v>
      </c>
      <c r="AL90" s="321">
        <v>20.27619218841296</v>
      </c>
      <c r="AM90" s="321">
        <v>46.580724081959112</v>
      </c>
      <c r="AN90" s="305" t="s">
        <v>255</v>
      </c>
      <c r="AO90" s="305" t="s">
        <v>255</v>
      </c>
      <c r="AP90" s="306" t="s">
        <v>255</v>
      </c>
      <c r="AQ90" s="276">
        <v>298035</v>
      </c>
      <c r="AR90" s="276">
        <v>166252</v>
      </c>
      <c r="AS90" s="276">
        <v>5673</v>
      </c>
      <c r="AT90" s="276">
        <v>160579</v>
      </c>
      <c r="AU90" s="276">
        <v>75980</v>
      </c>
      <c r="AV90" s="276">
        <v>4734</v>
      </c>
      <c r="AW90" s="276">
        <v>71246</v>
      </c>
      <c r="AX90" s="276">
        <v>55803</v>
      </c>
      <c r="AY90" s="276">
        <v>9612</v>
      </c>
      <c r="AZ90" s="276">
        <v>46191</v>
      </c>
      <c r="BA90" s="286">
        <f t="shared" si="105"/>
        <v>28.338078825116142</v>
      </c>
      <c r="BB90" s="279">
        <f t="shared" si="106"/>
        <v>57.758905962246779</v>
      </c>
      <c r="BC90" s="279">
        <f t="shared" si="107"/>
        <v>23.647534841900196</v>
      </c>
      <c r="BD90" s="279">
        <f t="shared" si="108"/>
        <v>25.626582642725598</v>
      </c>
      <c r="BE90" s="279">
        <f t="shared" si="109"/>
        <v>48.014386332983669</v>
      </c>
      <c r="BF90" s="280">
        <f t="shared" si="110"/>
        <v>16.614511395027623</v>
      </c>
      <c r="BG90" s="275">
        <v>46.3</v>
      </c>
      <c r="BH90" s="275">
        <v>75</v>
      </c>
      <c r="BI90" s="276">
        <v>22500</v>
      </c>
      <c r="BJ90" s="276">
        <v>35003</v>
      </c>
      <c r="BK90" s="316" t="s">
        <v>255</v>
      </c>
      <c r="BL90" s="306" t="s">
        <v>255</v>
      </c>
      <c r="BM90" s="321">
        <v>96.2</v>
      </c>
      <c r="BN90" s="276">
        <v>6.1</v>
      </c>
      <c r="BO90" s="276">
        <v>6.3</v>
      </c>
    </row>
    <row r="91" spans="1:67">
      <c r="A91" s="311" t="s">
        <v>96</v>
      </c>
      <c r="B91" s="312" t="s">
        <v>97</v>
      </c>
      <c r="C91" s="313" t="s">
        <v>140</v>
      </c>
      <c r="D91" s="276">
        <v>150420</v>
      </c>
      <c r="E91" s="276">
        <v>20877</v>
      </c>
      <c r="F91" s="275">
        <f t="shared" si="94"/>
        <v>129543</v>
      </c>
      <c r="G91" s="276">
        <v>7241</v>
      </c>
      <c r="H91" s="276">
        <v>95138</v>
      </c>
      <c r="I91" s="276">
        <v>1560</v>
      </c>
      <c r="J91" s="276">
        <v>8742</v>
      </c>
      <c r="K91" s="276">
        <v>12076</v>
      </c>
      <c r="L91" s="276">
        <v>25663</v>
      </c>
      <c r="M91" s="277">
        <f t="shared" si="95"/>
        <v>34.684102121952385</v>
      </c>
      <c r="N91" s="277">
        <f t="shared" si="96"/>
        <v>73.44125116756598</v>
      </c>
      <c r="O91" s="277">
        <f t="shared" si="97"/>
        <v>7.4723379795947693</v>
      </c>
      <c r="P91" s="277">
        <f t="shared" si="98"/>
        <v>6.7483383895694864</v>
      </c>
      <c r="Q91" s="277">
        <f t="shared" si="99"/>
        <v>57.843559898452845</v>
      </c>
      <c r="R91" s="277">
        <f t="shared" si="100"/>
        <v>19.81041044286453</v>
      </c>
      <c r="S91" s="276">
        <v>142935</v>
      </c>
      <c r="T91" s="276">
        <v>20585</v>
      </c>
      <c r="U91" s="276">
        <v>122350</v>
      </c>
      <c r="V91" s="276">
        <v>7829</v>
      </c>
      <c r="W91" s="276">
        <v>12756</v>
      </c>
      <c r="X91" s="276">
        <v>25664</v>
      </c>
      <c r="Y91" s="276">
        <v>96686</v>
      </c>
      <c r="Z91" s="279">
        <f t="shared" si="101"/>
        <v>38.032547971824144</v>
      </c>
      <c r="AA91" s="279">
        <f t="shared" si="102"/>
        <v>20.975888843481815</v>
      </c>
      <c r="AB91" s="279">
        <f t="shared" si="103"/>
        <v>61.967452028175849</v>
      </c>
      <c r="AC91" s="279">
        <f t="shared" si="104"/>
        <v>79.024111156518188</v>
      </c>
      <c r="AD91" s="281">
        <v>19.329999999999998</v>
      </c>
      <c r="AE91" s="303" t="s">
        <v>255</v>
      </c>
      <c r="AF91" s="303" t="s">
        <v>255</v>
      </c>
      <c r="AG91" s="303" t="s">
        <v>255</v>
      </c>
      <c r="AH91" s="303">
        <v>733</v>
      </c>
      <c r="AI91" s="304">
        <v>17.3</v>
      </c>
      <c r="AJ91" s="279">
        <v>119</v>
      </c>
      <c r="AK91" s="304">
        <v>113</v>
      </c>
      <c r="AL91" s="321">
        <v>29.989953569198185</v>
      </c>
      <c r="AM91" s="321">
        <v>53.010800130445624</v>
      </c>
      <c r="AN91" s="324" t="s">
        <v>255</v>
      </c>
      <c r="AO91" s="324" t="s">
        <v>255</v>
      </c>
      <c r="AP91" s="306" t="s">
        <v>255</v>
      </c>
      <c r="AQ91" s="276">
        <v>150420</v>
      </c>
      <c r="AR91" s="276">
        <v>68778</v>
      </c>
      <c r="AS91" s="276">
        <v>4052</v>
      </c>
      <c r="AT91" s="276">
        <v>64726</v>
      </c>
      <c r="AU91" s="276">
        <v>47761</v>
      </c>
      <c r="AV91" s="276">
        <v>5006</v>
      </c>
      <c r="AW91" s="276">
        <v>42755</v>
      </c>
      <c r="AX91" s="276">
        <v>33881</v>
      </c>
      <c r="AY91" s="276">
        <v>11819</v>
      </c>
      <c r="AZ91" s="276">
        <v>22062</v>
      </c>
      <c r="BA91" s="286">
        <f t="shared" si="105"/>
        <v>19.408918905973081</v>
      </c>
      <c r="BB91" s="279">
        <f t="shared" si="106"/>
        <v>49.964876527485082</v>
      </c>
      <c r="BC91" s="279">
        <f t="shared" si="107"/>
        <v>23.978540978109883</v>
      </c>
      <c r="BD91" s="279">
        <f t="shared" si="108"/>
        <v>33.004484997259596</v>
      </c>
      <c r="BE91" s="279">
        <f t="shared" si="109"/>
        <v>56.612540115917042</v>
      </c>
      <c r="BF91" s="280">
        <f t="shared" si="110"/>
        <v>17.030638475255323</v>
      </c>
      <c r="BG91" s="275">
        <v>31.8</v>
      </c>
      <c r="BH91" s="275">
        <v>67.7</v>
      </c>
      <c r="BI91" s="276">
        <v>18368</v>
      </c>
      <c r="BJ91" s="276">
        <v>27231</v>
      </c>
      <c r="BK91" s="316" t="s">
        <v>255</v>
      </c>
      <c r="BL91" s="306" t="s">
        <v>255</v>
      </c>
      <c r="BM91" s="321">
        <v>95.9</v>
      </c>
      <c r="BN91" s="276">
        <v>5.0999999999999996</v>
      </c>
      <c r="BO91" s="276">
        <v>3.7</v>
      </c>
    </row>
    <row r="92" spans="1:67">
      <c r="A92" s="311" t="s">
        <v>12</v>
      </c>
      <c r="B92" s="312" t="s">
        <v>13</v>
      </c>
      <c r="C92" s="313" t="s">
        <v>141</v>
      </c>
      <c r="D92" s="276">
        <v>206190</v>
      </c>
      <c r="E92" s="276">
        <v>17324</v>
      </c>
      <c r="F92" s="275">
        <f t="shared" si="94"/>
        <v>188866</v>
      </c>
      <c r="G92" s="276">
        <v>5420</v>
      </c>
      <c r="H92" s="276">
        <v>129625</v>
      </c>
      <c r="I92" s="276">
        <v>1058</v>
      </c>
      <c r="J92" s="276">
        <v>15562</v>
      </c>
      <c r="K92" s="276">
        <v>10846</v>
      </c>
      <c r="L92" s="276">
        <v>43679</v>
      </c>
      <c r="M92" s="277">
        <f t="shared" si="95"/>
        <v>31.286077118448397</v>
      </c>
      <c r="N92" s="277">
        <f t="shared" si="96"/>
        <v>68.63331674308769</v>
      </c>
      <c r="O92" s="277">
        <f t="shared" si="97"/>
        <v>6.1071346109443541</v>
      </c>
      <c r="P92" s="277">
        <f t="shared" si="98"/>
        <v>8.2397043406436303</v>
      </c>
      <c r="Q92" s="277">
        <f t="shared" si="99"/>
        <v>62.606788270607247</v>
      </c>
      <c r="R92" s="277">
        <f t="shared" si="100"/>
        <v>23.12697891626868</v>
      </c>
      <c r="S92" s="276">
        <v>198776</v>
      </c>
      <c r="T92" s="276">
        <v>17087</v>
      </c>
      <c r="U92" s="276">
        <v>181689</v>
      </c>
      <c r="V92" s="276">
        <v>4120</v>
      </c>
      <c r="W92" s="276">
        <v>12967</v>
      </c>
      <c r="X92" s="276">
        <v>29082</v>
      </c>
      <c r="Y92" s="276">
        <v>152607</v>
      </c>
      <c r="Z92" s="279">
        <f t="shared" si="101"/>
        <v>24.11189793410195</v>
      </c>
      <c r="AA92" s="279">
        <f t="shared" si="102"/>
        <v>16.006472598781436</v>
      </c>
      <c r="AB92" s="279">
        <f t="shared" si="103"/>
        <v>75.888102065898053</v>
      </c>
      <c r="AC92" s="279">
        <f t="shared" si="104"/>
        <v>83.993527401218572</v>
      </c>
      <c r="AD92" s="281">
        <v>23.02</v>
      </c>
      <c r="AE92" s="303" t="s">
        <v>255</v>
      </c>
      <c r="AF92" s="303" t="s">
        <v>255</v>
      </c>
      <c r="AG92" s="303" t="s">
        <v>255</v>
      </c>
      <c r="AH92" s="303">
        <v>889</v>
      </c>
      <c r="AI92" s="275">
        <v>25.8</v>
      </c>
      <c r="AJ92" s="279">
        <v>77</v>
      </c>
      <c r="AK92" s="304">
        <v>74</v>
      </c>
      <c r="AL92" s="321">
        <v>30.356893490534041</v>
      </c>
      <c r="AM92" s="279">
        <v>57.319493937292229</v>
      </c>
      <c r="AN92" s="305" t="s">
        <v>255</v>
      </c>
      <c r="AO92" s="305" t="s">
        <v>255</v>
      </c>
      <c r="AP92" s="306" t="s">
        <v>255</v>
      </c>
      <c r="AQ92" s="276">
        <v>206190</v>
      </c>
      <c r="AR92" s="276">
        <v>88608</v>
      </c>
      <c r="AS92" s="276">
        <v>3187</v>
      </c>
      <c r="AT92" s="276">
        <v>85421</v>
      </c>
      <c r="AU92" s="276">
        <v>61180</v>
      </c>
      <c r="AV92" s="276">
        <v>3538</v>
      </c>
      <c r="AW92" s="276">
        <v>57642</v>
      </c>
      <c r="AX92" s="276">
        <v>56402</v>
      </c>
      <c r="AY92" s="276">
        <v>10599</v>
      </c>
      <c r="AZ92" s="276">
        <v>45803</v>
      </c>
      <c r="BA92" s="286">
        <f t="shared" si="105"/>
        <v>18.396444239205724</v>
      </c>
      <c r="BB92" s="279">
        <f t="shared" si="106"/>
        <v>45.228362966335922</v>
      </c>
      <c r="BC92" s="279">
        <f t="shared" si="107"/>
        <v>20.422535211267608</v>
      </c>
      <c r="BD92" s="279">
        <f t="shared" si="108"/>
        <v>30.520051253269514</v>
      </c>
      <c r="BE92" s="279">
        <f t="shared" si="109"/>
        <v>61.181020549526664</v>
      </c>
      <c r="BF92" s="280">
        <f t="shared" si="110"/>
        <v>24.251585780394567</v>
      </c>
      <c r="BG92" s="275">
        <v>31.9</v>
      </c>
      <c r="BH92" s="275">
        <v>63.4</v>
      </c>
      <c r="BI92" s="276">
        <v>22380</v>
      </c>
      <c r="BJ92" s="276">
        <v>27256</v>
      </c>
      <c r="BK92" s="316" t="s">
        <v>255</v>
      </c>
      <c r="BL92" s="306" t="s">
        <v>255</v>
      </c>
      <c r="BM92" s="321">
        <v>117.8</v>
      </c>
      <c r="BN92" s="276">
        <v>4.8</v>
      </c>
      <c r="BO92" s="276">
        <v>4.4000000000000004</v>
      </c>
    </row>
    <row r="93" spans="1:67">
      <c r="A93" s="311" t="s">
        <v>12</v>
      </c>
      <c r="B93" s="312" t="s">
        <v>13</v>
      </c>
      <c r="C93" s="313" t="s">
        <v>142</v>
      </c>
      <c r="D93" s="276">
        <v>308009</v>
      </c>
      <c r="E93" s="276">
        <v>34287</v>
      </c>
      <c r="F93" s="275">
        <f t="shared" si="94"/>
        <v>273722</v>
      </c>
      <c r="G93" s="276">
        <v>10672</v>
      </c>
      <c r="H93" s="276">
        <v>196071</v>
      </c>
      <c r="I93" s="276">
        <v>2701</v>
      </c>
      <c r="J93" s="276">
        <v>21106</v>
      </c>
      <c r="K93" s="276">
        <v>20914</v>
      </c>
      <c r="L93" s="276">
        <v>56545</v>
      </c>
      <c r="M93" s="277">
        <f t="shared" si="95"/>
        <v>31.125499460436899</v>
      </c>
      <c r="N93" s="277">
        <f t="shared" si="96"/>
        <v>71.631436274760517</v>
      </c>
      <c r="O93" s="277">
        <f t="shared" si="97"/>
        <v>7.8776212558695713</v>
      </c>
      <c r="P93" s="277">
        <f t="shared" si="98"/>
        <v>7.7107430166373181</v>
      </c>
      <c r="Q93" s="277">
        <f t="shared" si="99"/>
        <v>60.996879283693531</v>
      </c>
      <c r="R93" s="277">
        <f t="shared" si="100"/>
        <v>20.657820708602159</v>
      </c>
      <c r="S93" s="276">
        <v>306022</v>
      </c>
      <c r="T93" s="276">
        <v>34164</v>
      </c>
      <c r="U93" s="276">
        <v>271858</v>
      </c>
      <c r="V93" s="276">
        <v>12112</v>
      </c>
      <c r="W93" s="276">
        <v>22052</v>
      </c>
      <c r="X93" s="276">
        <v>48750</v>
      </c>
      <c r="Y93" s="276">
        <v>223108</v>
      </c>
      <c r="Z93" s="279">
        <f t="shared" si="101"/>
        <v>35.452523123756002</v>
      </c>
      <c r="AA93" s="279">
        <f t="shared" si="102"/>
        <v>17.932155757785313</v>
      </c>
      <c r="AB93" s="279">
        <f t="shared" si="103"/>
        <v>64.547476876244005</v>
      </c>
      <c r="AC93" s="279">
        <f t="shared" si="104"/>
        <v>82.067844242214676</v>
      </c>
      <c r="AD93" s="281">
        <v>19.920000000000002</v>
      </c>
      <c r="AE93" s="303" t="s">
        <v>255</v>
      </c>
      <c r="AF93" s="303" t="s">
        <v>255</v>
      </c>
      <c r="AG93" s="303" t="s">
        <v>255</v>
      </c>
      <c r="AH93" s="303">
        <v>889</v>
      </c>
      <c r="AI93" s="275">
        <v>23.8</v>
      </c>
      <c r="AJ93" s="279">
        <v>108</v>
      </c>
      <c r="AK93" s="304">
        <v>90</v>
      </c>
      <c r="AL93" s="321">
        <v>28.653121396216996</v>
      </c>
      <c r="AM93" s="279">
        <v>51.34827470966664</v>
      </c>
      <c r="AN93" s="305" t="s">
        <v>255</v>
      </c>
      <c r="AO93" s="305" t="s">
        <v>255</v>
      </c>
      <c r="AP93" s="306" t="s">
        <v>255</v>
      </c>
      <c r="AQ93" s="276">
        <v>308009</v>
      </c>
      <c r="AR93" s="276">
        <v>142255</v>
      </c>
      <c r="AS93" s="276">
        <v>5899</v>
      </c>
      <c r="AT93" s="276">
        <v>136356</v>
      </c>
      <c r="AU93" s="276">
        <v>83654</v>
      </c>
      <c r="AV93" s="276">
        <v>7129</v>
      </c>
      <c r="AW93" s="276">
        <v>76525</v>
      </c>
      <c r="AX93" s="276">
        <v>82100</v>
      </c>
      <c r="AY93" s="276">
        <v>21259</v>
      </c>
      <c r="AZ93" s="276">
        <v>60841</v>
      </c>
      <c r="BA93" s="286">
        <f t="shared" si="105"/>
        <v>17.204771487735876</v>
      </c>
      <c r="BB93" s="279">
        <f t="shared" si="106"/>
        <v>49.815506243560989</v>
      </c>
      <c r="BC93" s="279">
        <f t="shared" si="107"/>
        <v>20.792136961530609</v>
      </c>
      <c r="BD93" s="279">
        <f t="shared" si="108"/>
        <v>27.95719744850615</v>
      </c>
      <c r="BE93" s="279">
        <f t="shared" si="109"/>
        <v>62.003091550733515</v>
      </c>
      <c r="BF93" s="280">
        <f t="shared" si="110"/>
        <v>22.227296307932868</v>
      </c>
      <c r="BG93" s="275">
        <v>30.9</v>
      </c>
      <c r="BH93" s="275">
        <v>66.7</v>
      </c>
      <c r="BI93" s="276">
        <v>22000</v>
      </c>
      <c r="BJ93" s="276">
        <v>31674</v>
      </c>
      <c r="BK93" s="316" t="s">
        <v>255</v>
      </c>
      <c r="BL93" s="306" t="s">
        <v>255</v>
      </c>
      <c r="BM93" s="321">
        <v>116.9</v>
      </c>
      <c r="BN93" s="276">
        <v>8.8000000000000007</v>
      </c>
      <c r="BO93" s="276">
        <v>4.5999999999999996</v>
      </c>
    </row>
    <row r="94" spans="1:67">
      <c r="A94" s="311" t="s">
        <v>92</v>
      </c>
      <c r="B94" s="312" t="s">
        <v>93</v>
      </c>
      <c r="C94" s="313" t="s">
        <v>143</v>
      </c>
      <c r="D94" s="276">
        <v>130519</v>
      </c>
      <c r="E94" s="276">
        <v>11497</v>
      </c>
      <c r="F94" s="275">
        <f t="shared" si="94"/>
        <v>119022</v>
      </c>
      <c r="G94" s="276">
        <v>5068</v>
      </c>
      <c r="H94" s="276">
        <v>93203</v>
      </c>
      <c r="I94" s="276">
        <v>922</v>
      </c>
      <c r="J94" s="276">
        <v>4709</v>
      </c>
      <c r="K94" s="276">
        <v>5507</v>
      </c>
      <c r="L94" s="276">
        <v>21110</v>
      </c>
      <c r="M94" s="277">
        <f t="shared" si="95"/>
        <v>44.081064625554497</v>
      </c>
      <c r="N94" s="277">
        <f t="shared" si="96"/>
        <v>78.307371746399824</v>
      </c>
      <c r="O94" s="277">
        <f t="shared" si="97"/>
        <v>8.0194833434809087</v>
      </c>
      <c r="P94" s="277">
        <f t="shared" si="98"/>
        <v>3.9564114197375275</v>
      </c>
      <c r="Q94" s="277">
        <f t="shared" si="99"/>
        <v>47.899452030964603</v>
      </c>
      <c r="R94" s="277">
        <f t="shared" si="100"/>
        <v>17.736216833862649</v>
      </c>
      <c r="S94" s="276">
        <v>127592</v>
      </c>
      <c r="T94" s="276">
        <v>11293</v>
      </c>
      <c r="U94" s="276">
        <v>116299</v>
      </c>
      <c r="V94" s="276">
        <v>3469</v>
      </c>
      <c r="W94" s="276">
        <v>7824</v>
      </c>
      <c r="X94" s="276">
        <v>20126</v>
      </c>
      <c r="Y94" s="276">
        <v>96173</v>
      </c>
      <c r="Z94" s="279">
        <f t="shared" si="101"/>
        <v>30.71814398299832</v>
      </c>
      <c r="AA94" s="279">
        <f t="shared" si="102"/>
        <v>17.305393855493168</v>
      </c>
      <c r="AB94" s="279">
        <f t="shared" si="103"/>
        <v>69.281856017001687</v>
      </c>
      <c r="AC94" s="279">
        <f t="shared" si="104"/>
        <v>82.694606144506835</v>
      </c>
      <c r="AD94" s="281">
        <v>19.04</v>
      </c>
      <c r="AE94" s="303" t="s">
        <v>255</v>
      </c>
      <c r="AF94" s="303" t="s">
        <v>255</v>
      </c>
      <c r="AG94" s="303" t="s">
        <v>255</v>
      </c>
      <c r="AH94" s="303">
        <v>758</v>
      </c>
      <c r="AI94" s="304">
        <v>17.600000000000001</v>
      </c>
      <c r="AJ94" s="279">
        <v>105</v>
      </c>
      <c r="AK94" s="304">
        <v>85</v>
      </c>
      <c r="AL94" s="321">
        <v>22.018096311982617</v>
      </c>
      <c r="AM94" s="321">
        <v>45.138089021986744</v>
      </c>
      <c r="AN94" s="324" t="s">
        <v>255</v>
      </c>
      <c r="AO94" s="324" t="s">
        <v>255</v>
      </c>
      <c r="AP94" s="306" t="s">
        <v>255</v>
      </c>
      <c r="AQ94" s="276">
        <v>130519</v>
      </c>
      <c r="AR94" s="276">
        <v>66724</v>
      </c>
      <c r="AS94" s="276">
        <v>2784</v>
      </c>
      <c r="AT94" s="276">
        <v>63940</v>
      </c>
      <c r="AU94" s="276">
        <v>39941</v>
      </c>
      <c r="AV94" s="276">
        <v>3243</v>
      </c>
      <c r="AW94" s="276">
        <v>36698</v>
      </c>
      <c r="AX94" s="276">
        <v>23854</v>
      </c>
      <c r="AY94" s="276">
        <v>5470</v>
      </c>
      <c r="AZ94" s="276">
        <v>18384</v>
      </c>
      <c r="BA94" s="286">
        <f t="shared" si="105"/>
        <v>24.215012611985738</v>
      </c>
      <c r="BB94" s="279">
        <f t="shared" si="106"/>
        <v>53.721160793802824</v>
      </c>
      <c r="BC94" s="279">
        <f t="shared" si="107"/>
        <v>28.20735844133252</v>
      </c>
      <c r="BD94" s="279">
        <f t="shared" si="108"/>
        <v>30.832955251970223</v>
      </c>
      <c r="BE94" s="279">
        <f t="shared" si="109"/>
        <v>47.577628946681742</v>
      </c>
      <c r="BF94" s="280">
        <f t="shared" si="110"/>
        <v>15.44588395422695</v>
      </c>
      <c r="BG94" s="275">
        <v>47.5</v>
      </c>
      <c r="BH94" s="275">
        <v>77.8</v>
      </c>
      <c r="BI94" s="276">
        <v>19365</v>
      </c>
      <c r="BJ94" s="276">
        <v>29324</v>
      </c>
      <c r="BK94" s="316" t="s">
        <v>255</v>
      </c>
      <c r="BL94" s="306" t="s">
        <v>255</v>
      </c>
      <c r="BM94" s="321">
        <v>96.9</v>
      </c>
      <c r="BN94" s="276">
        <v>5.8</v>
      </c>
      <c r="BO94" s="276">
        <v>4.0999999999999996</v>
      </c>
    </row>
    <row r="95" spans="1:67">
      <c r="A95" s="311" t="s">
        <v>12</v>
      </c>
      <c r="B95" s="312" t="s">
        <v>13</v>
      </c>
      <c r="C95" s="313" t="s">
        <v>144</v>
      </c>
      <c r="D95" s="276">
        <v>611369</v>
      </c>
      <c r="E95" s="276">
        <v>42330</v>
      </c>
      <c r="F95" s="275">
        <f t="shared" si="94"/>
        <v>569039</v>
      </c>
      <c r="G95" s="276">
        <v>15976</v>
      </c>
      <c r="H95" s="276">
        <v>451237</v>
      </c>
      <c r="I95" s="276">
        <v>2348</v>
      </c>
      <c r="J95" s="276">
        <v>28696</v>
      </c>
      <c r="K95" s="276">
        <v>24006</v>
      </c>
      <c r="L95" s="276">
        <v>89106</v>
      </c>
      <c r="M95" s="277">
        <f t="shared" si="95"/>
        <v>37.741554453106545</v>
      </c>
      <c r="N95" s="277">
        <f t="shared" si="96"/>
        <v>79.298079744973549</v>
      </c>
      <c r="O95" s="277">
        <f t="shared" si="97"/>
        <v>5.5468934561776519</v>
      </c>
      <c r="P95" s="277">
        <f t="shared" si="98"/>
        <v>5.0428880973008878</v>
      </c>
      <c r="Q95" s="277">
        <f t="shared" si="99"/>
        <v>56.711552090715799</v>
      </c>
      <c r="R95" s="277">
        <f t="shared" si="100"/>
        <v>15.659032157725569</v>
      </c>
      <c r="S95" s="276">
        <v>603496</v>
      </c>
      <c r="T95" s="276">
        <v>41800</v>
      </c>
      <c r="U95" s="276">
        <v>561696</v>
      </c>
      <c r="V95" s="276">
        <v>13899</v>
      </c>
      <c r="W95" s="276">
        <v>27901</v>
      </c>
      <c r="X95" s="276">
        <v>60504</v>
      </c>
      <c r="Y95" s="276">
        <v>501192</v>
      </c>
      <c r="Z95" s="279">
        <f t="shared" si="101"/>
        <v>33.251196172248804</v>
      </c>
      <c r="AA95" s="279">
        <f t="shared" si="102"/>
        <v>10.771662963595967</v>
      </c>
      <c r="AB95" s="279">
        <f t="shared" si="103"/>
        <v>66.748803827751189</v>
      </c>
      <c r="AC95" s="279">
        <f t="shared" si="104"/>
        <v>89.228337036404042</v>
      </c>
      <c r="AD95" s="281">
        <v>58.04</v>
      </c>
      <c r="AE95" s="303" t="s">
        <v>255</v>
      </c>
      <c r="AF95" s="303" t="s">
        <v>255</v>
      </c>
      <c r="AG95" s="303" t="s">
        <v>255</v>
      </c>
      <c r="AH95" s="303">
        <v>889</v>
      </c>
      <c r="AI95" s="275">
        <v>17.899999999999999</v>
      </c>
      <c r="AJ95" s="279">
        <v>151</v>
      </c>
      <c r="AK95" s="304">
        <v>136</v>
      </c>
      <c r="AL95" s="321">
        <v>32.472911955288545</v>
      </c>
      <c r="AM95" s="279">
        <v>40.651362067894937</v>
      </c>
      <c r="AN95" s="305" t="s">
        <v>255</v>
      </c>
      <c r="AO95" s="305" t="s">
        <v>255</v>
      </c>
      <c r="AP95" s="306" t="s">
        <v>255</v>
      </c>
      <c r="AQ95" s="276">
        <v>611369</v>
      </c>
      <c r="AR95" s="276">
        <v>331630</v>
      </c>
      <c r="AS95" s="276">
        <v>9328</v>
      </c>
      <c r="AT95" s="276">
        <v>322302</v>
      </c>
      <c r="AU95" s="276">
        <v>170949</v>
      </c>
      <c r="AV95" s="276">
        <v>9248</v>
      </c>
      <c r="AW95" s="276">
        <v>161701</v>
      </c>
      <c r="AX95" s="276">
        <v>108790</v>
      </c>
      <c r="AY95" s="276">
        <v>23754</v>
      </c>
      <c r="AZ95" s="276">
        <v>85036</v>
      </c>
      <c r="BA95" s="286">
        <f t="shared" si="105"/>
        <v>22.036380817387197</v>
      </c>
      <c r="BB95" s="279">
        <f t="shared" si="106"/>
        <v>56.639703078347878</v>
      </c>
      <c r="BC95" s="279">
        <f t="shared" si="107"/>
        <v>21.847389558232933</v>
      </c>
      <c r="BD95" s="279">
        <f t="shared" si="108"/>
        <v>28.416505722806345</v>
      </c>
      <c r="BE95" s="279">
        <f t="shared" si="109"/>
        <v>56.116229624379876</v>
      </c>
      <c r="BF95" s="280">
        <f t="shared" si="110"/>
        <v>14.943791198845775</v>
      </c>
      <c r="BG95" s="275">
        <v>38.299999999999997</v>
      </c>
      <c r="BH95" s="275">
        <v>77.2</v>
      </c>
      <c r="BI95" s="276">
        <v>30871</v>
      </c>
      <c r="BJ95" s="276">
        <v>51818</v>
      </c>
      <c r="BK95" s="316" t="s">
        <v>255</v>
      </c>
      <c r="BL95" s="306" t="s">
        <v>255</v>
      </c>
      <c r="BM95" s="321">
        <v>192.6</v>
      </c>
      <c r="BN95" s="276">
        <v>8.1999999999999993</v>
      </c>
      <c r="BO95" s="276">
        <v>6.6</v>
      </c>
    </row>
    <row r="96" spans="1:67">
      <c r="A96" s="311" t="s">
        <v>12</v>
      </c>
      <c r="B96" s="312" t="s">
        <v>13</v>
      </c>
      <c r="C96" s="313" t="s">
        <v>145</v>
      </c>
      <c r="D96" s="276">
        <v>59094</v>
      </c>
      <c r="E96" s="276">
        <v>4111</v>
      </c>
      <c r="F96" s="275">
        <f t="shared" si="94"/>
        <v>54983</v>
      </c>
      <c r="G96" s="276">
        <v>1654</v>
      </c>
      <c r="H96" s="276">
        <v>43455</v>
      </c>
      <c r="I96" s="276">
        <v>292</v>
      </c>
      <c r="J96" s="276">
        <v>2301</v>
      </c>
      <c r="K96" s="276">
        <v>2165</v>
      </c>
      <c r="L96" s="276">
        <v>9227</v>
      </c>
      <c r="M96" s="277">
        <f t="shared" si="95"/>
        <v>40.233519824860132</v>
      </c>
      <c r="N96" s="277">
        <f t="shared" si="96"/>
        <v>79.033519451466816</v>
      </c>
      <c r="O96" s="277">
        <f t="shared" si="97"/>
        <v>7.1028946728289952</v>
      </c>
      <c r="P96" s="277">
        <f t="shared" si="98"/>
        <v>4.1849298874197478</v>
      </c>
      <c r="Q96" s="277">
        <f t="shared" si="99"/>
        <v>52.663585502310873</v>
      </c>
      <c r="R96" s="277">
        <f t="shared" si="100"/>
        <v>16.781550661113435</v>
      </c>
      <c r="S96" s="276">
        <v>59064</v>
      </c>
      <c r="T96" s="276">
        <v>4111</v>
      </c>
      <c r="U96" s="276">
        <v>54953</v>
      </c>
      <c r="V96" s="276">
        <v>1198</v>
      </c>
      <c r="W96" s="276">
        <v>2913</v>
      </c>
      <c r="X96" s="276">
        <v>7363</v>
      </c>
      <c r="Y96" s="276">
        <v>47590</v>
      </c>
      <c r="Z96" s="279">
        <f t="shared" si="101"/>
        <v>29.141328144003893</v>
      </c>
      <c r="AA96" s="279">
        <f t="shared" si="102"/>
        <v>13.398722544720036</v>
      </c>
      <c r="AB96" s="279">
        <f t="shared" si="103"/>
        <v>70.858671855996107</v>
      </c>
      <c r="AC96" s="279">
        <f t="shared" si="104"/>
        <v>86.60127745527997</v>
      </c>
      <c r="AD96" s="281">
        <v>29.9</v>
      </c>
      <c r="AE96" s="303" t="s">
        <v>255</v>
      </c>
      <c r="AF96" s="303" t="s">
        <v>255</v>
      </c>
      <c r="AG96" s="303" t="s">
        <v>255</v>
      </c>
      <c r="AH96" s="303">
        <v>889</v>
      </c>
      <c r="AI96" s="275">
        <v>18.100000000000001</v>
      </c>
      <c r="AJ96" s="279">
        <v>149</v>
      </c>
      <c r="AK96" s="304">
        <v>127</v>
      </c>
      <c r="AL96" s="321">
        <v>35.505213951815897</v>
      </c>
      <c r="AM96" s="279">
        <v>55.064081802618794</v>
      </c>
      <c r="AN96" s="305" t="s">
        <v>255</v>
      </c>
      <c r="AO96" s="305" t="s">
        <v>255</v>
      </c>
      <c r="AP96" s="306" t="s">
        <v>255</v>
      </c>
      <c r="AQ96" s="276">
        <v>59094</v>
      </c>
      <c r="AR96" s="276">
        <v>29844</v>
      </c>
      <c r="AS96" s="276">
        <v>739</v>
      </c>
      <c r="AT96" s="276">
        <v>29105</v>
      </c>
      <c r="AU96" s="276">
        <v>19414</v>
      </c>
      <c r="AV96" s="276">
        <v>1442</v>
      </c>
      <c r="AW96" s="276">
        <v>17972</v>
      </c>
      <c r="AX96" s="276">
        <v>9836</v>
      </c>
      <c r="AY96" s="276">
        <v>1930</v>
      </c>
      <c r="AZ96" s="276">
        <v>7906</v>
      </c>
      <c r="BA96" s="286">
        <f t="shared" si="105"/>
        <v>17.976161517878861</v>
      </c>
      <c r="BB96" s="279">
        <f t="shared" si="106"/>
        <v>52.934543404324977</v>
      </c>
      <c r="BC96" s="279">
        <f t="shared" si="107"/>
        <v>35.07662369253223</v>
      </c>
      <c r="BD96" s="279">
        <f t="shared" si="108"/>
        <v>32.686466726078969</v>
      </c>
      <c r="BE96" s="279">
        <f t="shared" si="109"/>
        <v>46.947214789588912</v>
      </c>
      <c r="BF96" s="280">
        <f t="shared" si="110"/>
        <v>14.378989869596056</v>
      </c>
      <c r="BG96" s="275">
        <v>42.7</v>
      </c>
      <c r="BH96" s="275">
        <v>74.5</v>
      </c>
      <c r="BI96" s="276">
        <v>18585</v>
      </c>
      <c r="BJ96" s="276">
        <v>31957</v>
      </c>
      <c r="BK96" s="316" t="s">
        <v>255</v>
      </c>
      <c r="BL96" s="306" t="s">
        <v>255</v>
      </c>
      <c r="BM96" s="325" t="s">
        <v>255</v>
      </c>
      <c r="BN96" s="276">
        <v>10.8</v>
      </c>
      <c r="BO96" s="276">
        <v>6.7</v>
      </c>
    </row>
    <row r="97" spans="1:67">
      <c r="A97" s="311" t="s">
        <v>98</v>
      </c>
      <c r="B97" s="312" t="s">
        <v>99</v>
      </c>
      <c r="C97" s="313" t="s">
        <v>146</v>
      </c>
      <c r="D97" s="276">
        <v>483562</v>
      </c>
      <c r="E97" s="276">
        <v>34023</v>
      </c>
      <c r="F97" s="275">
        <f t="shared" si="94"/>
        <v>449539</v>
      </c>
      <c r="G97" s="276">
        <v>15035</v>
      </c>
      <c r="H97" s="276">
        <v>363270</v>
      </c>
      <c r="I97" s="276">
        <v>2427</v>
      </c>
      <c r="J97" s="276">
        <v>17939</v>
      </c>
      <c r="K97" s="276">
        <v>16561</v>
      </c>
      <c r="L97" s="276">
        <v>68330</v>
      </c>
      <c r="M97" s="277">
        <f t="shared" si="95"/>
        <v>44.190694530170767</v>
      </c>
      <c r="N97" s="277">
        <f t="shared" si="96"/>
        <v>80.809451460273749</v>
      </c>
      <c r="O97" s="277">
        <f t="shared" si="97"/>
        <v>7.1334097522264353</v>
      </c>
      <c r="P97" s="277">
        <f t="shared" si="98"/>
        <v>3.9905325233183326</v>
      </c>
      <c r="Q97" s="277">
        <f t="shared" si="99"/>
        <v>48.675895717602799</v>
      </c>
      <c r="R97" s="277">
        <f t="shared" si="100"/>
        <v>15.200016016407918</v>
      </c>
      <c r="S97" s="276">
        <v>471723</v>
      </c>
      <c r="T97" s="276">
        <v>33554</v>
      </c>
      <c r="U97" s="276">
        <v>438169</v>
      </c>
      <c r="V97" s="276">
        <v>10469</v>
      </c>
      <c r="W97" s="276">
        <v>23085</v>
      </c>
      <c r="X97" s="276">
        <v>50758</v>
      </c>
      <c r="Y97" s="276">
        <v>387411</v>
      </c>
      <c r="Z97" s="279">
        <f t="shared" si="101"/>
        <v>31.200453001132505</v>
      </c>
      <c r="AA97" s="279">
        <f t="shared" si="102"/>
        <v>11.584114805018155</v>
      </c>
      <c r="AB97" s="279">
        <f t="shared" si="103"/>
        <v>68.799546998867498</v>
      </c>
      <c r="AC97" s="279">
        <f t="shared" si="104"/>
        <v>88.415885194981854</v>
      </c>
      <c r="AD97" s="281">
        <v>29.69</v>
      </c>
      <c r="AE97" s="303" t="s">
        <v>255</v>
      </c>
      <c r="AF97" s="303" t="s">
        <v>255</v>
      </c>
      <c r="AG97" s="303" t="s">
        <v>255</v>
      </c>
      <c r="AH97" s="303">
        <v>779</v>
      </c>
      <c r="AI97" s="304">
        <v>14.8</v>
      </c>
      <c r="AJ97" s="279">
        <v>160</v>
      </c>
      <c r="AK97" s="304">
        <v>140</v>
      </c>
      <c r="AL97" s="321">
        <v>26.431969010794955</v>
      </c>
      <c r="AM97" s="321">
        <v>43.386004238918645</v>
      </c>
      <c r="AN97" s="324" t="s">
        <v>255</v>
      </c>
      <c r="AO97" s="324" t="s">
        <v>255</v>
      </c>
      <c r="AP97" s="306" t="s">
        <v>255</v>
      </c>
      <c r="AQ97" s="276">
        <v>483562</v>
      </c>
      <c r="AR97" s="276">
        <v>263962</v>
      </c>
      <c r="AS97" s="276">
        <v>8808</v>
      </c>
      <c r="AT97" s="276">
        <v>255154</v>
      </c>
      <c r="AU97" s="276">
        <v>149895</v>
      </c>
      <c r="AV97" s="276">
        <v>9781</v>
      </c>
      <c r="AW97" s="276">
        <v>140114</v>
      </c>
      <c r="AX97" s="276">
        <v>69705</v>
      </c>
      <c r="AY97" s="276">
        <v>15434</v>
      </c>
      <c r="AZ97" s="276">
        <v>54271</v>
      </c>
      <c r="BA97" s="286">
        <f t="shared" si="105"/>
        <v>25.888369632307555</v>
      </c>
      <c r="BB97" s="279">
        <f t="shared" si="106"/>
        <v>56.759035367342989</v>
      </c>
      <c r="BC97" s="279">
        <f t="shared" si="107"/>
        <v>28.748199747229812</v>
      </c>
      <c r="BD97" s="279">
        <f t="shared" si="108"/>
        <v>31.168374712761292</v>
      </c>
      <c r="BE97" s="279">
        <f t="shared" si="109"/>
        <v>45.36343062046263</v>
      </c>
      <c r="BF97" s="280">
        <f t="shared" si="110"/>
        <v>12.072589919895716</v>
      </c>
      <c r="BG97" s="275">
        <v>50.1</v>
      </c>
      <c r="BH97" s="275">
        <v>77.8</v>
      </c>
      <c r="BI97" s="276">
        <v>22735</v>
      </c>
      <c r="BJ97" s="276">
        <v>44827</v>
      </c>
      <c r="BK97" s="316" t="s">
        <v>255</v>
      </c>
      <c r="BL97" s="306" t="s">
        <v>255</v>
      </c>
      <c r="BM97" s="321">
        <v>148.80000000000001</v>
      </c>
      <c r="BN97" s="276">
        <v>7.3</v>
      </c>
      <c r="BO97" s="276">
        <v>6.9</v>
      </c>
    </row>
    <row r="98" spans="1:67">
      <c r="A98" s="311" t="s">
        <v>98</v>
      </c>
      <c r="B98" s="312" t="s">
        <v>99</v>
      </c>
      <c r="C98" s="313" t="s">
        <v>147</v>
      </c>
      <c r="D98" s="276">
        <v>133075</v>
      </c>
      <c r="E98" s="276">
        <v>19250</v>
      </c>
      <c r="F98" s="275">
        <f t="shared" ref="F98:F107" si="111">D98-E98</f>
        <v>113825</v>
      </c>
      <c r="G98" s="276">
        <v>6106</v>
      </c>
      <c r="H98" s="276">
        <v>82403</v>
      </c>
      <c r="I98" s="276">
        <v>1048</v>
      </c>
      <c r="J98" s="276">
        <v>6374</v>
      </c>
      <c r="K98" s="276">
        <v>12096</v>
      </c>
      <c r="L98" s="276">
        <v>25048</v>
      </c>
      <c r="M98" s="277">
        <f t="shared" ref="M98:M107" si="112">G98/E98*100</f>
        <v>31.71948051948052</v>
      </c>
      <c r="N98" s="277">
        <f t="shared" ref="N98:N107" si="113">H98/F98*100</f>
        <v>72.394465187788271</v>
      </c>
      <c r="O98" s="277">
        <f t="shared" ref="O98:O107" si="114">I98/E98*100</f>
        <v>5.4441558441558442</v>
      </c>
      <c r="P98" s="277">
        <f t="shared" ref="P98:P107" si="115">J98/F98*100</f>
        <v>5.5998242916758176</v>
      </c>
      <c r="Q98" s="277">
        <f t="shared" ref="Q98:Q107" si="116">K98/E98*100</f>
        <v>62.836363636363636</v>
      </c>
      <c r="R98" s="277">
        <f t="shared" ref="R98:R107" si="117">L98/F98*100</f>
        <v>22.00571052053591</v>
      </c>
      <c r="S98" s="276">
        <v>130161</v>
      </c>
      <c r="T98" s="276">
        <v>19088</v>
      </c>
      <c r="U98" s="276">
        <v>111073</v>
      </c>
      <c r="V98" s="276">
        <v>7350</v>
      </c>
      <c r="W98" s="276">
        <v>11738</v>
      </c>
      <c r="X98" s="276">
        <v>18754</v>
      </c>
      <c r="Y98" s="276">
        <v>92319</v>
      </c>
      <c r="Z98" s="279">
        <f t="shared" ref="Z98:Z107" si="118">V98/T98*100</f>
        <v>38.505867560771165</v>
      </c>
      <c r="AA98" s="279">
        <f t="shared" ref="AA98:AA107" si="119">X98/U98*100</f>
        <v>16.884391346231759</v>
      </c>
      <c r="AB98" s="279">
        <f t="shared" ref="AB98:AB107" si="120">W98/T98*100</f>
        <v>61.494132439228835</v>
      </c>
      <c r="AC98" s="279">
        <f t="shared" ref="AC98:AC107" si="121">Y98/U98*100</f>
        <v>83.115608653768248</v>
      </c>
      <c r="AD98" s="281">
        <v>16.71</v>
      </c>
      <c r="AE98" s="303" t="s">
        <v>255</v>
      </c>
      <c r="AF98" s="303" t="s">
        <v>255</v>
      </c>
      <c r="AG98" s="303" t="s">
        <v>255</v>
      </c>
      <c r="AH98" s="303">
        <v>779</v>
      </c>
      <c r="AI98" s="275">
        <v>21.3</v>
      </c>
      <c r="AJ98" s="279">
        <v>84</v>
      </c>
      <c r="AK98" s="304">
        <v>71</v>
      </c>
      <c r="AL98" s="321">
        <v>26.208290781767786</v>
      </c>
      <c r="AM98" s="321">
        <v>51.602221203321619</v>
      </c>
      <c r="AN98" s="324" t="s">
        <v>255</v>
      </c>
      <c r="AO98" s="324" t="s">
        <v>255</v>
      </c>
      <c r="AP98" s="306" t="s">
        <v>255</v>
      </c>
      <c r="AQ98" s="276">
        <v>133075</v>
      </c>
      <c r="AR98" s="276">
        <v>58284</v>
      </c>
      <c r="AS98" s="276">
        <v>3868</v>
      </c>
      <c r="AT98" s="276">
        <v>54416</v>
      </c>
      <c r="AU98" s="276">
        <v>42445</v>
      </c>
      <c r="AV98" s="276">
        <v>3678</v>
      </c>
      <c r="AW98" s="276">
        <v>38767</v>
      </c>
      <c r="AX98" s="276">
        <v>32346</v>
      </c>
      <c r="AY98" s="276">
        <v>11704</v>
      </c>
      <c r="AZ98" s="276">
        <v>20642</v>
      </c>
      <c r="BA98" s="286">
        <f t="shared" ref="BA98:BA107" si="122">AS98/E98*100</f>
        <v>20.093506493506492</v>
      </c>
      <c r="BB98" s="279">
        <f t="shared" ref="BB98:BB107" si="123">AT98/F98*100</f>
        <v>47.806720843399958</v>
      </c>
      <c r="BC98" s="279">
        <f t="shared" ref="BC98:BC107" si="124">AV98/E98*100</f>
        <v>19.106493506493507</v>
      </c>
      <c r="BD98" s="279">
        <f t="shared" ref="BD98:BD107" si="125">AW98/F98*100</f>
        <v>34.058423017790467</v>
      </c>
      <c r="BE98" s="279">
        <f t="shared" ref="BE98:BE107" si="126">AY98/E98*100</f>
        <v>60.8</v>
      </c>
      <c r="BF98" s="280">
        <f t="shared" ref="BF98:BF107" si="127">AZ98/F98*100</f>
        <v>18.134856138809578</v>
      </c>
      <c r="BG98" s="275">
        <v>35.799999999999997</v>
      </c>
      <c r="BH98" s="275">
        <v>68.599999999999994</v>
      </c>
      <c r="BI98" s="276">
        <v>19726</v>
      </c>
      <c r="BJ98" s="276">
        <v>27809</v>
      </c>
      <c r="BK98" s="316" t="s">
        <v>255</v>
      </c>
      <c r="BL98" s="306" t="s">
        <v>255</v>
      </c>
      <c r="BM98" s="321">
        <v>95.9</v>
      </c>
      <c r="BN98" s="276">
        <v>7.2</v>
      </c>
      <c r="BO98" s="276">
        <v>4.4000000000000004</v>
      </c>
    </row>
    <row r="99" spans="1:67">
      <c r="A99" s="311" t="s">
        <v>22</v>
      </c>
      <c r="B99" s="312" t="s">
        <v>23</v>
      </c>
      <c r="C99" s="313" t="s">
        <v>148</v>
      </c>
      <c r="D99" s="276">
        <v>163006</v>
      </c>
      <c r="E99" s="276">
        <v>18158</v>
      </c>
      <c r="F99" s="275">
        <f t="shared" si="111"/>
        <v>144848</v>
      </c>
      <c r="G99" s="276">
        <v>5274</v>
      </c>
      <c r="H99" s="276">
        <v>110717</v>
      </c>
      <c r="I99" s="276">
        <v>1156</v>
      </c>
      <c r="J99" s="276">
        <v>8320</v>
      </c>
      <c r="K99" s="276">
        <v>11728</v>
      </c>
      <c r="L99" s="276">
        <v>25811</v>
      </c>
      <c r="M99" s="277">
        <f t="shared" si="112"/>
        <v>29.045049014208612</v>
      </c>
      <c r="N99" s="277">
        <f t="shared" si="113"/>
        <v>76.436678449132884</v>
      </c>
      <c r="O99" s="277">
        <f t="shared" si="114"/>
        <v>6.3663399052759111</v>
      </c>
      <c r="P99" s="277">
        <f t="shared" si="115"/>
        <v>5.7439522810118193</v>
      </c>
      <c r="Q99" s="277">
        <f t="shared" si="116"/>
        <v>64.588611080515477</v>
      </c>
      <c r="R99" s="277">
        <f t="shared" si="117"/>
        <v>17.819369269855294</v>
      </c>
      <c r="S99" s="276">
        <v>161333</v>
      </c>
      <c r="T99" s="276">
        <v>18037</v>
      </c>
      <c r="U99" s="276">
        <v>143296</v>
      </c>
      <c r="V99" s="276">
        <v>5567</v>
      </c>
      <c r="W99" s="276">
        <v>12470</v>
      </c>
      <c r="X99" s="276">
        <v>19168</v>
      </c>
      <c r="Y99" s="276">
        <v>124128</v>
      </c>
      <c r="Z99" s="279">
        <f t="shared" si="118"/>
        <v>30.864334423684646</v>
      </c>
      <c r="AA99" s="279">
        <f t="shared" si="119"/>
        <v>13.37650736936132</v>
      </c>
      <c r="AB99" s="279">
        <f t="shared" si="120"/>
        <v>69.135665576315347</v>
      </c>
      <c r="AC99" s="279">
        <f t="shared" si="121"/>
        <v>86.62349263063868</v>
      </c>
      <c r="AD99" s="281">
        <v>19.5</v>
      </c>
      <c r="AE99" s="303" t="s">
        <v>255</v>
      </c>
      <c r="AF99" s="303" t="s">
        <v>255</v>
      </c>
      <c r="AG99" s="303" t="s">
        <v>255</v>
      </c>
      <c r="AH99" s="303">
        <v>733</v>
      </c>
      <c r="AI99" s="304">
        <v>21.2</v>
      </c>
      <c r="AJ99" s="279">
        <v>111</v>
      </c>
      <c r="AK99" s="304">
        <v>97</v>
      </c>
      <c r="AL99" s="321">
        <v>28.395443449959316</v>
      </c>
      <c r="AM99" s="279">
        <v>48.960319219685218</v>
      </c>
      <c r="AN99" s="305" t="s">
        <v>255</v>
      </c>
      <c r="AO99" s="305" t="s">
        <v>255</v>
      </c>
      <c r="AP99" s="306" t="s">
        <v>255</v>
      </c>
      <c r="AQ99" s="276">
        <v>163006</v>
      </c>
      <c r="AR99" s="276">
        <v>85648</v>
      </c>
      <c r="AS99" s="276">
        <v>3390</v>
      </c>
      <c r="AT99" s="276">
        <v>82258</v>
      </c>
      <c r="AU99" s="276">
        <v>40613</v>
      </c>
      <c r="AV99" s="276">
        <v>3148</v>
      </c>
      <c r="AW99" s="276">
        <v>37465</v>
      </c>
      <c r="AX99" s="276">
        <v>36745</v>
      </c>
      <c r="AY99" s="276">
        <v>11620</v>
      </c>
      <c r="AZ99" s="276">
        <v>25125</v>
      </c>
      <c r="BA99" s="286">
        <f t="shared" si="122"/>
        <v>18.669456988655138</v>
      </c>
      <c r="BB99" s="279">
        <f t="shared" si="123"/>
        <v>56.789185905224791</v>
      </c>
      <c r="BC99" s="279">
        <f t="shared" si="124"/>
        <v>17.336711091529907</v>
      </c>
      <c r="BD99" s="279">
        <f t="shared" si="125"/>
        <v>25.865044736551418</v>
      </c>
      <c r="BE99" s="279">
        <f t="shared" si="126"/>
        <v>63.993831919814959</v>
      </c>
      <c r="BF99" s="280">
        <f t="shared" si="127"/>
        <v>17.345769358223791</v>
      </c>
      <c r="BG99" s="275">
        <v>37</v>
      </c>
      <c r="BH99" s="275">
        <v>71.099999999999994</v>
      </c>
      <c r="BI99" s="276">
        <v>23061</v>
      </c>
      <c r="BJ99" s="276">
        <v>31372</v>
      </c>
      <c r="BK99" s="316" t="s">
        <v>255</v>
      </c>
      <c r="BL99" s="306" t="s">
        <v>255</v>
      </c>
      <c r="BM99" s="325" t="s">
        <v>255</v>
      </c>
      <c r="BN99" s="276">
        <v>6.8</v>
      </c>
      <c r="BO99" s="276">
        <v>5.5</v>
      </c>
    </row>
    <row r="100" spans="1:67">
      <c r="A100" s="311" t="s">
        <v>98</v>
      </c>
      <c r="B100" s="312" t="s">
        <v>99</v>
      </c>
      <c r="C100" s="313" t="s">
        <v>149</v>
      </c>
      <c r="D100" s="276">
        <v>131510</v>
      </c>
      <c r="E100" s="276">
        <v>17861</v>
      </c>
      <c r="F100" s="275">
        <f t="shared" si="111"/>
        <v>113649</v>
      </c>
      <c r="G100" s="276">
        <v>6725</v>
      </c>
      <c r="H100" s="276">
        <v>84804</v>
      </c>
      <c r="I100" s="276">
        <v>1065</v>
      </c>
      <c r="J100" s="276">
        <v>6616</v>
      </c>
      <c r="K100" s="276">
        <v>10071</v>
      </c>
      <c r="L100" s="276">
        <v>22229</v>
      </c>
      <c r="M100" s="277">
        <f t="shared" si="112"/>
        <v>37.651867196685515</v>
      </c>
      <c r="N100" s="277">
        <f t="shared" si="113"/>
        <v>74.619222342475524</v>
      </c>
      <c r="O100" s="277">
        <f t="shared" si="114"/>
        <v>5.9627120541962935</v>
      </c>
      <c r="P100" s="277">
        <f t="shared" si="115"/>
        <v>5.8214326566885761</v>
      </c>
      <c r="Q100" s="277">
        <f t="shared" si="116"/>
        <v>56.38542074911819</v>
      </c>
      <c r="R100" s="277">
        <f t="shared" si="117"/>
        <v>19.559345000835908</v>
      </c>
      <c r="S100" s="276">
        <v>130324</v>
      </c>
      <c r="T100" s="276">
        <v>17809</v>
      </c>
      <c r="U100" s="276">
        <v>112515</v>
      </c>
      <c r="V100" s="276">
        <v>5737</v>
      </c>
      <c r="W100" s="276">
        <v>12072</v>
      </c>
      <c r="X100" s="276">
        <v>16399</v>
      </c>
      <c r="Y100" s="276">
        <v>96116</v>
      </c>
      <c r="Z100" s="279">
        <f t="shared" si="118"/>
        <v>32.214049076309728</v>
      </c>
      <c r="AA100" s="279">
        <f t="shared" si="119"/>
        <v>14.574945562813845</v>
      </c>
      <c r="AB100" s="279">
        <f t="shared" si="120"/>
        <v>67.785950923690265</v>
      </c>
      <c r="AC100" s="279">
        <f t="shared" si="121"/>
        <v>85.425054437186148</v>
      </c>
      <c r="AD100" s="281">
        <v>21.96</v>
      </c>
      <c r="AE100" s="303" t="s">
        <v>255</v>
      </c>
      <c r="AF100" s="303" t="s">
        <v>255</v>
      </c>
      <c r="AG100" s="303" t="s">
        <v>255</v>
      </c>
      <c r="AH100" s="303">
        <v>779</v>
      </c>
      <c r="AI100" s="304">
        <v>18.399999999999999</v>
      </c>
      <c r="AJ100" s="279">
        <v>114</v>
      </c>
      <c r="AK100" s="304">
        <v>98</v>
      </c>
      <c r="AL100" s="321">
        <v>30.892892693609397</v>
      </c>
      <c r="AM100" s="321">
        <v>49.498119504844453</v>
      </c>
      <c r="AN100" s="324" t="s">
        <v>255</v>
      </c>
      <c r="AO100" s="324" t="s">
        <v>255</v>
      </c>
      <c r="AP100" s="324" t="s">
        <v>255</v>
      </c>
      <c r="AQ100" s="276">
        <v>131510</v>
      </c>
      <c r="AR100" s="276">
        <v>65017</v>
      </c>
      <c r="AS100" s="276">
        <v>4075</v>
      </c>
      <c r="AT100" s="276">
        <v>60942</v>
      </c>
      <c r="AU100" s="276">
        <v>35181</v>
      </c>
      <c r="AV100" s="276">
        <v>3972</v>
      </c>
      <c r="AW100" s="276">
        <v>31209</v>
      </c>
      <c r="AX100" s="276">
        <v>31312</v>
      </c>
      <c r="AY100" s="276">
        <v>9814</v>
      </c>
      <c r="AZ100" s="276">
        <v>21498</v>
      </c>
      <c r="BA100" s="286">
        <f t="shared" si="122"/>
        <v>22.815071944459998</v>
      </c>
      <c r="BB100" s="279">
        <f t="shared" si="123"/>
        <v>53.622997122719951</v>
      </c>
      <c r="BC100" s="279">
        <f t="shared" si="124"/>
        <v>22.238396506354626</v>
      </c>
      <c r="BD100" s="279">
        <f t="shared" si="125"/>
        <v>27.460866351661693</v>
      </c>
      <c r="BE100" s="279">
        <f t="shared" si="126"/>
        <v>54.946531549185373</v>
      </c>
      <c r="BF100" s="280">
        <f t="shared" si="127"/>
        <v>18.916136525618352</v>
      </c>
      <c r="BG100" s="275">
        <v>40.1</v>
      </c>
      <c r="BH100" s="275">
        <v>69.599999999999994</v>
      </c>
      <c r="BI100" s="276">
        <v>21245</v>
      </c>
      <c r="BJ100" s="276">
        <v>33017</v>
      </c>
      <c r="BK100" s="316" t="s">
        <v>255</v>
      </c>
      <c r="BL100" s="306" t="s">
        <v>255</v>
      </c>
      <c r="BM100" s="321">
        <v>108.2</v>
      </c>
      <c r="BN100" s="276">
        <v>6.4</v>
      </c>
      <c r="BO100" s="276">
        <v>3.8</v>
      </c>
    </row>
    <row r="101" spans="1:67">
      <c r="A101" s="311" t="s">
        <v>22</v>
      </c>
      <c r="B101" s="312" t="s">
        <v>23</v>
      </c>
      <c r="C101" s="313" t="s">
        <v>150</v>
      </c>
      <c r="D101" s="276">
        <v>237009</v>
      </c>
      <c r="E101" s="276">
        <v>24419</v>
      </c>
      <c r="F101" s="275">
        <f t="shared" si="111"/>
        <v>212590</v>
      </c>
      <c r="G101" s="276">
        <v>8201</v>
      </c>
      <c r="H101" s="276">
        <v>153677</v>
      </c>
      <c r="I101" s="276">
        <v>1836</v>
      </c>
      <c r="J101" s="276">
        <v>15043</v>
      </c>
      <c r="K101" s="276">
        <v>14382</v>
      </c>
      <c r="L101" s="276">
        <v>43870</v>
      </c>
      <c r="M101" s="277">
        <f t="shared" si="112"/>
        <v>33.584503869937343</v>
      </c>
      <c r="N101" s="277">
        <f t="shared" si="113"/>
        <v>72.287972152970497</v>
      </c>
      <c r="O101" s="277">
        <f t="shared" si="114"/>
        <v>7.5187354109504891</v>
      </c>
      <c r="P101" s="277">
        <f t="shared" si="115"/>
        <v>7.076061903193942</v>
      </c>
      <c r="Q101" s="277">
        <f t="shared" si="116"/>
        <v>58.896760719112166</v>
      </c>
      <c r="R101" s="277">
        <f t="shared" si="117"/>
        <v>20.635965943835551</v>
      </c>
      <c r="S101" s="276">
        <v>228738</v>
      </c>
      <c r="T101" s="276">
        <v>24218</v>
      </c>
      <c r="U101" s="276">
        <v>204520</v>
      </c>
      <c r="V101" s="276">
        <v>7936</v>
      </c>
      <c r="W101" s="276">
        <v>16282</v>
      </c>
      <c r="X101" s="276">
        <v>35699</v>
      </c>
      <c r="Y101" s="276">
        <v>168821</v>
      </c>
      <c r="Z101" s="279">
        <f t="shared" si="118"/>
        <v>32.769014782393263</v>
      </c>
      <c r="AA101" s="279">
        <f t="shared" si="119"/>
        <v>17.455016624291023</v>
      </c>
      <c r="AB101" s="279">
        <f t="shared" si="120"/>
        <v>67.230985217606744</v>
      </c>
      <c r="AC101" s="279">
        <f t="shared" si="121"/>
        <v>82.544983375708981</v>
      </c>
      <c r="AD101" s="281">
        <v>19.5</v>
      </c>
      <c r="AE101" s="303" t="s">
        <v>255</v>
      </c>
      <c r="AF101" s="303" t="s">
        <v>255</v>
      </c>
      <c r="AG101" s="303" t="s">
        <v>255</v>
      </c>
      <c r="AH101" s="303">
        <v>773</v>
      </c>
      <c r="AI101" s="304">
        <v>21.2</v>
      </c>
      <c r="AJ101" s="279">
        <v>111</v>
      </c>
      <c r="AK101" s="304">
        <v>97</v>
      </c>
      <c r="AL101" s="321">
        <v>27.701582947597004</v>
      </c>
      <c r="AM101" s="279">
        <v>51.960718729513133</v>
      </c>
      <c r="AN101" s="305" t="s">
        <v>255</v>
      </c>
      <c r="AO101" s="305" t="s">
        <v>255</v>
      </c>
      <c r="AP101" s="305" t="s">
        <v>255</v>
      </c>
      <c r="AQ101" s="276">
        <v>237009</v>
      </c>
      <c r="AR101" s="276">
        <v>118277</v>
      </c>
      <c r="AS101" s="276">
        <v>5311</v>
      </c>
      <c r="AT101" s="276">
        <v>112966</v>
      </c>
      <c r="AU101" s="276">
        <v>59811</v>
      </c>
      <c r="AV101" s="276">
        <v>4278</v>
      </c>
      <c r="AW101" s="276">
        <v>55533</v>
      </c>
      <c r="AX101" s="276">
        <v>58921</v>
      </c>
      <c r="AY101" s="276">
        <v>14830</v>
      </c>
      <c r="AZ101" s="276">
        <v>44091</v>
      </c>
      <c r="BA101" s="286">
        <f t="shared" si="122"/>
        <v>21.749457389737501</v>
      </c>
      <c r="BB101" s="279">
        <f t="shared" si="123"/>
        <v>53.137965097135329</v>
      </c>
      <c r="BC101" s="279">
        <f t="shared" si="124"/>
        <v>17.519144928129734</v>
      </c>
      <c r="BD101" s="279">
        <f t="shared" si="125"/>
        <v>26.122112987440616</v>
      </c>
      <c r="BE101" s="279">
        <f t="shared" si="126"/>
        <v>60.731397682132773</v>
      </c>
      <c r="BF101" s="280">
        <f t="shared" si="127"/>
        <v>20.739921915424055</v>
      </c>
      <c r="BG101" s="275">
        <v>34.200000000000003</v>
      </c>
      <c r="BH101" s="275">
        <v>68.599999999999994</v>
      </c>
      <c r="BI101" s="276">
        <v>23330</v>
      </c>
      <c r="BJ101" s="276">
        <v>31131</v>
      </c>
      <c r="BK101" s="316" t="s">
        <v>255</v>
      </c>
      <c r="BL101" s="306" t="s">
        <v>255</v>
      </c>
      <c r="BM101" s="321">
        <v>94.5</v>
      </c>
      <c r="BN101" s="276">
        <v>3.7</v>
      </c>
      <c r="BO101" s="276">
        <v>5.9</v>
      </c>
    </row>
    <row r="102" spans="1:67">
      <c r="A102" s="311" t="s">
        <v>8</v>
      </c>
      <c r="B102" s="312" t="s">
        <v>9</v>
      </c>
      <c r="C102" s="313" t="s">
        <v>151</v>
      </c>
      <c r="D102" s="276">
        <v>328934</v>
      </c>
      <c r="E102" s="276">
        <v>42552</v>
      </c>
      <c r="F102" s="275">
        <f t="shared" si="111"/>
        <v>286382</v>
      </c>
      <c r="G102" s="276">
        <v>15184</v>
      </c>
      <c r="H102" s="276">
        <v>206140</v>
      </c>
      <c r="I102" s="276">
        <v>3153</v>
      </c>
      <c r="J102" s="276">
        <v>21273</v>
      </c>
      <c r="K102" s="276">
        <v>24215</v>
      </c>
      <c r="L102" s="276">
        <v>58969</v>
      </c>
      <c r="M102" s="277">
        <f t="shared" si="112"/>
        <v>35.683399135175783</v>
      </c>
      <c r="N102" s="277">
        <f t="shared" si="113"/>
        <v>71.980780915001645</v>
      </c>
      <c r="O102" s="277">
        <f t="shared" si="114"/>
        <v>7.4097574732092495</v>
      </c>
      <c r="P102" s="277">
        <f t="shared" si="115"/>
        <v>7.4281903192239733</v>
      </c>
      <c r="Q102" s="277">
        <f t="shared" si="116"/>
        <v>56.90684339161497</v>
      </c>
      <c r="R102" s="277">
        <f t="shared" si="117"/>
        <v>20.591028765774386</v>
      </c>
      <c r="S102" s="276">
        <v>320273</v>
      </c>
      <c r="T102" s="276">
        <v>41800</v>
      </c>
      <c r="U102" s="276">
        <v>278473</v>
      </c>
      <c r="V102" s="276">
        <v>15101</v>
      </c>
      <c r="W102" s="276">
        <v>26699</v>
      </c>
      <c r="X102" s="276">
        <v>63701</v>
      </c>
      <c r="Y102" s="276">
        <v>214772</v>
      </c>
      <c r="Z102" s="279">
        <f t="shared" si="118"/>
        <v>36.126794258373209</v>
      </c>
      <c r="AA102" s="279">
        <f t="shared" si="119"/>
        <v>22.875108179248976</v>
      </c>
      <c r="AB102" s="279">
        <f t="shared" si="120"/>
        <v>63.873205741626791</v>
      </c>
      <c r="AC102" s="279">
        <f t="shared" si="121"/>
        <v>77.124891820751031</v>
      </c>
      <c r="AD102" s="281">
        <v>16.670000000000002</v>
      </c>
      <c r="AE102" s="303" t="s">
        <v>255</v>
      </c>
      <c r="AF102" s="303" t="s">
        <v>255</v>
      </c>
      <c r="AG102" s="303" t="s">
        <v>255</v>
      </c>
      <c r="AH102" s="274">
        <v>733</v>
      </c>
      <c r="AI102" s="275">
        <v>22.2</v>
      </c>
      <c r="AJ102" s="275">
        <v>89</v>
      </c>
      <c r="AK102" s="275">
        <v>75</v>
      </c>
      <c r="AL102" s="321">
        <v>25.590173815946798</v>
      </c>
      <c r="AM102" s="279">
        <v>52.25056827788319</v>
      </c>
      <c r="AN102" s="305" t="s">
        <v>255</v>
      </c>
      <c r="AO102" s="305" t="s">
        <v>255</v>
      </c>
      <c r="AP102" s="305" t="s">
        <v>255</v>
      </c>
      <c r="AQ102" s="276">
        <v>328934</v>
      </c>
      <c r="AR102" s="276">
        <v>141940</v>
      </c>
      <c r="AS102" s="276">
        <v>8222</v>
      </c>
      <c r="AT102" s="276">
        <v>133718</v>
      </c>
      <c r="AU102" s="276">
        <v>108855</v>
      </c>
      <c r="AV102" s="276">
        <v>10647</v>
      </c>
      <c r="AW102" s="276">
        <v>98208</v>
      </c>
      <c r="AX102" s="276">
        <v>78139</v>
      </c>
      <c r="AY102" s="276">
        <v>23683</v>
      </c>
      <c r="AZ102" s="276">
        <v>54456</v>
      </c>
      <c r="BA102" s="286">
        <f t="shared" si="122"/>
        <v>19.322241022748639</v>
      </c>
      <c r="BB102" s="279">
        <f t="shared" si="123"/>
        <v>46.692180374464876</v>
      </c>
      <c r="BC102" s="279">
        <f t="shared" si="124"/>
        <v>25.021150592216586</v>
      </c>
      <c r="BD102" s="279">
        <f t="shared" si="125"/>
        <v>34.292658058118178</v>
      </c>
      <c r="BE102" s="279">
        <f t="shared" si="126"/>
        <v>55.656608385034779</v>
      </c>
      <c r="BF102" s="280">
        <f t="shared" si="127"/>
        <v>19.015161567416946</v>
      </c>
      <c r="BG102" s="275">
        <v>39.299999999999997</v>
      </c>
      <c r="BH102" s="275">
        <v>64.8</v>
      </c>
      <c r="BI102" s="276">
        <v>16702</v>
      </c>
      <c r="BJ102" s="276">
        <v>22448</v>
      </c>
      <c r="BK102" s="316" t="s">
        <v>255</v>
      </c>
      <c r="BL102" s="306" t="s">
        <v>255</v>
      </c>
      <c r="BM102" s="321">
        <v>94</v>
      </c>
      <c r="BN102" s="276">
        <v>4.5</v>
      </c>
      <c r="BO102" s="276">
        <v>3.4</v>
      </c>
    </row>
    <row r="103" spans="1:67">
      <c r="A103" s="311" t="s">
        <v>76</v>
      </c>
      <c r="B103" s="312" t="s">
        <v>77</v>
      </c>
      <c r="C103" s="313" t="s">
        <v>152</v>
      </c>
      <c r="D103" s="276">
        <v>246787</v>
      </c>
      <c r="E103" s="276">
        <v>33010</v>
      </c>
      <c r="F103" s="275">
        <f t="shared" si="111"/>
        <v>213777</v>
      </c>
      <c r="G103" s="276">
        <v>12295</v>
      </c>
      <c r="H103" s="276">
        <v>164490</v>
      </c>
      <c r="I103" s="276">
        <v>2371</v>
      </c>
      <c r="J103" s="276">
        <v>10728</v>
      </c>
      <c r="K103" s="276">
        <v>18344</v>
      </c>
      <c r="L103" s="276">
        <v>38559</v>
      </c>
      <c r="M103" s="277">
        <f t="shared" si="112"/>
        <v>37.246289003332322</v>
      </c>
      <c r="N103" s="277">
        <f t="shared" si="113"/>
        <v>76.94466663860004</v>
      </c>
      <c r="O103" s="277">
        <f t="shared" si="114"/>
        <v>7.1826719176007279</v>
      </c>
      <c r="P103" s="277">
        <f t="shared" si="115"/>
        <v>5.018313476192481</v>
      </c>
      <c r="Q103" s="277">
        <f t="shared" si="116"/>
        <v>55.571039079066949</v>
      </c>
      <c r="R103" s="277">
        <f t="shared" si="117"/>
        <v>18.037019885207485</v>
      </c>
      <c r="S103" s="276">
        <v>244201</v>
      </c>
      <c r="T103" s="276">
        <v>32930</v>
      </c>
      <c r="U103" s="276">
        <v>211271</v>
      </c>
      <c r="V103" s="276">
        <v>11456</v>
      </c>
      <c r="W103" s="276">
        <v>21474</v>
      </c>
      <c r="X103" s="276">
        <v>32820</v>
      </c>
      <c r="Y103" s="276">
        <v>178451</v>
      </c>
      <c r="Z103" s="279">
        <f t="shared" si="118"/>
        <v>34.788946249620409</v>
      </c>
      <c r="AA103" s="279">
        <f t="shared" si="119"/>
        <v>15.534550411556722</v>
      </c>
      <c r="AB103" s="279">
        <f t="shared" si="120"/>
        <v>65.211053750379591</v>
      </c>
      <c r="AC103" s="279">
        <f t="shared" si="121"/>
        <v>84.465449588443278</v>
      </c>
      <c r="AD103" s="281">
        <v>15.73</v>
      </c>
      <c r="AE103" s="303" t="s">
        <v>255</v>
      </c>
      <c r="AF103" s="303" t="s">
        <v>255</v>
      </c>
      <c r="AG103" s="303" t="s">
        <v>255</v>
      </c>
      <c r="AH103" s="274">
        <v>774</v>
      </c>
      <c r="AI103" s="275">
        <v>21.4</v>
      </c>
      <c r="AJ103" s="275">
        <v>81</v>
      </c>
      <c r="AK103" s="275">
        <v>69</v>
      </c>
      <c r="AL103" s="321">
        <v>20.663047600986157</v>
      </c>
      <c r="AM103" s="321">
        <v>43.779367460543774</v>
      </c>
      <c r="AN103" s="305" t="s">
        <v>255</v>
      </c>
      <c r="AO103" s="305" t="s">
        <v>255</v>
      </c>
      <c r="AP103" s="305" t="s">
        <v>255</v>
      </c>
      <c r="AQ103" s="276">
        <v>246787</v>
      </c>
      <c r="AR103" s="276">
        <v>132036</v>
      </c>
      <c r="AS103" s="276">
        <v>8005</v>
      </c>
      <c r="AT103" s="276">
        <v>124031</v>
      </c>
      <c r="AU103" s="276">
        <v>61772</v>
      </c>
      <c r="AV103" s="276">
        <v>6980</v>
      </c>
      <c r="AW103" s="276">
        <v>54792</v>
      </c>
      <c r="AX103" s="276">
        <v>52979</v>
      </c>
      <c r="AY103" s="276">
        <v>18025</v>
      </c>
      <c r="AZ103" s="276">
        <v>34954</v>
      </c>
      <c r="BA103" s="286">
        <f t="shared" si="122"/>
        <v>24.250227203877614</v>
      </c>
      <c r="BB103" s="279">
        <f t="shared" si="123"/>
        <v>58.018870131024379</v>
      </c>
      <c r="BC103" s="279">
        <f t="shared" si="124"/>
        <v>21.145107543168738</v>
      </c>
      <c r="BD103" s="279">
        <f t="shared" si="125"/>
        <v>25.630446680419318</v>
      </c>
      <c r="BE103" s="279">
        <f t="shared" si="126"/>
        <v>54.604665252953652</v>
      </c>
      <c r="BF103" s="280">
        <f t="shared" si="127"/>
        <v>16.3506831885563</v>
      </c>
      <c r="BG103" s="275">
        <v>38.1</v>
      </c>
      <c r="BH103" s="275">
        <v>69.099999999999994</v>
      </c>
      <c r="BI103" s="276">
        <v>21384</v>
      </c>
      <c r="BJ103" s="276">
        <v>29038</v>
      </c>
      <c r="BK103" s="316" t="s">
        <v>255</v>
      </c>
      <c r="BL103" s="306" t="s">
        <v>255</v>
      </c>
      <c r="BM103" s="321">
        <v>91.8</v>
      </c>
      <c r="BN103" s="276">
        <v>5.0999999999999996</v>
      </c>
      <c r="BO103" s="276">
        <v>3.7</v>
      </c>
    </row>
    <row r="104" spans="1:67">
      <c r="A104" s="311" t="s">
        <v>26</v>
      </c>
      <c r="B104" s="312" t="s">
        <v>27</v>
      </c>
      <c r="C104" s="313" t="s">
        <v>419</v>
      </c>
      <c r="D104" s="276">
        <v>214475</v>
      </c>
      <c r="E104" s="276">
        <v>15639</v>
      </c>
      <c r="F104" s="275">
        <f t="shared" si="111"/>
        <v>198836</v>
      </c>
      <c r="G104" s="276">
        <v>6792</v>
      </c>
      <c r="H104" s="276">
        <v>154518</v>
      </c>
      <c r="I104" s="276">
        <v>666</v>
      </c>
      <c r="J104" s="276">
        <v>6760</v>
      </c>
      <c r="K104" s="276">
        <v>8181</v>
      </c>
      <c r="L104" s="276">
        <v>37558</v>
      </c>
      <c r="M104" s="277">
        <f t="shared" si="112"/>
        <v>43.429886821408019</v>
      </c>
      <c r="N104" s="277">
        <f t="shared" si="113"/>
        <v>77.711279647548736</v>
      </c>
      <c r="O104" s="277">
        <f t="shared" si="114"/>
        <v>4.2585843084596204</v>
      </c>
      <c r="P104" s="277">
        <f t="shared" si="115"/>
        <v>3.3997867589370139</v>
      </c>
      <c r="Q104" s="277">
        <f t="shared" si="116"/>
        <v>52.311528870132364</v>
      </c>
      <c r="R104" s="277">
        <f t="shared" si="117"/>
        <v>18.888933593514253</v>
      </c>
      <c r="S104" s="276">
        <v>209346</v>
      </c>
      <c r="T104" s="276">
        <v>15597</v>
      </c>
      <c r="U104" s="276">
        <v>193749</v>
      </c>
      <c r="V104" s="276">
        <v>3824</v>
      </c>
      <c r="W104" s="276">
        <v>11773</v>
      </c>
      <c r="X104" s="276">
        <v>20949</v>
      </c>
      <c r="Y104" s="276">
        <v>172800</v>
      </c>
      <c r="Z104" s="279">
        <f t="shared" si="118"/>
        <v>24.517535423478872</v>
      </c>
      <c r="AA104" s="279">
        <f t="shared" si="119"/>
        <v>10.812442902931112</v>
      </c>
      <c r="AB104" s="279">
        <f t="shared" si="120"/>
        <v>75.482464576521124</v>
      </c>
      <c r="AC104" s="279">
        <f t="shared" si="121"/>
        <v>89.18755709706889</v>
      </c>
      <c r="AD104" s="281">
        <v>38.119999999999997</v>
      </c>
      <c r="AE104" s="303" t="s">
        <v>255</v>
      </c>
      <c r="AF104" s="303" t="s">
        <v>255</v>
      </c>
      <c r="AG104" s="303" t="s">
        <v>255</v>
      </c>
      <c r="AH104" s="303">
        <v>733</v>
      </c>
      <c r="AI104" s="304">
        <v>12.5</v>
      </c>
      <c r="AJ104" s="279">
        <v>204</v>
      </c>
      <c r="AK104" s="304">
        <v>182</v>
      </c>
      <c r="AL104" s="277">
        <v>31.33772089302596</v>
      </c>
      <c r="AM104" s="277">
        <v>51.5849072199033</v>
      </c>
      <c r="AN104" s="305" t="s">
        <v>255</v>
      </c>
      <c r="AO104" s="305" t="s">
        <v>255</v>
      </c>
      <c r="AP104" s="305" t="s">
        <v>255</v>
      </c>
      <c r="AQ104" s="276">
        <v>214475</v>
      </c>
      <c r="AR104" s="276">
        <v>117631</v>
      </c>
      <c r="AS104" s="276">
        <v>4707</v>
      </c>
      <c r="AT104" s="276">
        <v>112924</v>
      </c>
      <c r="AU104" s="276">
        <v>55010</v>
      </c>
      <c r="AV104" s="276">
        <v>2927</v>
      </c>
      <c r="AW104" s="276">
        <v>52083</v>
      </c>
      <c r="AX104" s="276">
        <v>41834</v>
      </c>
      <c r="AY104" s="276">
        <v>8005</v>
      </c>
      <c r="AZ104" s="276">
        <v>33829</v>
      </c>
      <c r="BA104" s="286">
        <f t="shared" si="122"/>
        <v>30.09783234222137</v>
      </c>
      <c r="BB104" s="279">
        <f t="shared" si="123"/>
        <v>56.792532539379181</v>
      </c>
      <c r="BC104" s="279">
        <f t="shared" si="124"/>
        <v>18.716030436728694</v>
      </c>
      <c r="BD104" s="279">
        <f t="shared" si="125"/>
        <v>26.19394878191072</v>
      </c>
      <c r="BE104" s="279">
        <f t="shared" si="126"/>
        <v>51.186137221049947</v>
      </c>
      <c r="BF104" s="280">
        <f t="shared" si="127"/>
        <v>17.013518678710092</v>
      </c>
      <c r="BG104" s="275">
        <v>43.6</v>
      </c>
      <c r="BH104" s="275">
        <v>74</v>
      </c>
      <c r="BI104" s="276">
        <v>29399</v>
      </c>
      <c r="BJ104" s="276">
        <v>34446</v>
      </c>
      <c r="BK104" s="316" t="s">
        <v>255</v>
      </c>
      <c r="BL104" s="306" t="s">
        <v>255</v>
      </c>
      <c r="BM104" s="326">
        <v>188.2</v>
      </c>
      <c r="BN104" s="276">
        <v>4.0999999999999996</v>
      </c>
      <c r="BO104" s="276">
        <v>3.4</v>
      </c>
    </row>
    <row r="105" spans="1:67">
      <c r="A105" s="311" t="s">
        <v>20</v>
      </c>
      <c r="B105" s="312" t="s">
        <v>21</v>
      </c>
      <c r="C105" s="313" t="s">
        <v>98</v>
      </c>
      <c r="D105" s="276">
        <v>461142</v>
      </c>
      <c r="E105" s="276">
        <v>43159</v>
      </c>
      <c r="F105" s="275">
        <f t="shared" si="111"/>
        <v>417983</v>
      </c>
      <c r="G105" s="276">
        <v>13872</v>
      </c>
      <c r="H105" s="276">
        <v>317009</v>
      </c>
      <c r="I105" s="276">
        <v>4186</v>
      </c>
      <c r="J105" s="276">
        <v>27876</v>
      </c>
      <c r="K105" s="276">
        <v>25101</v>
      </c>
      <c r="L105" s="276">
        <v>73098</v>
      </c>
      <c r="M105" s="277">
        <f t="shared" si="112"/>
        <v>32.141615885446832</v>
      </c>
      <c r="N105" s="277">
        <f t="shared" si="113"/>
        <v>75.842558190165633</v>
      </c>
      <c r="O105" s="277">
        <f t="shared" si="114"/>
        <v>9.6990199031488213</v>
      </c>
      <c r="P105" s="277">
        <f t="shared" si="115"/>
        <v>6.6691707557484392</v>
      </c>
      <c r="Q105" s="277">
        <f t="shared" si="116"/>
        <v>58.159364211404338</v>
      </c>
      <c r="R105" s="277">
        <f t="shared" si="117"/>
        <v>17.488271054085931</v>
      </c>
      <c r="S105" s="276">
        <v>437459</v>
      </c>
      <c r="T105" s="276">
        <v>41792</v>
      </c>
      <c r="U105" s="276">
        <v>395667</v>
      </c>
      <c r="V105" s="276">
        <v>16107</v>
      </c>
      <c r="W105" s="276">
        <v>25685</v>
      </c>
      <c r="X105" s="276">
        <v>56329</v>
      </c>
      <c r="Y105" s="276">
        <v>339338</v>
      </c>
      <c r="Z105" s="279">
        <f t="shared" si="118"/>
        <v>38.540869065849925</v>
      </c>
      <c r="AA105" s="279">
        <f t="shared" si="119"/>
        <v>14.236466523617084</v>
      </c>
      <c r="AB105" s="279">
        <f t="shared" si="120"/>
        <v>61.459130934150075</v>
      </c>
      <c r="AC105" s="279">
        <f t="shared" si="121"/>
        <v>85.763533476382918</v>
      </c>
      <c r="AD105" s="314">
        <v>33.58</v>
      </c>
      <c r="AE105" s="303" t="s">
        <v>255</v>
      </c>
      <c r="AF105" s="303" t="s">
        <v>255</v>
      </c>
      <c r="AG105" s="303" t="s">
        <v>255</v>
      </c>
      <c r="AH105" s="303">
        <v>733</v>
      </c>
      <c r="AI105" s="304">
        <v>11.6</v>
      </c>
      <c r="AJ105" s="279">
        <v>206</v>
      </c>
      <c r="AK105" s="304">
        <v>196</v>
      </c>
      <c r="AL105" s="321">
        <v>24.668950582220962</v>
      </c>
      <c r="AM105" s="279">
        <v>45.803483163894207</v>
      </c>
      <c r="AN105" s="305" t="s">
        <v>255</v>
      </c>
      <c r="AO105" s="305" t="s">
        <v>255</v>
      </c>
      <c r="AP105" s="305" t="s">
        <v>255</v>
      </c>
      <c r="AQ105" s="276">
        <v>461142</v>
      </c>
      <c r="AR105" s="276">
        <v>251676</v>
      </c>
      <c r="AS105" s="276">
        <v>8576</v>
      </c>
      <c r="AT105" s="276">
        <v>243100</v>
      </c>
      <c r="AU105" s="276">
        <v>117184</v>
      </c>
      <c r="AV105" s="276">
        <v>8530</v>
      </c>
      <c r="AW105" s="276">
        <v>108654</v>
      </c>
      <c r="AX105" s="276">
        <v>92282</v>
      </c>
      <c r="AY105" s="276">
        <v>26053</v>
      </c>
      <c r="AZ105" s="276">
        <v>66229</v>
      </c>
      <c r="BA105" s="286">
        <f t="shared" si="122"/>
        <v>19.870710628142447</v>
      </c>
      <c r="BB105" s="279">
        <f t="shared" si="123"/>
        <v>58.160260106272268</v>
      </c>
      <c r="BC105" s="279">
        <f t="shared" si="124"/>
        <v>19.764127991844109</v>
      </c>
      <c r="BD105" s="279">
        <f t="shared" si="125"/>
        <v>25.994837110600194</v>
      </c>
      <c r="BE105" s="279">
        <f t="shared" si="126"/>
        <v>60.365161380013447</v>
      </c>
      <c r="BF105" s="280">
        <f t="shared" si="127"/>
        <v>15.844902783127543</v>
      </c>
      <c r="BG105" s="275">
        <v>34</v>
      </c>
      <c r="BH105" s="275">
        <v>71</v>
      </c>
      <c r="BI105" s="276">
        <v>26246</v>
      </c>
      <c r="BJ105" s="276">
        <v>50152</v>
      </c>
      <c r="BK105" s="316" t="s">
        <v>255</v>
      </c>
      <c r="BL105" s="306" t="s">
        <v>255</v>
      </c>
      <c r="BM105" s="321">
        <v>155.5</v>
      </c>
      <c r="BN105" s="276">
        <v>3.6</v>
      </c>
      <c r="BO105" s="276">
        <v>5.3</v>
      </c>
    </row>
    <row r="106" spans="1:67" ht="15">
      <c r="A106" s="70"/>
      <c r="B106" s="69"/>
      <c r="C106" s="68"/>
      <c r="D106" s="9"/>
      <c r="E106" s="9"/>
      <c r="G106" s="9"/>
      <c r="H106" s="9"/>
      <c r="I106" s="9"/>
      <c r="J106" s="9"/>
      <c r="K106" s="9"/>
      <c r="L106" s="9"/>
      <c r="M106" s="6"/>
      <c r="N106" s="6"/>
      <c r="O106" s="6"/>
      <c r="P106" s="6"/>
      <c r="Q106" s="6"/>
      <c r="R106" s="6"/>
      <c r="S106" s="9"/>
      <c r="T106" s="9"/>
      <c r="U106" s="9"/>
      <c r="V106" s="9"/>
      <c r="W106" s="9"/>
      <c r="X106" s="9"/>
      <c r="Y106" s="9"/>
      <c r="Z106" s="20"/>
      <c r="AA106" s="20"/>
      <c r="AB106" s="20"/>
      <c r="AC106" s="20"/>
      <c r="AD106" s="76"/>
      <c r="AE106" s="28"/>
      <c r="AF106" s="28"/>
      <c r="AG106" s="28"/>
      <c r="AH106" s="26"/>
      <c r="AI106" s="27"/>
      <c r="AJ106" s="20"/>
      <c r="AK106" s="27"/>
      <c r="AL106" s="54"/>
      <c r="AM106" s="20"/>
      <c r="AN106" s="4"/>
      <c r="AO106" s="4"/>
      <c r="AP106" s="4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3"/>
      <c r="BB106" s="20"/>
      <c r="BC106" s="20"/>
      <c r="BD106" s="20"/>
      <c r="BE106" s="20"/>
      <c r="BF106" s="39"/>
      <c r="BI106" s="9"/>
      <c r="BJ106" s="9"/>
      <c r="BK106" s="8"/>
      <c r="BL106" s="5"/>
      <c r="BM106" s="84"/>
      <c r="BN106" s="9"/>
      <c r="BO106" s="9"/>
    </row>
    <row r="107" spans="1:67">
      <c r="A107" s="70" t="s">
        <v>153</v>
      </c>
      <c r="B107" s="2" t="s">
        <v>465</v>
      </c>
      <c r="C107" s="1" t="s">
        <v>153</v>
      </c>
      <c r="D107" s="9">
        <v>195226024</v>
      </c>
      <c r="E107" s="9">
        <v>20188257</v>
      </c>
      <c r="F107" s="19">
        <f t="shared" si="111"/>
        <v>175037767</v>
      </c>
      <c r="G107" s="9">
        <v>6993203</v>
      </c>
      <c r="H107" s="9">
        <v>131927768</v>
      </c>
      <c r="I107" s="9">
        <v>1285631</v>
      </c>
      <c r="J107" s="9">
        <v>9642627</v>
      </c>
      <c r="K107" s="9">
        <v>11909423</v>
      </c>
      <c r="L107" s="9">
        <v>33467372</v>
      </c>
      <c r="M107" s="6">
        <f t="shared" si="112"/>
        <v>34.639954306109729</v>
      </c>
      <c r="N107" s="6">
        <f t="shared" si="113"/>
        <v>75.37103007032762</v>
      </c>
      <c r="O107" s="6">
        <f t="shared" si="114"/>
        <v>6.368211975902625</v>
      </c>
      <c r="P107" s="6">
        <f t="shared" si="115"/>
        <v>5.5088836913693031</v>
      </c>
      <c r="Q107" s="6">
        <f t="shared" si="116"/>
        <v>58.991833717987639</v>
      </c>
      <c r="R107" s="6">
        <f t="shared" si="117"/>
        <v>19.120086238303074</v>
      </c>
      <c r="S107" s="9">
        <v>192604688</v>
      </c>
      <c r="T107" s="9">
        <v>20076623</v>
      </c>
      <c r="U107" s="9">
        <v>172528065</v>
      </c>
      <c r="V107" s="9">
        <v>5561846</v>
      </c>
      <c r="W107" s="9">
        <v>14514777</v>
      </c>
      <c r="X107" s="9">
        <v>21823785</v>
      </c>
      <c r="Y107" s="9">
        <v>150704280</v>
      </c>
      <c r="Z107" s="20">
        <f t="shared" si="118"/>
        <v>27.703095286493152</v>
      </c>
      <c r="AA107" s="20">
        <f t="shared" si="119"/>
        <v>12.649411560953865</v>
      </c>
      <c r="AB107" s="20">
        <f t="shared" si="120"/>
        <v>72.296904713506848</v>
      </c>
      <c r="AC107" s="20">
        <f t="shared" si="121"/>
        <v>87.350588439046135</v>
      </c>
      <c r="AD107" s="40">
        <v>21.21</v>
      </c>
      <c r="AE107" s="9">
        <v>195226024</v>
      </c>
      <c r="AF107" s="235">
        <v>4845183</v>
      </c>
      <c r="AG107" s="28">
        <f>AF107/AE107*100</f>
        <v>2.4818325450299596</v>
      </c>
      <c r="AH107" s="234">
        <v>763</v>
      </c>
      <c r="AI107" s="329">
        <v>19.899999999999999</v>
      </c>
      <c r="AJ107" s="329">
        <v>113</v>
      </c>
      <c r="AK107" s="329">
        <v>99</v>
      </c>
      <c r="AL107" s="54">
        <v>24.669366361067393</v>
      </c>
      <c r="AM107" s="54">
        <v>47.2666397090671</v>
      </c>
      <c r="AN107" s="86">
        <v>200241033</v>
      </c>
      <c r="AO107" s="86">
        <v>9357799</v>
      </c>
      <c r="AP107" s="54">
        <f>AO107/AN107*100</f>
        <v>4.6732674416436915</v>
      </c>
      <c r="AQ107" s="9">
        <v>195226024</v>
      </c>
      <c r="AR107" s="9">
        <v>99189579</v>
      </c>
      <c r="AS107" s="9">
        <v>4282873</v>
      </c>
      <c r="AT107" s="9">
        <v>94906706</v>
      </c>
      <c r="AU107" s="9">
        <v>52839692</v>
      </c>
      <c r="AV107" s="9">
        <v>4164908</v>
      </c>
      <c r="AW107" s="9">
        <v>48674784</v>
      </c>
      <c r="AX107" s="9">
        <v>43196753</v>
      </c>
      <c r="AY107" s="9">
        <v>11740476</v>
      </c>
      <c r="AZ107" s="9">
        <v>31456277</v>
      </c>
      <c r="BA107" s="3">
        <f t="shared" si="122"/>
        <v>21.214674451588365</v>
      </c>
      <c r="BB107" s="20">
        <f t="shared" si="123"/>
        <v>54.220701981418671</v>
      </c>
      <c r="BC107" s="20">
        <f t="shared" si="124"/>
        <v>20.630349613639257</v>
      </c>
      <c r="BD107" s="20">
        <f t="shared" si="125"/>
        <v>27.808160966770103</v>
      </c>
      <c r="BE107" s="20">
        <f t="shared" si="126"/>
        <v>58.154975934772381</v>
      </c>
      <c r="BF107" s="39">
        <f t="shared" si="127"/>
        <v>17.971137051811223</v>
      </c>
      <c r="BG107" s="19">
        <v>35.9</v>
      </c>
      <c r="BH107" s="19">
        <v>69.400000000000006</v>
      </c>
      <c r="BI107" s="9">
        <v>21509</v>
      </c>
      <c r="BJ107" s="9">
        <v>31865</v>
      </c>
      <c r="BK107" s="85">
        <v>43300</v>
      </c>
      <c r="BL107" s="85">
        <v>68700</v>
      </c>
      <c r="BM107" s="233">
        <v>100</v>
      </c>
      <c r="BN107" s="9">
        <v>5.5</v>
      </c>
      <c r="BO107" s="9">
        <v>4.5</v>
      </c>
    </row>
    <row r="108" spans="1:67">
      <c r="AZ108" s="20"/>
      <c r="BE108" s="9"/>
      <c r="BF108" s="9"/>
      <c r="BH108" s="9"/>
    </row>
    <row r="109" spans="1:67">
      <c r="BB109" s="20"/>
      <c r="BG109" s="9"/>
      <c r="BH109" s="9"/>
      <c r="BI109" s="9"/>
    </row>
    <row r="110" spans="1:67">
      <c r="BB110" s="20"/>
      <c r="BG110" s="9"/>
      <c r="BH110" s="9"/>
    </row>
    <row r="111" spans="1:67">
      <c r="BB111" s="20"/>
      <c r="BG111" s="9"/>
      <c r="BH111" s="9"/>
    </row>
    <row r="112" spans="1:67">
      <c r="BG112" s="9"/>
      <c r="BH112" s="9"/>
    </row>
    <row r="113" spans="59:60">
      <c r="BG113" s="9"/>
      <c r="BH113" s="9"/>
    </row>
    <row r="114" spans="59:60">
      <c r="BG114" s="9"/>
      <c r="BH114" s="9"/>
    </row>
    <row r="115" spans="59:60">
      <c r="BG115" s="9"/>
      <c r="BH115" s="9"/>
    </row>
    <row r="116" spans="59:60">
      <c r="BG116" s="9"/>
      <c r="BH116" s="9"/>
    </row>
    <row r="117" spans="59:60">
      <c r="BG117" s="9"/>
      <c r="BH117" s="9"/>
    </row>
    <row r="118" spans="59:60">
      <c r="BG118" s="9"/>
      <c r="BH118" s="9"/>
    </row>
    <row r="119" spans="59:60">
      <c r="BG119" s="9"/>
      <c r="BH119" s="9"/>
    </row>
    <row r="120" spans="59:60">
      <c r="BG120" s="20"/>
      <c r="BH120" s="60"/>
    </row>
    <row r="121" spans="59:60">
      <c r="BG121" s="9"/>
      <c r="BH121" s="9"/>
    </row>
    <row r="122" spans="59:60">
      <c r="BG122" s="9"/>
      <c r="BH122" s="9"/>
    </row>
    <row r="123" spans="59:60">
      <c r="BG123" s="9"/>
      <c r="BH123" s="9"/>
    </row>
    <row r="124" spans="59:60">
      <c r="BG124" s="9"/>
      <c r="BH124" s="9"/>
    </row>
    <row r="125" spans="59:60">
      <c r="BG125" s="9"/>
      <c r="BH125" s="9"/>
    </row>
    <row r="126" spans="59:60">
      <c r="BG126" s="9"/>
      <c r="BH126" s="9"/>
    </row>
    <row r="127" spans="59:60">
      <c r="BG127" s="9"/>
      <c r="BH127" s="9"/>
    </row>
    <row r="128" spans="59:60">
      <c r="BG128" s="9"/>
      <c r="BH128" s="9"/>
    </row>
    <row r="129" spans="59:60">
      <c r="BG129" s="9"/>
      <c r="BH129" s="9"/>
    </row>
    <row r="130" spans="59:60">
      <c r="BG130" s="9"/>
      <c r="BH130" s="9"/>
    </row>
    <row r="131" spans="59:60">
      <c r="BG131" s="9"/>
      <c r="BH131" s="9"/>
    </row>
    <row r="132" spans="59:60">
      <c r="BG132" s="9"/>
      <c r="BH132" s="9"/>
    </row>
    <row r="133" spans="59:60">
      <c r="BG133" s="9"/>
      <c r="BH133" s="9"/>
    </row>
    <row r="134" spans="59:60">
      <c r="BG134" s="9"/>
      <c r="BH134" s="9"/>
    </row>
    <row r="135" spans="59:60">
      <c r="BG135" s="9"/>
      <c r="BH135" s="9"/>
    </row>
    <row r="136" spans="59:60">
      <c r="BG136" s="9"/>
      <c r="BH136" s="9"/>
    </row>
    <row r="137" spans="59:60">
      <c r="BG137" s="9"/>
      <c r="BH137" s="9"/>
    </row>
    <row r="138" spans="59:60">
      <c r="BG138" s="9"/>
      <c r="BH138" s="9"/>
    </row>
    <row r="139" spans="59:60">
      <c r="BG139" s="9"/>
      <c r="BH139" s="9"/>
    </row>
    <row r="140" spans="59:60">
      <c r="BG140" s="9"/>
      <c r="BH140" s="9"/>
    </row>
    <row r="141" spans="59:60">
      <c r="BG141" s="9"/>
      <c r="BH141" s="9"/>
    </row>
    <row r="142" spans="59:60">
      <c r="BG142" s="9"/>
      <c r="BH142" s="9"/>
    </row>
    <row r="143" spans="59:60">
      <c r="BG143" s="9"/>
      <c r="BH143" s="9"/>
    </row>
    <row r="144" spans="59:60">
      <c r="BG144" s="77"/>
      <c r="BH144" s="77"/>
    </row>
    <row r="145" spans="59:60">
      <c r="BG145" s="9"/>
      <c r="BH145" s="9"/>
    </row>
    <row r="146" spans="59:60">
      <c r="BG146" s="9"/>
      <c r="BH146" s="9"/>
    </row>
    <row r="147" spans="59:60">
      <c r="BG147" s="9"/>
      <c r="BH147" s="9"/>
    </row>
    <row r="148" spans="59:60">
      <c r="BG148" s="9"/>
      <c r="BH148" s="9"/>
    </row>
    <row r="149" spans="59:60">
      <c r="BG149" s="9"/>
      <c r="BH149" s="9"/>
    </row>
    <row r="150" spans="59:60">
      <c r="BG150" s="9"/>
      <c r="BH150" s="9"/>
    </row>
    <row r="151" spans="59:60">
      <c r="BG151" s="9"/>
      <c r="BH151" s="9"/>
    </row>
    <row r="152" spans="59:60">
      <c r="BG152" s="9"/>
      <c r="BH152" s="9"/>
    </row>
    <row r="154" spans="59:60">
      <c r="BG154" s="9"/>
      <c r="BH154" s="9"/>
    </row>
    <row r="155" spans="59:60">
      <c r="BG155" s="9"/>
      <c r="BH155" s="9"/>
    </row>
    <row r="156" spans="59:60">
      <c r="BG156" s="20"/>
      <c r="BH156" s="60"/>
    </row>
    <row r="157" spans="59:60">
      <c r="BG157" s="9"/>
      <c r="BH157" s="9"/>
    </row>
  </sheetData>
  <sortState ref="A59:BO183">
    <sortCondition ref="C58"/>
  </sortState>
  <mergeCells count="29">
    <mergeCell ref="BN3:BO3"/>
    <mergeCell ref="BN1:BO1"/>
    <mergeCell ref="BN2:BO2"/>
    <mergeCell ref="AQ1:BF1"/>
    <mergeCell ref="BG2:BH2"/>
    <mergeCell ref="BK2:BL2"/>
    <mergeCell ref="BI2:BJ2"/>
    <mergeCell ref="BG3:BH3"/>
    <mergeCell ref="BI3:BJ3"/>
    <mergeCell ref="BK3:BL3"/>
    <mergeCell ref="BG1:BH1"/>
    <mergeCell ref="BI1:BM1"/>
    <mergeCell ref="AQ3:AZ3"/>
    <mergeCell ref="AQ2:BF2"/>
    <mergeCell ref="D1:R1"/>
    <mergeCell ref="S1:AC1"/>
    <mergeCell ref="AN1:AP1"/>
    <mergeCell ref="D3:F3"/>
    <mergeCell ref="G3:L3"/>
    <mergeCell ref="M3:R3"/>
    <mergeCell ref="S3:Y3"/>
    <mergeCell ref="Z3:AC3"/>
    <mergeCell ref="D2:R2"/>
    <mergeCell ref="S2:AC2"/>
    <mergeCell ref="AN2:AP2"/>
    <mergeCell ref="AN3:AO3"/>
    <mergeCell ref="AD3:AK3"/>
    <mergeCell ref="AE2:AK2"/>
    <mergeCell ref="AL2:AM2"/>
  </mergeCells>
  <conditionalFormatting sqref="AP107:BO107 D107:AM107 D58:BO106">
    <cfRule type="cellIs" dxfId="0" priority="29" operator="equal">
      <formula>#REF!</formula>
    </cfRule>
  </conditionalFormatting>
  <pageMargins left="0.45" right="0.45" top="0.5" bottom="0.5" header="0.3" footer="0.3"/>
  <pageSetup scale="69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3:E129"/>
  <sheetViews>
    <sheetView workbookViewId="0">
      <selection activeCell="L100" sqref="L100"/>
    </sheetView>
  </sheetViews>
  <sheetFormatPr baseColWidth="10" defaultColWidth="8.83203125" defaultRowHeight="14" x14ac:dyDescent="0"/>
  <cols>
    <col min="2" max="2" width="46.83203125" customWidth="1"/>
    <col min="5" max="5" width="20.5" customWidth="1"/>
  </cols>
  <sheetData>
    <row r="3" spans="1:5">
      <c r="A3" s="2" t="s">
        <v>67</v>
      </c>
      <c r="B3" s="1" t="s">
        <v>108</v>
      </c>
      <c r="C3" s="1" t="s">
        <v>66</v>
      </c>
      <c r="D3" s="38" t="s">
        <v>67</v>
      </c>
      <c r="E3" s="65" t="s">
        <v>108</v>
      </c>
    </row>
    <row r="4" spans="1:5">
      <c r="A4" s="2" t="s">
        <v>7</v>
      </c>
      <c r="B4" s="1" t="s">
        <v>109</v>
      </c>
      <c r="C4" s="1" t="s">
        <v>6</v>
      </c>
      <c r="D4" s="38" t="s">
        <v>7</v>
      </c>
      <c r="E4" s="66" t="s">
        <v>109</v>
      </c>
    </row>
    <row r="5" spans="1:5">
      <c r="A5" s="2" t="s">
        <v>5</v>
      </c>
      <c r="B5" s="1" t="s">
        <v>110</v>
      </c>
      <c r="C5" s="1" t="s">
        <v>70</v>
      </c>
      <c r="D5" s="38" t="s">
        <v>71</v>
      </c>
      <c r="E5" s="65" t="s">
        <v>110</v>
      </c>
    </row>
    <row r="6" spans="1:5">
      <c r="A6" s="2" t="s">
        <v>5</v>
      </c>
      <c r="B6" s="1" t="s">
        <v>111</v>
      </c>
      <c r="C6" s="1" t="s">
        <v>90</v>
      </c>
      <c r="D6" s="38" t="s">
        <v>91</v>
      </c>
      <c r="E6" s="65" t="s">
        <v>111</v>
      </c>
    </row>
    <row r="7" spans="1:5">
      <c r="A7" s="2" t="s">
        <v>11</v>
      </c>
      <c r="B7" s="1" t="s">
        <v>388</v>
      </c>
      <c r="C7" s="1"/>
      <c r="D7" s="38"/>
      <c r="E7" s="65"/>
    </row>
    <row r="8" spans="1:5">
      <c r="A8" s="2" t="s">
        <v>9</v>
      </c>
      <c r="B8" s="1" t="s">
        <v>112</v>
      </c>
      <c r="C8" s="1" t="s">
        <v>44</v>
      </c>
      <c r="D8" s="38" t="s">
        <v>45</v>
      </c>
      <c r="E8" s="66" t="s">
        <v>112</v>
      </c>
    </row>
    <row r="9" spans="1:5">
      <c r="A9" s="2" t="s">
        <v>9</v>
      </c>
      <c r="B9" s="1" t="s">
        <v>113</v>
      </c>
      <c r="C9" s="1" t="s">
        <v>40</v>
      </c>
      <c r="D9" s="38" t="s">
        <v>41</v>
      </c>
      <c r="E9" s="65" t="s">
        <v>113</v>
      </c>
    </row>
    <row r="10" spans="1:5">
      <c r="A10" s="2" t="s">
        <v>9</v>
      </c>
      <c r="B10" s="1" t="s">
        <v>114</v>
      </c>
      <c r="C10" s="1" t="s">
        <v>4</v>
      </c>
      <c r="D10" s="38" t="s">
        <v>5</v>
      </c>
      <c r="E10" s="65" t="s">
        <v>114</v>
      </c>
    </row>
    <row r="11" spans="1:5">
      <c r="A11" s="2" t="s">
        <v>9</v>
      </c>
      <c r="B11" s="1" t="s">
        <v>389</v>
      </c>
      <c r="C11" s="1"/>
      <c r="D11" s="38"/>
      <c r="E11" s="65"/>
    </row>
    <row r="12" spans="1:5">
      <c r="A12" s="2" t="s">
        <v>9</v>
      </c>
      <c r="B12" s="1" t="s">
        <v>390</v>
      </c>
      <c r="C12" s="1" t="s">
        <v>28</v>
      </c>
      <c r="D12" s="38" t="s">
        <v>29</v>
      </c>
      <c r="E12" s="66" t="s">
        <v>115</v>
      </c>
    </row>
    <row r="13" spans="1:5">
      <c r="A13" s="2" t="s">
        <v>9</v>
      </c>
      <c r="B13" s="1" t="s">
        <v>391</v>
      </c>
      <c r="C13" s="1"/>
      <c r="D13" s="38"/>
      <c r="E13" s="66"/>
    </row>
    <row r="14" spans="1:5">
      <c r="A14" s="2" t="s">
        <v>13</v>
      </c>
      <c r="B14" s="1" t="s">
        <v>392</v>
      </c>
      <c r="C14" s="1"/>
      <c r="D14" s="38"/>
      <c r="E14" s="66"/>
    </row>
    <row r="15" spans="1:5">
      <c r="A15" s="2" t="s">
        <v>13</v>
      </c>
      <c r="B15" s="1" t="s">
        <v>393</v>
      </c>
      <c r="C15" s="1"/>
      <c r="D15" s="38"/>
      <c r="E15" s="66"/>
    </row>
    <row r="16" spans="1:5">
      <c r="A16" s="2" t="s">
        <v>13</v>
      </c>
      <c r="B16" s="1" t="s">
        <v>394</v>
      </c>
      <c r="C16" s="1"/>
      <c r="D16" s="38"/>
      <c r="E16" s="66"/>
    </row>
    <row r="17" spans="1:5">
      <c r="A17" s="2" t="s">
        <v>13</v>
      </c>
      <c r="B17" s="1" t="s">
        <v>395</v>
      </c>
      <c r="C17" s="1"/>
      <c r="D17" s="38"/>
      <c r="E17" s="66"/>
    </row>
    <row r="18" spans="1:5">
      <c r="A18" s="2" t="s">
        <v>13</v>
      </c>
      <c r="B18" s="1" t="s">
        <v>116</v>
      </c>
      <c r="C18" s="1" t="s">
        <v>30</v>
      </c>
      <c r="D18" s="38" t="s">
        <v>31</v>
      </c>
      <c r="E18" s="65" t="s">
        <v>116</v>
      </c>
    </row>
    <row r="19" spans="1:5">
      <c r="A19" s="2" t="s">
        <v>13</v>
      </c>
      <c r="B19" s="1" t="s">
        <v>396</v>
      </c>
      <c r="C19" s="1"/>
      <c r="D19" s="38"/>
      <c r="E19" s="65"/>
    </row>
    <row r="20" spans="1:5">
      <c r="A20" s="2" t="s">
        <v>13</v>
      </c>
      <c r="B20" s="1" t="s">
        <v>397</v>
      </c>
      <c r="C20" s="1"/>
      <c r="D20" s="38"/>
      <c r="E20" s="65"/>
    </row>
    <row r="21" spans="1:5">
      <c r="A21" s="2" t="s">
        <v>13</v>
      </c>
      <c r="B21" s="1" t="s">
        <v>398</v>
      </c>
      <c r="C21" s="1"/>
      <c r="D21" s="38"/>
      <c r="E21" s="65"/>
    </row>
    <row r="22" spans="1:5">
      <c r="A22" s="2" t="s">
        <v>13</v>
      </c>
      <c r="B22" s="1" t="s">
        <v>399</v>
      </c>
      <c r="C22" s="1"/>
      <c r="D22" s="38"/>
      <c r="E22" s="65"/>
    </row>
    <row r="23" spans="1:5">
      <c r="A23" s="2" t="s">
        <v>13</v>
      </c>
      <c r="B23" s="1" t="s">
        <v>117</v>
      </c>
      <c r="C23" s="1" t="s">
        <v>84</v>
      </c>
      <c r="D23" s="38" t="s">
        <v>85</v>
      </c>
      <c r="E23" s="65" t="s">
        <v>117</v>
      </c>
    </row>
    <row r="24" spans="1:5">
      <c r="A24" s="2" t="s">
        <v>13</v>
      </c>
      <c r="B24" s="1" t="s">
        <v>118</v>
      </c>
      <c r="C24" s="1" t="s">
        <v>74</v>
      </c>
      <c r="D24" s="38" t="s">
        <v>75</v>
      </c>
      <c r="E24" s="65" t="s">
        <v>118</v>
      </c>
    </row>
    <row r="25" spans="1:5">
      <c r="A25" s="2" t="s">
        <v>13</v>
      </c>
      <c r="B25" s="1" t="s">
        <v>400</v>
      </c>
      <c r="C25" s="1"/>
      <c r="D25" s="38"/>
      <c r="E25" s="65"/>
    </row>
    <row r="26" spans="1:5">
      <c r="A26" s="2" t="s">
        <v>13</v>
      </c>
      <c r="B26" s="1" t="s">
        <v>401</v>
      </c>
      <c r="C26" s="1"/>
      <c r="D26" s="38"/>
      <c r="E26" s="65"/>
    </row>
    <row r="27" spans="1:5">
      <c r="A27" s="2" t="s">
        <v>13</v>
      </c>
      <c r="B27" s="1" t="s">
        <v>402</v>
      </c>
      <c r="C27" s="1"/>
      <c r="D27" s="38"/>
      <c r="E27" s="65"/>
    </row>
    <row r="28" spans="1:5">
      <c r="A28" s="2" t="s">
        <v>13</v>
      </c>
      <c r="B28" s="1" t="s">
        <v>119</v>
      </c>
      <c r="C28" s="1" t="s">
        <v>14</v>
      </c>
      <c r="D28" s="38" t="s">
        <v>15</v>
      </c>
      <c r="E28" s="66" t="s">
        <v>119</v>
      </c>
    </row>
    <row r="29" spans="1:5">
      <c r="A29" s="2" t="s">
        <v>13</v>
      </c>
      <c r="B29" s="1" t="s">
        <v>120</v>
      </c>
      <c r="C29" s="1" t="s">
        <v>48</v>
      </c>
      <c r="D29" s="38" t="s">
        <v>49</v>
      </c>
      <c r="E29" s="65" t="s">
        <v>120</v>
      </c>
    </row>
    <row r="30" spans="1:5">
      <c r="A30" s="2" t="s">
        <v>13</v>
      </c>
      <c r="B30" s="1" t="s">
        <v>403</v>
      </c>
      <c r="C30" s="1"/>
      <c r="D30" s="38"/>
      <c r="E30" s="65"/>
    </row>
    <row r="31" spans="1:5">
      <c r="A31" s="2" t="s">
        <v>13</v>
      </c>
      <c r="B31" s="1" t="s">
        <v>404</v>
      </c>
      <c r="C31" s="1"/>
      <c r="D31" s="38"/>
      <c r="E31" s="65"/>
    </row>
    <row r="32" spans="1:5">
      <c r="A32" s="2" t="s">
        <v>13</v>
      </c>
      <c r="B32" s="1" t="s">
        <v>405</v>
      </c>
      <c r="C32" s="1"/>
      <c r="D32" s="38"/>
      <c r="E32" s="65"/>
    </row>
    <row r="33" spans="1:5">
      <c r="A33" s="2" t="s">
        <v>13</v>
      </c>
      <c r="B33" s="1" t="s">
        <v>406</v>
      </c>
      <c r="C33" s="1"/>
      <c r="D33" s="38"/>
      <c r="E33" s="65"/>
    </row>
    <row r="34" spans="1:5">
      <c r="A34" s="2" t="s">
        <v>13</v>
      </c>
      <c r="B34" s="1" t="s">
        <v>407</v>
      </c>
      <c r="C34" s="1"/>
      <c r="D34" s="38"/>
      <c r="E34" s="65"/>
    </row>
    <row r="35" spans="1:5">
      <c r="A35" s="2" t="s">
        <v>13</v>
      </c>
      <c r="B35" s="1" t="s">
        <v>408</v>
      </c>
      <c r="C35" s="1"/>
      <c r="D35" s="38"/>
      <c r="E35" s="65"/>
    </row>
    <row r="36" spans="1:5">
      <c r="A36" s="2" t="s">
        <v>13</v>
      </c>
      <c r="B36" s="1" t="s">
        <v>409</v>
      </c>
      <c r="C36" s="1"/>
      <c r="D36" s="38"/>
      <c r="E36" s="65"/>
    </row>
    <row r="37" spans="1:5">
      <c r="A37" s="2" t="s">
        <v>13</v>
      </c>
      <c r="B37" s="1" t="s">
        <v>410</v>
      </c>
      <c r="C37" s="1"/>
      <c r="D37" s="38"/>
      <c r="E37" s="65"/>
    </row>
    <row r="38" spans="1:5">
      <c r="A38" s="2" t="s">
        <v>13</v>
      </c>
      <c r="B38" s="1" t="s">
        <v>411</v>
      </c>
      <c r="C38" s="1"/>
      <c r="D38" s="38"/>
      <c r="E38" s="65"/>
    </row>
    <row r="39" spans="1:5">
      <c r="A39" s="2" t="s">
        <v>13</v>
      </c>
      <c r="B39" s="1" t="s">
        <v>412</v>
      </c>
      <c r="C39" s="1"/>
      <c r="D39" s="38"/>
      <c r="E39" s="65"/>
    </row>
    <row r="40" spans="1:5">
      <c r="A40" s="2" t="s">
        <v>15</v>
      </c>
      <c r="B40" s="1" t="s">
        <v>121</v>
      </c>
      <c r="C40" s="1" t="s">
        <v>12</v>
      </c>
      <c r="D40" s="38" t="s">
        <v>13</v>
      </c>
      <c r="E40" s="65" t="s">
        <v>121</v>
      </c>
    </row>
    <row r="41" spans="1:5">
      <c r="A41" s="2" t="s">
        <v>15</v>
      </c>
      <c r="B41" s="1" t="s">
        <v>413</v>
      </c>
      <c r="C41" s="1"/>
      <c r="D41" s="38"/>
      <c r="E41" s="65"/>
    </row>
    <row r="42" spans="1:5">
      <c r="A42" s="2" t="s">
        <v>17</v>
      </c>
      <c r="B42" s="1" t="s">
        <v>122</v>
      </c>
      <c r="C42" s="1" t="s">
        <v>70</v>
      </c>
      <c r="D42" s="38" t="s">
        <v>71</v>
      </c>
      <c r="E42" s="65" t="s">
        <v>122</v>
      </c>
    </row>
    <row r="43" spans="1:5">
      <c r="A43" s="2" t="s">
        <v>17</v>
      </c>
      <c r="B43" s="1" t="s">
        <v>414</v>
      </c>
      <c r="C43" s="1"/>
      <c r="D43" s="38"/>
      <c r="E43" s="65"/>
    </row>
    <row r="44" spans="1:5">
      <c r="A44" s="2" t="s">
        <v>17</v>
      </c>
      <c r="B44" s="1" t="s">
        <v>415</v>
      </c>
      <c r="C44" s="1"/>
      <c r="D44" s="38"/>
      <c r="E44" s="65"/>
    </row>
    <row r="45" spans="1:5">
      <c r="A45" s="2" t="s">
        <v>17</v>
      </c>
      <c r="B45" s="1" t="s">
        <v>123</v>
      </c>
      <c r="C45" s="1" t="s">
        <v>70</v>
      </c>
      <c r="D45" s="38" t="s">
        <v>71</v>
      </c>
      <c r="E45" s="65" t="s">
        <v>123</v>
      </c>
    </row>
    <row r="46" spans="1:5">
      <c r="A46" s="2" t="s">
        <v>21</v>
      </c>
      <c r="B46" s="1" t="s">
        <v>416</v>
      </c>
      <c r="C46" s="1"/>
      <c r="D46" s="38"/>
      <c r="E46" s="65"/>
    </row>
    <row r="47" spans="1:5">
      <c r="A47" s="2" t="s">
        <v>23</v>
      </c>
      <c r="B47" s="1" t="s">
        <v>417</v>
      </c>
      <c r="C47" s="1"/>
      <c r="D47" s="38"/>
      <c r="E47" s="65"/>
    </row>
    <row r="48" spans="1:5">
      <c r="A48" s="2" t="s">
        <v>23</v>
      </c>
      <c r="B48" s="1" t="s">
        <v>418</v>
      </c>
      <c r="C48" s="1"/>
      <c r="D48" s="38"/>
      <c r="E48" s="65"/>
    </row>
    <row r="49" spans="1:5">
      <c r="A49" s="2" t="s">
        <v>27</v>
      </c>
      <c r="B49" s="1" t="s">
        <v>125</v>
      </c>
      <c r="C49" s="1" t="s">
        <v>90</v>
      </c>
      <c r="D49" s="38" t="s">
        <v>91</v>
      </c>
      <c r="E49" s="65" t="s">
        <v>125</v>
      </c>
    </row>
    <row r="50" spans="1:5">
      <c r="A50" s="2" t="s">
        <v>29</v>
      </c>
      <c r="B50" s="1" t="s">
        <v>254</v>
      </c>
      <c r="C50" s="1" t="s">
        <v>32</v>
      </c>
      <c r="D50" s="38" t="s">
        <v>33</v>
      </c>
      <c r="E50" s="66" t="s">
        <v>254</v>
      </c>
    </row>
    <row r="51" spans="1:5">
      <c r="A51" s="2" t="s">
        <v>31</v>
      </c>
      <c r="B51" s="1" t="s">
        <v>420</v>
      </c>
      <c r="C51" s="1"/>
      <c r="D51" s="38"/>
      <c r="E51" s="66"/>
    </row>
    <row r="52" spans="1:5">
      <c r="A52" s="2" t="s">
        <v>31</v>
      </c>
      <c r="B52" s="1" t="s">
        <v>421</v>
      </c>
      <c r="C52" s="1"/>
      <c r="D52" s="38"/>
      <c r="E52" s="66"/>
    </row>
    <row r="53" spans="1:5">
      <c r="A53" s="2" t="s">
        <v>31</v>
      </c>
      <c r="B53" s="1" t="s">
        <v>422</v>
      </c>
      <c r="C53" s="1"/>
      <c r="D53" s="38"/>
      <c r="E53" s="66"/>
    </row>
    <row r="54" spans="1:5">
      <c r="A54" s="2" t="s">
        <v>31</v>
      </c>
      <c r="B54" s="1" t="s">
        <v>423</v>
      </c>
      <c r="C54" s="1"/>
      <c r="D54" s="38"/>
      <c r="E54" s="66"/>
    </row>
    <row r="55" spans="1:5">
      <c r="A55" s="2" t="s">
        <v>33</v>
      </c>
      <c r="B55" s="1" t="s">
        <v>424</v>
      </c>
      <c r="C55" s="1"/>
      <c r="D55" s="38"/>
      <c r="E55" s="66"/>
    </row>
    <row r="56" spans="1:5">
      <c r="A56" s="2" t="s">
        <v>33</v>
      </c>
      <c r="B56" s="1" t="s">
        <v>126</v>
      </c>
      <c r="C56" s="1" t="s">
        <v>48</v>
      </c>
      <c r="D56" s="38" t="s">
        <v>49</v>
      </c>
      <c r="E56" s="65" t="s">
        <v>126</v>
      </c>
    </row>
    <row r="57" spans="1:5">
      <c r="A57" s="2" t="s">
        <v>33</v>
      </c>
      <c r="B57" s="1" t="s">
        <v>127</v>
      </c>
      <c r="C57" s="1" t="s">
        <v>60</v>
      </c>
      <c r="D57" s="38" t="s">
        <v>61</v>
      </c>
      <c r="E57" s="65" t="s">
        <v>127</v>
      </c>
    </row>
    <row r="58" spans="1:5">
      <c r="A58" s="2" t="s">
        <v>33</v>
      </c>
      <c r="B58" s="1" t="s">
        <v>128</v>
      </c>
      <c r="C58" s="1" t="s">
        <v>10</v>
      </c>
      <c r="D58" s="38" t="s">
        <v>11</v>
      </c>
      <c r="E58" s="65" t="s">
        <v>128</v>
      </c>
    </row>
    <row r="59" spans="1:5">
      <c r="A59" s="2" t="s">
        <v>33</v>
      </c>
      <c r="B59" s="1" t="s">
        <v>425</v>
      </c>
      <c r="C59" s="1"/>
      <c r="D59" s="38"/>
      <c r="E59" s="65"/>
    </row>
    <row r="60" spans="1:5">
      <c r="A60" s="2" t="s">
        <v>33</v>
      </c>
      <c r="B60" s="1" t="s">
        <v>426</v>
      </c>
      <c r="C60" s="1"/>
      <c r="D60" s="38"/>
      <c r="E60" s="65"/>
    </row>
    <row r="61" spans="1:5">
      <c r="A61" s="2" t="s">
        <v>33</v>
      </c>
      <c r="B61" s="1" t="s">
        <v>427</v>
      </c>
      <c r="C61" s="1"/>
      <c r="D61" s="38"/>
      <c r="E61" s="65"/>
    </row>
    <row r="62" spans="1:5">
      <c r="A62" s="2" t="s">
        <v>33</v>
      </c>
      <c r="B62" s="1" t="s">
        <v>129</v>
      </c>
      <c r="C62" s="1" t="s">
        <v>88</v>
      </c>
      <c r="D62" s="38" t="s">
        <v>89</v>
      </c>
      <c r="E62" s="65" t="s">
        <v>129</v>
      </c>
    </row>
    <row r="63" spans="1:5">
      <c r="A63" s="2" t="s">
        <v>33</v>
      </c>
      <c r="B63" s="1" t="s">
        <v>253</v>
      </c>
      <c r="C63" s="1" t="s">
        <v>102</v>
      </c>
      <c r="D63" s="38" t="s">
        <v>103</v>
      </c>
      <c r="E63" s="66" t="s">
        <v>253</v>
      </c>
    </row>
    <row r="64" spans="1:5">
      <c r="A64" s="2" t="s">
        <v>33</v>
      </c>
      <c r="B64" s="1" t="s">
        <v>130</v>
      </c>
      <c r="C64" s="1" t="s">
        <v>50</v>
      </c>
      <c r="D64" s="38" t="s">
        <v>51</v>
      </c>
      <c r="E64" s="65" t="s">
        <v>130</v>
      </c>
    </row>
    <row r="65" spans="1:5">
      <c r="A65" s="2" t="s">
        <v>41</v>
      </c>
      <c r="B65" s="1" t="s">
        <v>131</v>
      </c>
      <c r="C65" s="1" t="s">
        <v>56</v>
      </c>
      <c r="D65" s="38" t="s">
        <v>57</v>
      </c>
      <c r="E65" s="65" t="s">
        <v>131</v>
      </c>
    </row>
    <row r="66" spans="1:5">
      <c r="A66" s="2" t="s">
        <v>41</v>
      </c>
      <c r="B66" s="1" t="s">
        <v>428</v>
      </c>
      <c r="C66" s="1"/>
      <c r="D66" s="38"/>
      <c r="E66" s="65"/>
    </row>
    <row r="67" spans="1:5">
      <c r="A67" s="2" t="s">
        <v>47</v>
      </c>
      <c r="B67" s="1" t="s">
        <v>132</v>
      </c>
      <c r="C67" s="1" t="s">
        <v>4</v>
      </c>
      <c r="D67" s="38" t="s">
        <v>5</v>
      </c>
      <c r="E67" s="65" t="s">
        <v>132</v>
      </c>
    </row>
    <row r="68" spans="1:5">
      <c r="A68" s="2" t="s">
        <v>47</v>
      </c>
      <c r="B68" s="1" t="s">
        <v>429</v>
      </c>
      <c r="C68" s="1"/>
      <c r="D68" s="38"/>
      <c r="E68" s="65"/>
    </row>
    <row r="69" spans="1:5">
      <c r="A69" s="2" t="s">
        <v>47</v>
      </c>
      <c r="B69" s="1" t="s">
        <v>430</v>
      </c>
      <c r="C69" s="1"/>
      <c r="D69" s="38"/>
      <c r="E69" s="65"/>
    </row>
    <row r="70" spans="1:5">
      <c r="A70" s="2" t="s">
        <v>47</v>
      </c>
      <c r="B70" s="1" t="s">
        <v>431</v>
      </c>
      <c r="C70" s="1" t="s">
        <v>88</v>
      </c>
      <c r="D70" s="38" t="s">
        <v>89</v>
      </c>
      <c r="E70" s="65" t="s">
        <v>133</v>
      </c>
    </row>
    <row r="71" spans="1:5">
      <c r="A71" s="2" t="s">
        <v>47</v>
      </c>
      <c r="B71" s="1" t="s">
        <v>432</v>
      </c>
      <c r="C71" s="1"/>
      <c r="D71" s="38"/>
      <c r="E71" s="65"/>
    </row>
    <row r="72" spans="1:5">
      <c r="A72" s="2" t="s">
        <v>47</v>
      </c>
      <c r="B72" s="1" t="s">
        <v>433</v>
      </c>
      <c r="C72" s="1"/>
      <c r="D72" s="38"/>
      <c r="E72" s="65"/>
    </row>
    <row r="73" spans="1:5">
      <c r="A73" s="2" t="s">
        <v>45</v>
      </c>
      <c r="B73" s="1" t="s">
        <v>134</v>
      </c>
      <c r="C73" s="1" t="s">
        <v>40</v>
      </c>
      <c r="D73" s="38" t="s">
        <v>41</v>
      </c>
      <c r="E73" s="65" t="s">
        <v>134</v>
      </c>
    </row>
    <row r="74" spans="1:5">
      <c r="A74" s="2" t="s">
        <v>45</v>
      </c>
      <c r="B74" s="1" t="s">
        <v>68</v>
      </c>
      <c r="C74" s="1"/>
      <c r="D74" s="38"/>
      <c r="E74" s="65"/>
    </row>
    <row r="75" spans="1:5">
      <c r="A75" s="2" t="s">
        <v>43</v>
      </c>
      <c r="B75" s="1" t="s">
        <v>434</v>
      </c>
      <c r="C75" s="1"/>
      <c r="D75" s="38"/>
      <c r="E75" s="65"/>
    </row>
    <row r="76" spans="1:5">
      <c r="A76" s="2" t="s">
        <v>49</v>
      </c>
      <c r="B76" s="1" t="s">
        <v>135</v>
      </c>
      <c r="C76" s="1" t="s">
        <v>12</v>
      </c>
      <c r="D76" s="38" t="s">
        <v>13</v>
      </c>
      <c r="E76" s="65" t="s">
        <v>135</v>
      </c>
    </row>
    <row r="77" spans="1:5">
      <c r="A77" s="2" t="s">
        <v>49</v>
      </c>
      <c r="B77" s="1" t="s">
        <v>435</v>
      </c>
      <c r="C77" s="1"/>
      <c r="D77" s="38"/>
      <c r="E77" s="65"/>
    </row>
    <row r="78" spans="1:5">
      <c r="A78" s="2" t="s">
        <v>49</v>
      </c>
      <c r="B78" s="1" t="s">
        <v>436</v>
      </c>
      <c r="C78" s="1"/>
      <c r="D78" s="38"/>
      <c r="E78" s="65"/>
    </row>
    <row r="79" spans="1:5">
      <c r="A79" s="2" t="s">
        <v>49</v>
      </c>
      <c r="B79" s="1" t="s">
        <v>437</v>
      </c>
      <c r="C79" s="1"/>
      <c r="D79" s="38"/>
      <c r="E79" s="65"/>
    </row>
    <row r="80" spans="1:5">
      <c r="A80" s="2" t="s">
        <v>49</v>
      </c>
      <c r="B80" s="1" t="s">
        <v>438</v>
      </c>
      <c r="C80" s="1"/>
      <c r="D80" s="38"/>
      <c r="E80" s="65"/>
    </row>
    <row r="81" spans="1:5">
      <c r="A81" s="2" t="s">
        <v>51</v>
      </c>
      <c r="B81" s="1" t="s">
        <v>136</v>
      </c>
      <c r="C81" s="1" t="s">
        <v>8</v>
      </c>
      <c r="D81" s="38" t="s">
        <v>9</v>
      </c>
      <c r="E81" s="65" t="s">
        <v>136</v>
      </c>
    </row>
    <row r="82" spans="1:5">
      <c r="A82" s="2" t="s">
        <v>51</v>
      </c>
      <c r="B82" s="1" t="s">
        <v>137</v>
      </c>
      <c r="C82" s="1" t="s">
        <v>80</v>
      </c>
      <c r="D82" s="38" t="s">
        <v>81</v>
      </c>
      <c r="E82" s="65" t="s">
        <v>137</v>
      </c>
    </row>
    <row r="83" spans="1:5">
      <c r="A83" s="2" t="s">
        <v>51</v>
      </c>
      <c r="B83" s="1" t="s">
        <v>138</v>
      </c>
      <c r="C83" s="1"/>
      <c r="D83" s="38"/>
      <c r="E83" s="65"/>
    </row>
    <row r="84" spans="1:5">
      <c r="A84" s="2" t="s">
        <v>57</v>
      </c>
      <c r="B84" s="1" t="s">
        <v>138</v>
      </c>
      <c r="C84" s="1" t="s">
        <v>78</v>
      </c>
      <c r="D84" s="38" t="s">
        <v>79</v>
      </c>
      <c r="E84" s="66" t="s">
        <v>138</v>
      </c>
    </row>
    <row r="85" spans="1:5">
      <c r="A85" s="2" t="s">
        <v>71</v>
      </c>
      <c r="B85" s="1" t="s">
        <v>439</v>
      </c>
      <c r="C85" s="1"/>
      <c r="D85" s="38"/>
      <c r="E85" s="66"/>
    </row>
    <row r="86" spans="1:5">
      <c r="A86" s="2" t="s">
        <v>71</v>
      </c>
      <c r="B86" s="1" t="s">
        <v>139</v>
      </c>
      <c r="C86" s="1" t="s">
        <v>70</v>
      </c>
      <c r="D86" s="38" t="s">
        <v>71</v>
      </c>
      <c r="E86" s="65" t="s">
        <v>139</v>
      </c>
    </row>
    <row r="87" spans="1:5">
      <c r="A87" s="2" t="s">
        <v>71</v>
      </c>
      <c r="B87" s="1" t="s">
        <v>440</v>
      </c>
      <c r="C87" s="1"/>
      <c r="D87" s="38"/>
      <c r="E87" s="65"/>
    </row>
    <row r="88" spans="1:5">
      <c r="A88" s="2" t="s">
        <v>71</v>
      </c>
      <c r="B88" s="1" t="s">
        <v>441</v>
      </c>
      <c r="C88" s="1"/>
      <c r="D88" s="38"/>
      <c r="E88" s="65"/>
    </row>
    <row r="89" spans="1:5">
      <c r="A89" s="2" t="s">
        <v>73</v>
      </c>
      <c r="B89" s="1" t="s">
        <v>140</v>
      </c>
      <c r="C89" s="1" t="s">
        <v>96</v>
      </c>
      <c r="D89" s="38" t="s">
        <v>97</v>
      </c>
      <c r="E89" s="66" t="s">
        <v>140</v>
      </c>
    </row>
    <row r="90" spans="1:5">
      <c r="A90" s="2" t="s">
        <v>67</v>
      </c>
      <c r="B90" s="1" t="s">
        <v>141</v>
      </c>
      <c r="C90" s="1" t="s">
        <v>12</v>
      </c>
      <c r="D90" s="38" t="s">
        <v>13</v>
      </c>
      <c r="E90" s="65" t="s">
        <v>141</v>
      </c>
    </row>
    <row r="91" spans="1:5">
      <c r="A91" s="2" t="s">
        <v>61</v>
      </c>
      <c r="B91" s="1" t="s">
        <v>442</v>
      </c>
      <c r="C91" s="1"/>
      <c r="D91" s="38"/>
      <c r="E91" s="65"/>
    </row>
    <row r="92" spans="1:5">
      <c r="A92" s="2" t="s">
        <v>61</v>
      </c>
      <c r="B92" s="1" t="s">
        <v>443</v>
      </c>
      <c r="C92" s="1"/>
      <c r="D92" s="38"/>
      <c r="E92" s="65"/>
    </row>
    <row r="93" spans="1:5">
      <c r="A93" s="2" t="s">
        <v>61</v>
      </c>
      <c r="B93" s="1" t="s">
        <v>142</v>
      </c>
      <c r="C93" s="1" t="s">
        <v>12</v>
      </c>
      <c r="D93" s="38" t="s">
        <v>13</v>
      </c>
      <c r="E93" s="65" t="s">
        <v>142</v>
      </c>
    </row>
    <row r="94" spans="1:5">
      <c r="A94" s="2" t="s">
        <v>69</v>
      </c>
      <c r="B94" s="1" t="s">
        <v>444</v>
      </c>
      <c r="C94" s="1"/>
      <c r="D94" s="38"/>
      <c r="E94" s="65"/>
    </row>
    <row r="95" spans="1:5">
      <c r="A95" s="2" t="s">
        <v>69</v>
      </c>
      <c r="B95" s="1" t="s">
        <v>143</v>
      </c>
      <c r="C95" s="1" t="s">
        <v>92</v>
      </c>
      <c r="D95" s="38" t="s">
        <v>93</v>
      </c>
      <c r="E95" s="65" t="s">
        <v>143</v>
      </c>
    </row>
    <row r="96" spans="1:5">
      <c r="A96" s="2" t="s">
        <v>75</v>
      </c>
      <c r="B96" s="1" t="s">
        <v>445</v>
      </c>
      <c r="C96" s="1"/>
      <c r="D96" s="38"/>
      <c r="E96" s="65"/>
    </row>
    <row r="97" spans="1:5">
      <c r="A97" s="2" t="s">
        <v>75</v>
      </c>
      <c r="B97" s="1" t="s">
        <v>446</v>
      </c>
      <c r="C97" s="1"/>
      <c r="D97" s="38"/>
      <c r="E97" s="65"/>
    </row>
    <row r="98" spans="1:5">
      <c r="A98" s="2" t="s">
        <v>75</v>
      </c>
      <c r="B98" s="1" t="s">
        <v>447</v>
      </c>
      <c r="C98" s="1"/>
      <c r="D98" s="38"/>
      <c r="E98" s="65"/>
    </row>
    <row r="99" spans="1:5">
      <c r="A99" s="2" t="s">
        <v>75</v>
      </c>
      <c r="B99" s="1" t="s">
        <v>144</v>
      </c>
      <c r="C99" s="1" t="s">
        <v>12</v>
      </c>
      <c r="D99" s="38" t="s">
        <v>13</v>
      </c>
      <c r="E99" s="65" t="s">
        <v>144</v>
      </c>
    </row>
    <row r="100" spans="1:5">
      <c r="A100" s="2" t="s">
        <v>77</v>
      </c>
      <c r="B100" s="1" t="s">
        <v>448</v>
      </c>
      <c r="C100" s="1"/>
      <c r="D100" s="38"/>
      <c r="E100" s="65"/>
    </row>
    <row r="101" spans="1:5">
      <c r="A101" s="2" t="s">
        <v>77</v>
      </c>
      <c r="B101" s="1" t="s">
        <v>145</v>
      </c>
      <c r="C101" s="1" t="s">
        <v>12</v>
      </c>
      <c r="D101" s="38" t="s">
        <v>13</v>
      </c>
      <c r="E101" s="65" t="s">
        <v>145</v>
      </c>
    </row>
    <row r="102" spans="1:5">
      <c r="A102" s="2" t="s">
        <v>79</v>
      </c>
      <c r="B102" s="1" t="s">
        <v>449</v>
      </c>
      <c r="C102" s="1"/>
      <c r="D102" s="38"/>
      <c r="E102" s="65"/>
    </row>
    <row r="103" spans="1:5">
      <c r="A103" s="2" t="s">
        <v>81</v>
      </c>
      <c r="B103" s="1" t="s">
        <v>450</v>
      </c>
      <c r="C103" s="1"/>
      <c r="D103" s="38"/>
      <c r="E103" s="65"/>
    </row>
    <row r="104" spans="1:5">
      <c r="A104" s="2" t="s">
        <v>81</v>
      </c>
      <c r="B104" s="1" t="s">
        <v>451</v>
      </c>
      <c r="C104" s="1"/>
      <c r="D104" s="38"/>
      <c r="E104" s="65"/>
    </row>
    <row r="105" spans="1:5">
      <c r="A105" s="2" t="s">
        <v>83</v>
      </c>
      <c r="B105" s="1" t="s">
        <v>146</v>
      </c>
      <c r="C105" s="1" t="s">
        <v>98</v>
      </c>
      <c r="D105" s="38" t="s">
        <v>99</v>
      </c>
      <c r="E105" s="66" t="s">
        <v>146</v>
      </c>
    </row>
    <row r="106" spans="1:5">
      <c r="A106" s="2" t="s">
        <v>85</v>
      </c>
      <c r="B106" s="1" t="s">
        <v>452</v>
      </c>
      <c r="C106" s="1"/>
      <c r="D106" s="38"/>
      <c r="E106" s="66"/>
    </row>
    <row r="107" spans="1:5">
      <c r="A107" s="2" t="s">
        <v>87</v>
      </c>
      <c r="B107" s="1" t="s">
        <v>453</v>
      </c>
      <c r="C107" s="1"/>
      <c r="D107" s="38"/>
      <c r="E107" s="66"/>
    </row>
    <row r="108" spans="1:5">
      <c r="A108" s="2" t="s">
        <v>89</v>
      </c>
      <c r="B108" s="1" t="s">
        <v>147</v>
      </c>
      <c r="C108" s="1" t="s">
        <v>98</v>
      </c>
      <c r="D108" s="38" t="s">
        <v>99</v>
      </c>
      <c r="E108" s="66" t="s">
        <v>147</v>
      </c>
    </row>
    <row r="109" spans="1:5">
      <c r="A109" s="2" t="s">
        <v>89</v>
      </c>
      <c r="B109" s="1" t="s">
        <v>454</v>
      </c>
      <c r="C109" s="1"/>
      <c r="D109" s="38"/>
      <c r="E109" s="66"/>
    </row>
    <row r="110" spans="1:5">
      <c r="A110" s="2" t="s">
        <v>91</v>
      </c>
      <c r="B110" s="1" t="s">
        <v>454</v>
      </c>
      <c r="C110" s="1"/>
      <c r="D110" s="38"/>
      <c r="E110" s="66"/>
    </row>
    <row r="111" spans="1:5">
      <c r="A111" s="2" t="s">
        <v>91</v>
      </c>
      <c r="B111" s="1" t="s">
        <v>455</v>
      </c>
      <c r="C111" s="1"/>
      <c r="D111" s="38"/>
      <c r="E111" s="66"/>
    </row>
    <row r="112" spans="1:5">
      <c r="A112" s="2" t="s">
        <v>91</v>
      </c>
      <c r="B112" s="1" t="s">
        <v>148</v>
      </c>
      <c r="C112" s="1" t="s">
        <v>22</v>
      </c>
      <c r="D112" s="38" t="s">
        <v>23</v>
      </c>
      <c r="E112" s="65" t="s">
        <v>148</v>
      </c>
    </row>
    <row r="113" spans="1:5">
      <c r="A113" s="2" t="s">
        <v>91</v>
      </c>
      <c r="B113" s="1" t="s">
        <v>456</v>
      </c>
      <c r="C113" s="1"/>
      <c r="D113" s="38"/>
      <c r="E113" s="65"/>
    </row>
    <row r="114" spans="1:5">
      <c r="A114" s="2" t="s">
        <v>91</v>
      </c>
      <c r="B114" s="1" t="s">
        <v>457</v>
      </c>
      <c r="C114" s="1"/>
      <c r="D114" s="38"/>
      <c r="E114" s="65"/>
    </row>
    <row r="115" spans="1:5">
      <c r="A115" s="2" t="s">
        <v>465</v>
      </c>
      <c r="B115" s="1" t="s">
        <v>458</v>
      </c>
      <c r="C115" s="1"/>
      <c r="D115" s="38"/>
      <c r="E115" s="65"/>
    </row>
    <row r="116" spans="1:5">
      <c r="A116" s="2" t="s">
        <v>93</v>
      </c>
      <c r="B116" s="1" t="s">
        <v>149</v>
      </c>
      <c r="C116" s="1" t="s">
        <v>98</v>
      </c>
      <c r="D116" s="38" t="s">
        <v>99</v>
      </c>
      <c r="E116" s="66" t="s">
        <v>149</v>
      </c>
    </row>
    <row r="117" spans="1:5">
      <c r="A117" s="2" t="s">
        <v>97</v>
      </c>
      <c r="B117" s="1" t="s">
        <v>150</v>
      </c>
      <c r="C117" s="1" t="s">
        <v>22</v>
      </c>
      <c r="D117" s="38" t="s">
        <v>23</v>
      </c>
      <c r="E117" s="65" t="s">
        <v>150</v>
      </c>
    </row>
    <row r="118" spans="1:5">
      <c r="A118" s="2" t="s">
        <v>97</v>
      </c>
      <c r="B118" s="1" t="s">
        <v>459</v>
      </c>
      <c r="C118" s="1"/>
      <c r="D118" s="38"/>
      <c r="E118" s="65"/>
    </row>
    <row r="119" spans="1:5">
      <c r="A119" s="2" t="s">
        <v>97</v>
      </c>
      <c r="B119" s="1" t="s">
        <v>460</v>
      </c>
      <c r="C119" s="1"/>
      <c r="D119" s="38"/>
      <c r="E119" s="65"/>
    </row>
    <row r="120" spans="1:5">
      <c r="A120" s="2" t="s">
        <v>99</v>
      </c>
      <c r="B120" s="1" t="s">
        <v>461</v>
      </c>
      <c r="C120" s="1"/>
      <c r="D120" s="38"/>
      <c r="E120" s="65"/>
    </row>
    <row r="121" spans="1:5">
      <c r="A121" s="2" t="s">
        <v>99</v>
      </c>
      <c r="B121" s="1" t="s">
        <v>151</v>
      </c>
      <c r="C121" s="1" t="s">
        <v>8</v>
      </c>
      <c r="D121" s="38" t="s">
        <v>9</v>
      </c>
      <c r="E121" s="65" t="s">
        <v>151</v>
      </c>
    </row>
    <row r="122" spans="1:5">
      <c r="A122" s="2" t="s">
        <v>99</v>
      </c>
      <c r="B122" s="1" t="s">
        <v>152</v>
      </c>
      <c r="C122" s="1" t="s">
        <v>76</v>
      </c>
      <c r="D122" s="38" t="s">
        <v>77</v>
      </c>
      <c r="E122" s="65" t="s">
        <v>152</v>
      </c>
    </row>
    <row r="123" spans="1:5">
      <c r="A123" s="2" t="s">
        <v>103</v>
      </c>
      <c r="B123" s="1" t="s">
        <v>153</v>
      </c>
      <c r="C123" s="1"/>
      <c r="D123" s="38"/>
      <c r="E123" s="65"/>
    </row>
    <row r="124" spans="1:5">
      <c r="A124" s="2" t="s">
        <v>103</v>
      </c>
      <c r="B124" s="1" t="s">
        <v>419</v>
      </c>
      <c r="C124" s="1" t="s">
        <v>26</v>
      </c>
      <c r="D124" s="38" t="s">
        <v>27</v>
      </c>
      <c r="E124" s="66" t="s">
        <v>124</v>
      </c>
    </row>
    <row r="125" spans="1:5">
      <c r="A125" s="2" t="s">
        <v>103</v>
      </c>
      <c r="B125" s="1" t="s">
        <v>462</v>
      </c>
      <c r="C125" s="1" t="s">
        <v>21</v>
      </c>
      <c r="D125" s="2" t="s">
        <v>21</v>
      </c>
      <c r="E125" s="65" t="s">
        <v>98</v>
      </c>
    </row>
    <row r="126" spans="1:5">
      <c r="A126" s="2" t="s">
        <v>103</v>
      </c>
      <c r="B126" s="1" t="s">
        <v>98</v>
      </c>
      <c r="C126" s="1"/>
      <c r="D126" s="2"/>
      <c r="E126" s="67"/>
    </row>
    <row r="127" spans="1:5">
      <c r="A127" s="2" t="s">
        <v>101</v>
      </c>
      <c r="B127" s="1" t="s">
        <v>463</v>
      </c>
      <c r="C127" s="1"/>
      <c r="D127" s="2"/>
      <c r="E127" s="67"/>
    </row>
    <row r="128" spans="1:5">
      <c r="A128" s="2" t="s">
        <v>105</v>
      </c>
      <c r="B128" s="1" t="s">
        <v>464</v>
      </c>
      <c r="C128" s="1"/>
      <c r="D128" s="2"/>
      <c r="E128" s="67"/>
    </row>
    <row r="129" spans="3:5">
      <c r="C129" s="30" t="s">
        <v>467</v>
      </c>
      <c r="D129" s="30"/>
      <c r="E129" s="30"/>
    </row>
  </sheetData>
  <sortState ref="B3:B128">
    <sortCondition ref="B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B050"/>
  </sheetPr>
  <dimension ref="A1:O516"/>
  <sheetViews>
    <sheetView view="pageBreakPreview" zoomScale="60" workbookViewId="0">
      <selection activeCell="L100" sqref="L100"/>
    </sheetView>
  </sheetViews>
  <sheetFormatPr baseColWidth="10" defaultColWidth="8.83203125" defaultRowHeight="14" x14ac:dyDescent="0"/>
  <cols>
    <col min="1" max="1" width="18.6640625" style="71" bestFit="1" customWidth="1"/>
    <col min="2" max="2" width="9" style="19" bestFit="1" customWidth="1"/>
    <col min="3" max="8" width="14.33203125" style="10" customWidth="1"/>
    <col min="9" max="15" width="14.33203125" style="63" customWidth="1"/>
  </cols>
  <sheetData>
    <row r="1" spans="1:15">
      <c r="C1" s="340" t="s">
        <v>333</v>
      </c>
      <c r="D1" s="340"/>
      <c r="E1" s="340"/>
      <c r="F1" s="340"/>
      <c r="G1" s="340"/>
      <c r="H1" s="340"/>
      <c r="I1" s="340"/>
      <c r="J1" s="340"/>
      <c r="K1" s="340"/>
      <c r="L1" s="340"/>
      <c r="M1" s="340"/>
      <c r="N1" s="340"/>
      <c r="O1" s="340"/>
    </row>
    <row r="2" spans="1:15" ht="15" customHeight="1">
      <c r="C2" s="392" t="s">
        <v>378</v>
      </c>
      <c r="D2" s="392"/>
      <c r="E2" s="392"/>
      <c r="F2" s="392"/>
      <c r="G2" s="392"/>
      <c r="H2" s="392"/>
      <c r="I2" s="392"/>
      <c r="J2" s="392"/>
      <c r="K2" s="392"/>
      <c r="L2" s="392"/>
      <c r="M2" s="392"/>
      <c r="N2" s="392"/>
      <c r="O2" s="392"/>
    </row>
    <row r="3" spans="1:15" ht="71" thickBot="1">
      <c r="A3" s="78" t="s">
        <v>1</v>
      </c>
      <c r="B3" s="58" t="s">
        <v>2</v>
      </c>
      <c r="C3" s="72" t="s">
        <v>379</v>
      </c>
      <c r="D3" s="72" t="s">
        <v>381</v>
      </c>
      <c r="E3" s="72" t="s">
        <v>380</v>
      </c>
      <c r="F3" s="72" t="s">
        <v>382</v>
      </c>
      <c r="G3" s="73" t="s">
        <v>466</v>
      </c>
      <c r="H3" s="72" t="s">
        <v>384</v>
      </c>
      <c r="I3" s="72" t="s">
        <v>383</v>
      </c>
      <c r="J3" s="74" t="s">
        <v>469</v>
      </c>
      <c r="K3" s="72" t="s">
        <v>468</v>
      </c>
      <c r="L3" s="74" t="s">
        <v>470</v>
      </c>
      <c r="M3" s="72" t="s">
        <v>386</v>
      </c>
      <c r="N3" s="72" t="s">
        <v>385</v>
      </c>
      <c r="O3" s="73" t="s">
        <v>387</v>
      </c>
    </row>
    <row r="4" spans="1:15">
      <c r="A4" s="79" t="s">
        <v>4</v>
      </c>
      <c r="B4" s="38" t="s">
        <v>5</v>
      </c>
      <c r="C4" s="13">
        <v>23236</v>
      </c>
      <c r="D4" s="11">
        <v>23428</v>
      </c>
      <c r="E4" s="9">
        <v>4849377</v>
      </c>
      <c r="F4" s="9">
        <v>4802740</v>
      </c>
      <c r="G4" s="9">
        <v>4735953</v>
      </c>
      <c r="H4" s="36">
        <f t="shared" ref="H4:H54" si="0">C4/E4*100</f>
        <v>0.47915433260808554</v>
      </c>
      <c r="I4" s="11">
        <v>0.5</v>
      </c>
      <c r="J4" s="11">
        <f t="shared" ref="J4:K35" si="1">C4/E4*10000</f>
        <v>47.915433260808555</v>
      </c>
      <c r="K4" s="11">
        <f t="shared" si="1"/>
        <v>48.780487804878049</v>
      </c>
      <c r="L4" s="11">
        <f>J4-K4</f>
        <v>-0.86505454406949411</v>
      </c>
      <c r="M4" s="36">
        <f t="shared" ref="M4:M54" si="2">D4/F4*100</f>
        <v>0.48780487804878048</v>
      </c>
      <c r="N4" s="11">
        <v>0.5</v>
      </c>
      <c r="O4" s="61">
        <f t="shared" ref="O4:O54" si="3">((C4-D4)/D4)*100</f>
        <v>-0.81953218371179792</v>
      </c>
    </row>
    <row r="5" spans="1:15">
      <c r="A5" s="79" t="s">
        <v>6</v>
      </c>
      <c r="B5" s="38" t="s">
        <v>7</v>
      </c>
      <c r="C5" s="13">
        <v>627</v>
      </c>
      <c r="D5" s="11">
        <v>608</v>
      </c>
      <c r="E5" s="9">
        <v>736732</v>
      </c>
      <c r="F5" s="9">
        <v>722718</v>
      </c>
      <c r="G5" s="9">
        <v>704405</v>
      </c>
      <c r="H5" s="36">
        <f t="shared" si="0"/>
        <v>8.5105574347252466E-2</v>
      </c>
      <c r="I5" s="11">
        <v>0.1</v>
      </c>
      <c r="J5" s="11">
        <f t="shared" si="1"/>
        <v>8.5105574347252464</v>
      </c>
      <c r="K5" s="11">
        <f t="shared" si="1"/>
        <v>8.4126865527079726</v>
      </c>
      <c r="L5" s="11">
        <f t="shared" ref="L5:L56" si="4">J5-K5</f>
        <v>9.7870882017273786E-2</v>
      </c>
      <c r="M5" s="36">
        <f t="shared" si="2"/>
        <v>8.4126865527079722E-2</v>
      </c>
      <c r="N5" s="11">
        <v>0.1</v>
      </c>
      <c r="O5" s="61">
        <f t="shared" si="3"/>
        <v>3.125</v>
      </c>
    </row>
    <row r="6" spans="1:15">
      <c r="A6" s="79" t="s">
        <v>8</v>
      </c>
      <c r="B6" s="38" t="s">
        <v>9</v>
      </c>
      <c r="C6" s="13">
        <v>12489</v>
      </c>
      <c r="D6" s="11">
        <v>12467</v>
      </c>
      <c r="E6" s="9">
        <v>6731484</v>
      </c>
      <c r="F6" s="9">
        <v>6482505</v>
      </c>
      <c r="G6" s="9">
        <v>6453706</v>
      </c>
      <c r="H6" s="36">
        <f t="shared" si="0"/>
        <v>0.185531154794396</v>
      </c>
      <c r="I6" s="11">
        <v>0.2</v>
      </c>
      <c r="J6" s="11">
        <f t="shared" si="1"/>
        <v>18.553115479439601</v>
      </c>
      <c r="K6" s="11">
        <f t="shared" si="1"/>
        <v>19.23176302987811</v>
      </c>
      <c r="L6" s="11">
        <f t="shared" si="4"/>
        <v>-0.67864755043850877</v>
      </c>
      <c r="M6" s="36">
        <f t="shared" si="2"/>
        <v>0.1923176302987811</v>
      </c>
      <c r="N6" s="11">
        <v>0.2</v>
      </c>
      <c r="O6" s="61">
        <f t="shared" si="3"/>
        <v>0.17646586989652685</v>
      </c>
    </row>
    <row r="7" spans="1:15">
      <c r="A7" s="79" t="s">
        <v>10</v>
      </c>
      <c r="B7" s="38" t="s">
        <v>11</v>
      </c>
      <c r="C7" s="13">
        <v>18100</v>
      </c>
      <c r="D7" s="11">
        <v>18427</v>
      </c>
      <c r="E7" s="9">
        <v>2966369</v>
      </c>
      <c r="F7" s="9">
        <v>2937979</v>
      </c>
      <c r="G7" s="9">
        <v>2893883</v>
      </c>
      <c r="H7" s="36">
        <f t="shared" si="0"/>
        <v>0.61017358258530885</v>
      </c>
      <c r="I7" s="11">
        <v>0.6</v>
      </c>
      <c r="J7" s="11">
        <f t="shared" si="1"/>
        <v>61.017358258530884</v>
      </c>
      <c r="K7" s="11">
        <f t="shared" si="1"/>
        <v>62.719985404933112</v>
      </c>
      <c r="L7" s="11">
        <f t="shared" si="4"/>
        <v>-1.7026271464022287</v>
      </c>
      <c r="M7" s="36">
        <f t="shared" si="2"/>
        <v>0.62719985404933121</v>
      </c>
      <c r="N7" s="11">
        <v>0.6</v>
      </c>
      <c r="O7" s="61">
        <f t="shared" si="3"/>
        <v>-1.7745699245672111</v>
      </c>
    </row>
    <row r="8" spans="1:15">
      <c r="A8" s="79" t="s">
        <v>12</v>
      </c>
      <c r="B8" s="38" t="s">
        <v>13</v>
      </c>
      <c r="C8" s="13">
        <v>106523</v>
      </c>
      <c r="D8" s="11">
        <v>106348</v>
      </c>
      <c r="E8" s="9">
        <v>38802500</v>
      </c>
      <c r="F8" s="9">
        <v>37691912</v>
      </c>
      <c r="G8" s="9">
        <v>37551064</v>
      </c>
      <c r="H8" s="36">
        <f t="shared" si="0"/>
        <v>0.27452612589395015</v>
      </c>
      <c r="I8" s="11">
        <v>0.3</v>
      </c>
      <c r="J8" s="11">
        <f t="shared" si="1"/>
        <v>27.452612589395017</v>
      </c>
      <c r="K8" s="11">
        <f t="shared" si="1"/>
        <v>28.215071710875264</v>
      </c>
      <c r="L8" s="11">
        <f t="shared" si="4"/>
        <v>-0.76245912148024786</v>
      </c>
      <c r="M8" s="36">
        <f t="shared" si="2"/>
        <v>0.28215071710875267</v>
      </c>
      <c r="N8" s="11">
        <v>0.3</v>
      </c>
      <c r="O8" s="61">
        <f t="shared" si="3"/>
        <v>0.16455410538985218</v>
      </c>
    </row>
    <row r="9" spans="1:15">
      <c r="A9" s="79" t="s">
        <v>14</v>
      </c>
      <c r="B9" s="38" t="s">
        <v>15</v>
      </c>
      <c r="C9" s="13">
        <v>16740</v>
      </c>
      <c r="D9" s="11">
        <v>16317</v>
      </c>
      <c r="E9" s="9">
        <v>5355866</v>
      </c>
      <c r="F9" s="9">
        <v>5116796</v>
      </c>
      <c r="G9" s="9">
        <v>5105164</v>
      </c>
      <c r="H9" s="36">
        <f t="shared" si="0"/>
        <v>0.31255449632235011</v>
      </c>
      <c r="I9" s="11">
        <v>0.3</v>
      </c>
      <c r="J9" s="11">
        <f t="shared" si="1"/>
        <v>31.25544963223501</v>
      </c>
      <c r="K9" s="11">
        <f t="shared" si="1"/>
        <v>31.889096223496107</v>
      </c>
      <c r="L9" s="11">
        <f t="shared" si="4"/>
        <v>-0.63364659126109757</v>
      </c>
      <c r="M9" s="36">
        <f t="shared" si="2"/>
        <v>0.31889096223496111</v>
      </c>
      <c r="N9" s="11">
        <v>0.3</v>
      </c>
      <c r="O9" s="61">
        <f t="shared" si="3"/>
        <v>2.592388306674021</v>
      </c>
    </row>
    <row r="10" spans="1:15">
      <c r="A10" s="79" t="s">
        <v>16</v>
      </c>
      <c r="B10" s="38" t="s">
        <v>17</v>
      </c>
      <c r="C10" s="13">
        <v>24794</v>
      </c>
      <c r="D10" s="11">
        <v>25955</v>
      </c>
      <c r="E10" s="9">
        <v>3596677</v>
      </c>
      <c r="F10" s="9">
        <v>3580709</v>
      </c>
      <c r="G10" s="9">
        <v>3535851</v>
      </c>
      <c r="H10" s="36">
        <f t="shared" si="0"/>
        <v>0.689358538450909</v>
      </c>
      <c r="I10" s="11">
        <v>0.7</v>
      </c>
      <c r="J10" s="11">
        <f t="shared" si="1"/>
        <v>68.935853845090904</v>
      </c>
      <c r="K10" s="11">
        <f t="shared" si="1"/>
        <v>72.485644602786763</v>
      </c>
      <c r="L10" s="11">
        <f t="shared" si="4"/>
        <v>-3.5497907576958596</v>
      </c>
      <c r="M10" s="36">
        <f t="shared" si="2"/>
        <v>0.7248564460278677</v>
      </c>
      <c r="N10" s="11">
        <v>0.7</v>
      </c>
      <c r="O10" s="61">
        <f t="shared" si="3"/>
        <v>-4.4731265652090162</v>
      </c>
    </row>
    <row r="11" spans="1:15">
      <c r="A11" s="79" t="s">
        <v>18</v>
      </c>
      <c r="B11" s="38" t="s">
        <v>19</v>
      </c>
      <c r="C11" s="13">
        <v>4391</v>
      </c>
      <c r="D11" s="11">
        <v>4253</v>
      </c>
      <c r="E11" s="9">
        <v>935614</v>
      </c>
      <c r="F11" s="9">
        <v>907135</v>
      </c>
      <c r="G11" s="9">
        <v>902268</v>
      </c>
      <c r="H11" s="36">
        <f t="shared" si="0"/>
        <v>0.46931747494158915</v>
      </c>
      <c r="I11" s="11">
        <v>0.5</v>
      </c>
      <c r="J11" s="11">
        <f t="shared" si="1"/>
        <v>46.93174749415892</v>
      </c>
      <c r="K11" s="11">
        <f t="shared" si="1"/>
        <v>46.883870647698522</v>
      </c>
      <c r="L11" s="11">
        <f t="shared" si="4"/>
        <v>4.787684646039736E-2</v>
      </c>
      <c r="M11" s="36">
        <f t="shared" si="2"/>
        <v>0.46883870647698522</v>
      </c>
      <c r="N11" s="11">
        <v>0.5</v>
      </c>
      <c r="O11" s="61">
        <f t="shared" si="3"/>
        <v>3.2447683987773335</v>
      </c>
    </row>
    <row r="12" spans="1:15">
      <c r="A12" s="79" t="s">
        <v>20</v>
      </c>
      <c r="B12" s="38" t="s">
        <v>21</v>
      </c>
      <c r="C12" s="13">
        <v>2647</v>
      </c>
      <c r="D12" s="11">
        <v>2625</v>
      </c>
      <c r="E12" s="9">
        <v>658893</v>
      </c>
      <c r="F12" s="9">
        <v>617996</v>
      </c>
      <c r="G12" s="9">
        <v>623129</v>
      </c>
      <c r="H12" s="36">
        <f t="shared" si="0"/>
        <v>0.4017344242540139</v>
      </c>
      <c r="I12" s="11">
        <v>0.4</v>
      </c>
      <c r="J12" s="11">
        <f t="shared" si="1"/>
        <v>40.17344242540139</v>
      </c>
      <c r="K12" s="11">
        <f t="shared" si="1"/>
        <v>42.476003080926091</v>
      </c>
      <c r="L12" s="11">
        <f t="shared" si="4"/>
        <v>-2.3025606555247009</v>
      </c>
      <c r="M12" s="36">
        <f t="shared" si="2"/>
        <v>0.42476003080926095</v>
      </c>
      <c r="N12" s="11">
        <v>0.4</v>
      </c>
      <c r="O12" s="61">
        <f t="shared" si="3"/>
        <v>0.83809523809523812</v>
      </c>
    </row>
    <row r="13" spans="1:15">
      <c r="A13" s="79" t="s">
        <v>22</v>
      </c>
      <c r="B13" s="38" t="s">
        <v>23</v>
      </c>
      <c r="C13" s="81">
        <v>76985</v>
      </c>
      <c r="D13" s="64">
        <v>76390</v>
      </c>
      <c r="E13" s="71">
        <v>19893297</v>
      </c>
      <c r="F13" s="71">
        <v>19057542</v>
      </c>
      <c r="G13" s="71">
        <v>19049447</v>
      </c>
      <c r="H13" s="82">
        <f t="shared" si="0"/>
        <v>0.38698964781956458</v>
      </c>
      <c r="I13" s="64">
        <v>0.4</v>
      </c>
      <c r="J13" s="64">
        <f t="shared" si="1"/>
        <v>38.698964781956455</v>
      </c>
      <c r="K13" s="64">
        <f t="shared" si="1"/>
        <v>40.08386810848954</v>
      </c>
      <c r="L13" s="64">
        <f t="shared" si="4"/>
        <v>-1.3849033265330846</v>
      </c>
      <c r="M13" s="82">
        <f t="shared" si="2"/>
        <v>0.4008386810848954</v>
      </c>
      <c r="N13" s="64">
        <v>0.4</v>
      </c>
      <c r="O13" s="83">
        <f t="shared" si="3"/>
        <v>0.77889776148710566</v>
      </c>
    </row>
    <row r="14" spans="1:15">
      <c r="A14" s="79" t="s">
        <v>24</v>
      </c>
      <c r="B14" s="38" t="s">
        <v>25</v>
      </c>
      <c r="C14" s="81">
        <v>34120</v>
      </c>
      <c r="D14" s="64">
        <v>34692</v>
      </c>
      <c r="E14" s="71">
        <v>10097343</v>
      </c>
      <c r="F14" s="71">
        <v>9815210</v>
      </c>
      <c r="G14" s="71">
        <v>9712380</v>
      </c>
      <c r="H14" s="82">
        <f t="shared" si="0"/>
        <v>0.33791067610558539</v>
      </c>
      <c r="I14" s="64">
        <v>0.3</v>
      </c>
      <c r="J14" s="64">
        <f t="shared" si="1"/>
        <v>33.791067610558542</v>
      </c>
      <c r="K14" s="64">
        <f t="shared" si="1"/>
        <v>35.345142895567186</v>
      </c>
      <c r="L14" s="64">
        <f t="shared" si="4"/>
        <v>-1.5540752850086434</v>
      </c>
      <c r="M14" s="82">
        <f t="shared" si="2"/>
        <v>0.35345142895567189</v>
      </c>
      <c r="N14" s="64">
        <v>0.4</v>
      </c>
      <c r="O14" s="83">
        <f t="shared" si="3"/>
        <v>-1.6487951112648451</v>
      </c>
    </row>
    <row r="15" spans="1:15">
      <c r="A15" s="79" t="s">
        <v>26</v>
      </c>
      <c r="B15" s="38" t="s">
        <v>27</v>
      </c>
      <c r="C15" s="81">
        <v>3706</v>
      </c>
      <c r="D15" s="64">
        <v>3842</v>
      </c>
      <c r="E15" s="71">
        <v>1419561</v>
      </c>
      <c r="F15" s="71">
        <v>1374810</v>
      </c>
      <c r="G15" s="71">
        <v>1340207</v>
      </c>
      <c r="H15" s="82">
        <f t="shared" si="0"/>
        <v>0.26106662552718762</v>
      </c>
      <c r="I15" s="64">
        <v>0.3</v>
      </c>
      <c r="J15" s="64">
        <f t="shared" si="1"/>
        <v>26.106662552718763</v>
      </c>
      <c r="K15" s="64">
        <f t="shared" si="1"/>
        <v>27.945679766658667</v>
      </c>
      <c r="L15" s="64">
        <f t="shared" si="4"/>
        <v>-1.8390172139399041</v>
      </c>
      <c r="M15" s="82">
        <f t="shared" si="2"/>
        <v>0.27945679766658665</v>
      </c>
      <c r="N15" s="64">
        <v>0.3</v>
      </c>
      <c r="O15" s="83">
        <f t="shared" si="3"/>
        <v>-3.5398230088495577</v>
      </c>
    </row>
    <row r="16" spans="1:15">
      <c r="A16" s="79" t="s">
        <v>28</v>
      </c>
      <c r="B16" s="38" t="s">
        <v>29</v>
      </c>
      <c r="C16" s="81">
        <v>4133</v>
      </c>
      <c r="D16" s="64">
        <v>4235</v>
      </c>
      <c r="E16" s="71">
        <v>1634464</v>
      </c>
      <c r="F16" s="71">
        <v>1584985</v>
      </c>
      <c r="G16" s="71">
        <v>1579140</v>
      </c>
      <c r="H16" s="82">
        <f t="shared" si="0"/>
        <v>0.25286577128648902</v>
      </c>
      <c r="I16" s="64">
        <v>0.3</v>
      </c>
      <c r="J16" s="64">
        <f t="shared" si="1"/>
        <v>25.286577128648901</v>
      </c>
      <c r="K16" s="64">
        <f t="shared" si="1"/>
        <v>26.719495768098753</v>
      </c>
      <c r="L16" s="64">
        <f t="shared" si="4"/>
        <v>-1.4329186394498521</v>
      </c>
      <c r="M16" s="82">
        <f t="shared" si="2"/>
        <v>0.26719495768098755</v>
      </c>
      <c r="N16" s="64">
        <v>0.3</v>
      </c>
      <c r="O16" s="83">
        <f t="shared" si="3"/>
        <v>-2.4085005903187722</v>
      </c>
    </row>
    <row r="17" spans="1:15">
      <c r="A17" s="79" t="s">
        <v>30</v>
      </c>
      <c r="B17" s="38" t="s">
        <v>31</v>
      </c>
      <c r="C17" s="81">
        <v>74576</v>
      </c>
      <c r="D17" s="64">
        <v>75983</v>
      </c>
      <c r="E17" s="71">
        <v>12880580</v>
      </c>
      <c r="F17" s="71">
        <v>12869259</v>
      </c>
      <c r="G17" s="71">
        <v>12690056</v>
      </c>
      <c r="H17" s="82">
        <f t="shared" si="0"/>
        <v>0.57898013909311541</v>
      </c>
      <c r="I17" s="64">
        <v>0.6</v>
      </c>
      <c r="J17" s="64">
        <f t="shared" si="1"/>
        <v>57.898013909311537</v>
      </c>
      <c r="K17" s="64">
        <f t="shared" si="1"/>
        <v>59.04224944109059</v>
      </c>
      <c r="L17" s="64">
        <f t="shared" si="4"/>
        <v>-1.1442355317790529</v>
      </c>
      <c r="M17" s="82">
        <f t="shared" si="2"/>
        <v>0.59042249441090588</v>
      </c>
      <c r="N17" s="64">
        <v>0.6</v>
      </c>
      <c r="O17" s="83">
        <f t="shared" si="3"/>
        <v>-1.8517299922351051</v>
      </c>
    </row>
    <row r="18" spans="1:15">
      <c r="A18" s="79" t="s">
        <v>32</v>
      </c>
      <c r="B18" s="38" t="s">
        <v>33</v>
      </c>
      <c r="C18" s="81">
        <v>40404</v>
      </c>
      <c r="D18" s="64">
        <v>39834</v>
      </c>
      <c r="E18" s="71">
        <v>6596855</v>
      </c>
      <c r="F18" s="71">
        <v>6516922</v>
      </c>
      <c r="G18" s="71">
        <v>6442787</v>
      </c>
      <c r="H18" s="82">
        <f t="shared" si="0"/>
        <v>0.61247367116603291</v>
      </c>
      <c r="I18" s="64">
        <v>0.6</v>
      </c>
      <c r="J18" s="64">
        <f t="shared" si="1"/>
        <v>61.247367116603293</v>
      </c>
      <c r="K18" s="64">
        <f t="shared" si="1"/>
        <v>61.12394777780063</v>
      </c>
      <c r="L18" s="64">
        <f t="shared" si="4"/>
        <v>0.12341933880266254</v>
      </c>
      <c r="M18" s="82">
        <f t="shared" si="2"/>
        <v>0.61123947777800625</v>
      </c>
      <c r="N18" s="64">
        <v>0.6</v>
      </c>
      <c r="O18" s="83">
        <f t="shared" si="3"/>
        <v>1.4309383943364964</v>
      </c>
    </row>
    <row r="19" spans="1:15">
      <c r="A19" s="79" t="s">
        <v>34</v>
      </c>
      <c r="B19" s="38" t="s">
        <v>35</v>
      </c>
      <c r="C19" s="81">
        <v>24912</v>
      </c>
      <c r="D19" s="64">
        <v>25293</v>
      </c>
      <c r="E19" s="71">
        <v>3107126</v>
      </c>
      <c r="F19" s="71">
        <v>3062309</v>
      </c>
      <c r="G19" s="71">
        <v>3033245</v>
      </c>
      <c r="H19" s="82">
        <f t="shared" si="0"/>
        <v>0.80176986707330178</v>
      </c>
      <c r="I19" s="64">
        <v>0.8</v>
      </c>
      <c r="J19" s="64">
        <f t="shared" si="1"/>
        <v>80.176986707330173</v>
      </c>
      <c r="K19" s="64">
        <f t="shared" si="1"/>
        <v>82.594538957368442</v>
      </c>
      <c r="L19" s="64">
        <f t="shared" si="4"/>
        <v>-2.4175522500382698</v>
      </c>
      <c r="M19" s="82">
        <f t="shared" si="2"/>
        <v>0.82594538957368435</v>
      </c>
      <c r="N19" s="64">
        <v>0.8</v>
      </c>
      <c r="O19" s="83">
        <f t="shared" si="3"/>
        <v>-1.5063456292254773</v>
      </c>
    </row>
    <row r="20" spans="1:15">
      <c r="A20" s="79" t="s">
        <v>36</v>
      </c>
      <c r="B20" s="38" t="s">
        <v>37</v>
      </c>
      <c r="C20" s="81">
        <v>18424</v>
      </c>
      <c r="D20" s="64">
        <v>18846</v>
      </c>
      <c r="E20" s="71">
        <v>2904021</v>
      </c>
      <c r="F20" s="71">
        <v>2871238</v>
      </c>
      <c r="G20" s="71">
        <v>2824176</v>
      </c>
      <c r="H20" s="82">
        <f t="shared" si="0"/>
        <v>0.63443067388286789</v>
      </c>
      <c r="I20" s="64">
        <v>0.6</v>
      </c>
      <c r="J20" s="64">
        <f t="shared" si="1"/>
        <v>63.443067388286792</v>
      </c>
      <c r="K20" s="64">
        <f t="shared" si="1"/>
        <v>65.637192040506562</v>
      </c>
      <c r="L20" s="64">
        <f t="shared" si="4"/>
        <v>-2.1941246522197702</v>
      </c>
      <c r="M20" s="82">
        <f t="shared" si="2"/>
        <v>0.65637192040506565</v>
      </c>
      <c r="N20" s="64">
        <v>0.7</v>
      </c>
      <c r="O20" s="83">
        <f t="shared" si="3"/>
        <v>-2.2392019526690015</v>
      </c>
    </row>
    <row r="21" spans="1:15">
      <c r="A21" s="79" t="s">
        <v>38</v>
      </c>
      <c r="B21" s="38" t="s">
        <v>39</v>
      </c>
      <c r="C21" s="81">
        <v>23825</v>
      </c>
      <c r="D21" s="64">
        <v>23378</v>
      </c>
      <c r="E21" s="71">
        <v>4413457</v>
      </c>
      <c r="F21" s="71">
        <v>4369356</v>
      </c>
      <c r="G21" s="71">
        <v>4296790</v>
      </c>
      <c r="H21" s="82">
        <f t="shared" si="0"/>
        <v>0.53982626317646232</v>
      </c>
      <c r="I21" s="64">
        <v>0.5</v>
      </c>
      <c r="J21" s="64">
        <f t="shared" si="1"/>
        <v>53.982626317646236</v>
      </c>
      <c r="K21" s="64">
        <f t="shared" si="1"/>
        <v>53.504452372386226</v>
      </c>
      <c r="L21" s="64">
        <f t="shared" si="4"/>
        <v>0.47817394526001067</v>
      </c>
      <c r="M21" s="82">
        <f t="shared" si="2"/>
        <v>0.53504452372386224</v>
      </c>
      <c r="N21" s="64">
        <v>0.5</v>
      </c>
      <c r="O21" s="83">
        <f t="shared" si="3"/>
        <v>1.912054067927111</v>
      </c>
    </row>
    <row r="22" spans="1:15">
      <c r="A22" s="79" t="s">
        <v>40</v>
      </c>
      <c r="B22" s="38" t="s">
        <v>41</v>
      </c>
      <c r="C22" s="81">
        <v>26099</v>
      </c>
      <c r="D22" s="64">
        <v>25768</v>
      </c>
      <c r="E22" s="71">
        <v>4649676</v>
      </c>
      <c r="F22" s="71">
        <v>4574836</v>
      </c>
      <c r="G22" s="71">
        <v>4497703</v>
      </c>
      <c r="H22" s="82">
        <f t="shared" si="0"/>
        <v>0.56130792769216609</v>
      </c>
      <c r="I22" s="64">
        <v>0.6</v>
      </c>
      <c r="J22" s="64">
        <f t="shared" si="1"/>
        <v>56.130792769216612</v>
      </c>
      <c r="K22" s="64">
        <f t="shared" si="1"/>
        <v>56.325516368237025</v>
      </c>
      <c r="L22" s="64">
        <f t="shared" si="4"/>
        <v>-0.19472359902041347</v>
      </c>
      <c r="M22" s="82">
        <f t="shared" si="2"/>
        <v>0.56325516368237027</v>
      </c>
      <c r="N22" s="64">
        <v>0.6</v>
      </c>
      <c r="O22" s="83">
        <f t="shared" si="3"/>
        <v>1.284538963054952</v>
      </c>
    </row>
    <row r="23" spans="1:15">
      <c r="A23" s="79" t="s">
        <v>42</v>
      </c>
      <c r="B23" s="38" t="s">
        <v>43</v>
      </c>
      <c r="C23" s="13">
        <v>6341</v>
      </c>
      <c r="D23" s="11">
        <v>6410</v>
      </c>
      <c r="E23" s="9">
        <v>1330089</v>
      </c>
      <c r="F23" s="9">
        <v>1328188</v>
      </c>
      <c r="G23" s="9">
        <v>1314350</v>
      </c>
      <c r="H23" s="36">
        <f t="shared" si="0"/>
        <v>0.47673501547640801</v>
      </c>
      <c r="I23" s="11">
        <v>0.5</v>
      </c>
      <c r="J23" s="11">
        <f t="shared" si="1"/>
        <v>47.673501547640804</v>
      </c>
      <c r="K23" s="11">
        <f t="shared" si="1"/>
        <v>48.261240125644861</v>
      </c>
      <c r="L23" s="11">
        <f t="shared" si="4"/>
        <v>-0.58773857800405693</v>
      </c>
      <c r="M23" s="36">
        <f t="shared" si="2"/>
        <v>0.48261240125644861</v>
      </c>
      <c r="N23" s="11">
        <v>0.5</v>
      </c>
      <c r="O23" s="61">
        <f t="shared" si="3"/>
        <v>-1.076443057722309</v>
      </c>
    </row>
    <row r="24" spans="1:15">
      <c r="A24" s="79" t="s">
        <v>44</v>
      </c>
      <c r="B24" s="38" t="s">
        <v>45</v>
      </c>
      <c r="C24" s="13">
        <v>25707</v>
      </c>
      <c r="D24" s="11">
        <v>25665</v>
      </c>
      <c r="E24" s="9">
        <v>5976407</v>
      </c>
      <c r="F24" s="9">
        <v>5828289</v>
      </c>
      <c r="G24" s="9">
        <v>5793471</v>
      </c>
      <c r="H24" s="36">
        <f t="shared" si="0"/>
        <v>0.43014138762637816</v>
      </c>
      <c r="I24" s="11">
        <v>0.4</v>
      </c>
      <c r="J24" s="11">
        <f t="shared" si="1"/>
        <v>43.014138762637813</v>
      </c>
      <c r="K24" s="11">
        <f t="shared" si="1"/>
        <v>44.035222000830778</v>
      </c>
      <c r="L24" s="11">
        <f t="shared" si="4"/>
        <v>-1.0210832381929649</v>
      </c>
      <c r="M24" s="36">
        <f t="shared" si="2"/>
        <v>0.44035222000830776</v>
      </c>
      <c r="N24" s="11">
        <v>0.4</v>
      </c>
      <c r="O24" s="61">
        <f t="shared" si="3"/>
        <v>0.16364699006428987</v>
      </c>
    </row>
    <row r="25" spans="1:15">
      <c r="A25" s="79" t="s">
        <v>46</v>
      </c>
      <c r="B25" s="38" t="s">
        <v>47</v>
      </c>
      <c r="C25" s="13">
        <v>42464</v>
      </c>
      <c r="D25" s="11">
        <v>43463</v>
      </c>
      <c r="E25" s="9">
        <v>6745408</v>
      </c>
      <c r="F25" s="9">
        <v>6587536</v>
      </c>
      <c r="G25" s="9">
        <v>6578631</v>
      </c>
      <c r="H25" s="36">
        <f t="shared" si="0"/>
        <v>0.62952455952256703</v>
      </c>
      <c r="I25" s="11">
        <v>0.6</v>
      </c>
      <c r="J25" s="11">
        <f t="shared" si="1"/>
        <v>62.952455952256706</v>
      </c>
      <c r="K25" s="11">
        <f t="shared" si="1"/>
        <v>65.977628053949161</v>
      </c>
      <c r="L25" s="11">
        <f t="shared" si="4"/>
        <v>-3.0251721016924549</v>
      </c>
      <c r="M25" s="36">
        <f t="shared" si="2"/>
        <v>0.65977628053949156</v>
      </c>
      <c r="N25" s="11">
        <v>0.7</v>
      </c>
      <c r="O25" s="61">
        <f t="shared" si="3"/>
        <v>-2.2985067758783333</v>
      </c>
    </row>
    <row r="26" spans="1:15">
      <c r="A26" s="79" t="s">
        <v>48</v>
      </c>
      <c r="B26" s="38" t="s">
        <v>49</v>
      </c>
      <c r="C26" s="13">
        <v>41372</v>
      </c>
      <c r="D26" s="11">
        <v>41961</v>
      </c>
      <c r="E26" s="9">
        <v>9909877</v>
      </c>
      <c r="F26" s="9">
        <v>9876187</v>
      </c>
      <c r="G26" s="9">
        <v>9777157</v>
      </c>
      <c r="H26" s="36">
        <f t="shared" si="0"/>
        <v>0.41748247733044513</v>
      </c>
      <c r="I26" s="11">
        <v>0.4</v>
      </c>
      <c r="J26" s="11">
        <f t="shared" si="1"/>
        <v>41.748247733044515</v>
      </c>
      <c r="K26" s="11">
        <f t="shared" si="1"/>
        <v>42.487044848381259</v>
      </c>
      <c r="L26" s="11">
        <f t="shared" si="4"/>
        <v>-0.73879711533674453</v>
      </c>
      <c r="M26" s="36">
        <f t="shared" si="2"/>
        <v>0.42487044848381261</v>
      </c>
      <c r="N26" s="11">
        <v>0.4</v>
      </c>
      <c r="O26" s="61">
        <f t="shared" si="3"/>
        <v>-1.4036843735849955</v>
      </c>
    </row>
    <row r="27" spans="1:15">
      <c r="A27" s="79" t="s">
        <v>50</v>
      </c>
      <c r="B27" s="38" t="s">
        <v>51</v>
      </c>
      <c r="C27" s="13">
        <v>26855</v>
      </c>
      <c r="D27" s="11">
        <v>28416</v>
      </c>
      <c r="E27" s="9">
        <v>5457173</v>
      </c>
      <c r="F27" s="9">
        <v>5344861</v>
      </c>
      <c r="G27" s="9">
        <v>5325251</v>
      </c>
      <c r="H27" s="36">
        <f t="shared" si="0"/>
        <v>0.49210461167347996</v>
      </c>
      <c r="I27" s="11">
        <v>0.5</v>
      </c>
      <c r="J27" s="11">
        <f t="shared" si="1"/>
        <v>49.210461167348001</v>
      </c>
      <c r="K27" s="11">
        <f t="shared" si="1"/>
        <v>53.165086987294906</v>
      </c>
      <c r="L27" s="11">
        <f t="shared" si="4"/>
        <v>-3.9546258199469051</v>
      </c>
      <c r="M27" s="36">
        <f t="shared" si="2"/>
        <v>0.53165086987294907</v>
      </c>
      <c r="N27" s="11">
        <v>0.5</v>
      </c>
      <c r="O27" s="61">
        <f t="shared" si="3"/>
        <v>-5.4933840090090094</v>
      </c>
    </row>
    <row r="28" spans="1:15">
      <c r="A28" s="79" t="s">
        <v>52</v>
      </c>
      <c r="B28" s="38" t="s">
        <v>53</v>
      </c>
      <c r="C28" s="13">
        <v>16104</v>
      </c>
      <c r="D28" s="11">
        <v>16128</v>
      </c>
      <c r="E28" s="9">
        <v>2994079</v>
      </c>
      <c r="F28" s="9">
        <v>2978512</v>
      </c>
      <c r="G28" s="9">
        <v>2916635</v>
      </c>
      <c r="H28" s="36">
        <f t="shared" si="0"/>
        <v>0.53786155943113056</v>
      </c>
      <c r="I28" s="11">
        <v>0.5</v>
      </c>
      <c r="J28" s="11">
        <f t="shared" si="1"/>
        <v>53.786155943113059</v>
      </c>
      <c r="K28" s="11">
        <f t="shared" si="1"/>
        <v>54.147842949768204</v>
      </c>
      <c r="L28" s="11">
        <f t="shared" si="4"/>
        <v>-0.36168700665514564</v>
      </c>
      <c r="M28" s="36">
        <f t="shared" si="2"/>
        <v>0.5414784294976821</v>
      </c>
      <c r="N28" s="11">
        <v>0.5</v>
      </c>
      <c r="O28" s="61">
        <f t="shared" si="3"/>
        <v>-0.14880952380952381</v>
      </c>
    </row>
    <row r="29" spans="1:15">
      <c r="A29" s="79" t="s">
        <v>54</v>
      </c>
      <c r="B29" s="38" t="s">
        <v>55</v>
      </c>
      <c r="C29" s="13">
        <v>39119</v>
      </c>
      <c r="D29" s="11">
        <v>38843</v>
      </c>
      <c r="E29" s="9">
        <v>6063589</v>
      </c>
      <c r="F29" s="9">
        <v>6010688</v>
      </c>
      <c r="G29" s="9">
        <v>5914681</v>
      </c>
      <c r="H29" s="36">
        <f t="shared" si="0"/>
        <v>0.6451459688313308</v>
      </c>
      <c r="I29" s="11">
        <v>0.6</v>
      </c>
      <c r="J29" s="11">
        <f t="shared" si="1"/>
        <v>64.51459688313308</v>
      </c>
      <c r="K29" s="11">
        <f t="shared" si="1"/>
        <v>64.623217841285395</v>
      </c>
      <c r="L29" s="11">
        <f t="shared" si="4"/>
        <v>-0.10862095815231498</v>
      </c>
      <c r="M29" s="36">
        <f t="shared" si="2"/>
        <v>0.64623217841285385</v>
      </c>
      <c r="N29" s="11">
        <v>0.6</v>
      </c>
      <c r="O29" s="61">
        <f t="shared" si="3"/>
        <v>0.7105527379450608</v>
      </c>
    </row>
    <row r="30" spans="1:15">
      <c r="A30" s="79" t="s">
        <v>56</v>
      </c>
      <c r="B30" s="38" t="s">
        <v>57</v>
      </c>
      <c r="C30" s="13">
        <v>4571</v>
      </c>
      <c r="D30" s="11">
        <v>4801</v>
      </c>
      <c r="E30" s="9">
        <v>1023579</v>
      </c>
      <c r="F30" s="9">
        <v>998199</v>
      </c>
      <c r="G30" s="9">
        <v>991001</v>
      </c>
      <c r="H30" s="36">
        <f t="shared" si="0"/>
        <v>0.44657031846100786</v>
      </c>
      <c r="I30" s="11">
        <v>0.4</v>
      </c>
      <c r="J30" s="11">
        <f t="shared" si="1"/>
        <v>44.657031846100786</v>
      </c>
      <c r="K30" s="11">
        <f t="shared" si="1"/>
        <v>48.096622016251267</v>
      </c>
      <c r="L30" s="11">
        <f t="shared" si="4"/>
        <v>-3.4395901701504812</v>
      </c>
      <c r="M30" s="36">
        <f t="shared" si="2"/>
        <v>0.48096622016251267</v>
      </c>
      <c r="N30" s="11">
        <v>0.5</v>
      </c>
      <c r="O30" s="61">
        <f t="shared" si="3"/>
        <v>-4.7906686107061027</v>
      </c>
    </row>
    <row r="31" spans="1:15">
      <c r="A31" s="79" t="s">
        <v>58</v>
      </c>
      <c r="B31" s="38" t="s">
        <v>59</v>
      </c>
      <c r="C31" s="13">
        <v>12330</v>
      </c>
      <c r="D31" s="11">
        <v>12663</v>
      </c>
      <c r="E31" s="9">
        <v>1881503</v>
      </c>
      <c r="F31" s="9">
        <v>1842641</v>
      </c>
      <c r="G31" s="9">
        <v>1827507</v>
      </c>
      <c r="H31" s="36">
        <f t="shared" si="0"/>
        <v>0.65532715068750891</v>
      </c>
      <c r="I31" s="11">
        <v>0.7</v>
      </c>
      <c r="J31" s="11">
        <f t="shared" si="1"/>
        <v>65.532715068750889</v>
      </c>
      <c r="K31" s="11">
        <f t="shared" si="1"/>
        <v>68.72201367493723</v>
      </c>
      <c r="L31" s="11">
        <f t="shared" si="4"/>
        <v>-3.1892986061863411</v>
      </c>
      <c r="M31" s="36">
        <f t="shared" si="2"/>
        <v>0.68722013674937221</v>
      </c>
      <c r="N31" s="11">
        <v>0.7</v>
      </c>
      <c r="O31" s="61">
        <f t="shared" si="3"/>
        <v>-2.6297085998578535</v>
      </c>
    </row>
    <row r="32" spans="1:15">
      <c r="A32" s="79" t="s">
        <v>60</v>
      </c>
      <c r="B32" s="38" t="s">
        <v>61</v>
      </c>
      <c r="C32" s="13">
        <v>5061</v>
      </c>
      <c r="D32" s="11">
        <v>5024</v>
      </c>
      <c r="E32" s="9">
        <v>2839099</v>
      </c>
      <c r="F32" s="9">
        <v>2723322</v>
      </c>
      <c r="G32" s="9">
        <v>2726356</v>
      </c>
      <c r="H32" s="36">
        <f t="shared" si="0"/>
        <v>0.17826077921199648</v>
      </c>
      <c r="I32" s="11">
        <v>0.2</v>
      </c>
      <c r="J32" s="11">
        <f t="shared" si="1"/>
        <v>17.826077921199648</v>
      </c>
      <c r="K32" s="11">
        <f t="shared" si="1"/>
        <v>18.448057188977288</v>
      </c>
      <c r="L32" s="11">
        <f t="shared" si="4"/>
        <v>-0.62197926777763968</v>
      </c>
      <c r="M32" s="36">
        <f t="shared" si="2"/>
        <v>0.18448057188977285</v>
      </c>
      <c r="N32" s="11">
        <v>0.2</v>
      </c>
      <c r="O32" s="61">
        <f t="shared" si="3"/>
        <v>0.73646496815286622</v>
      </c>
    </row>
    <row r="33" spans="1:15">
      <c r="A33" s="79" t="s">
        <v>62</v>
      </c>
      <c r="B33" s="38" t="s">
        <v>63</v>
      </c>
      <c r="C33" s="13">
        <v>6875</v>
      </c>
      <c r="D33" s="11">
        <v>7090</v>
      </c>
      <c r="E33" s="9">
        <v>1326813</v>
      </c>
      <c r="F33" s="9">
        <v>1318194</v>
      </c>
      <c r="G33" s="9">
        <v>1306315</v>
      </c>
      <c r="H33" s="36">
        <f t="shared" si="0"/>
        <v>0.51815892669125196</v>
      </c>
      <c r="I33" s="11">
        <v>0.5</v>
      </c>
      <c r="J33" s="11">
        <f t="shared" si="1"/>
        <v>51.815892669125191</v>
      </c>
      <c r="K33" s="11">
        <f t="shared" si="1"/>
        <v>53.785709842405595</v>
      </c>
      <c r="L33" s="11">
        <f t="shared" si="4"/>
        <v>-1.9698171732804042</v>
      </c>
      <c r="M33" s="36">
        <f t="shared" si="2"/>
        <v>0.53785709842405593</v>
      </c>
      <c r="N33" s="11">
        <v>0.5</v>
      </c>
      <c r="O33" s="61">
        <f t="shared" si="3"/>
        <v>-3.0324400564174896</v>
      </c>
    </row>
    <row r="34" spans="1:15">
      <c r="A34" s="79" t="s">
        <v>64</v>
      </c>
      <c r="B34" s="38" t="s">
        <v>65</v>
      </c>
      <c r="C34" s="13">
        <v>46366</v>
      </c>
      <c r="D34" s="11">
        <v>47141</v>
      </c>
      <c r="E34" s="9">
        <v>8938175</v>
      </c>
      <c r="F34" s="9">
        <v>8821155</v>
      </c>
      <c r="G34" s="9">
        <v>8766669</v>
      </c>
      <c r="H34" s="36">
        <f t="shared" si="0"/>
        <v>0.51874124192019067</v>
      </c>
      <c r="I34" s="11">
        <v>0.5</v>
      </c>
      <c r="J34" s="11">
        <f t="shared" si="1"/>
        <v>51.874124192019067</v>
      </c>
      <c r="K34" s="11">
        <f t="shared" si="1"/>
        <v>53.440847598755497</v>
      </c>
      <c r="L34" s="11">
        <f t="shared" si="4"/>
        <v>-1.5667234067364291</v>
      </c>
      <c r="M34" s="36">
        <f t="shared" si="2"/>
        <v>0.53440847598755492</v>
      </c>
      <c r="N34" s="11">
        <v>0.5</v>
      </c>
      <c r="O34" s="61">
        <f t="shared" si="3"/>
        <v>-1.6440041577395474</v>
      </c>
    </row>
    <row r="35" spans="1:15">
      <c r="A35" s="79" t="s">
        <v>66</v>
      </c>
      <c r="B35" s="38" t="s">
        <v>67</v>
      </c>
      <c r="C35" s="13">
        <v>5809</v>
      </c>
      <c r="D35" s="11">
        <v>6240</v>
      </c>
      <c r="E35" s="9">
        <v>2085572</v>
      </c>
      <c r="F35" s="9">
        <v>2082224</v>
      </c>
      <c r="G35" s="9">
        <v>2046051</v>
      </c>
      <c r="H35" s="36">
        <f t="shared" si="0"/>
        <v>0.27853269990199331</v>
      </c>
      <c r="I35" s="11">
        <v>0.3</v>
      </c>
      <c r="J35" s="11">
        <f t="shared" si="1"/>
        <v>27.85326999019933</v>
      </c>
      <c r="K35" s="11">
        <f t="shared" si="1"/>
        <v>29.967957337923298</v>
      </c>
      <c r="L35" s="11">
        <f t="shared" si="4"/>
        <v>-2.1146873477239687</v>
      </c>
      <c r="M35" s="36">
        <f t="shared" si="2"/>
        <v>0.29967957337923301</v>
      </c>
      <c r="N35" s="11">
        <v>0.3</v>
      </c>
      <c r="O35" s="61">
        <f t="shared" si="3"/>
        <v>-6.9070512820512828</v>
      </c>
    </row>
    <row r="36" spans="1:15">
      <c r="A36" s="79" t="s">
        <v>68</v>
      </c>
      <c r="B36" s="38" t="s">
        <v>69</v>
      </c>
      <c r="C36" s="13">
        <v>108291</v>
      </c>
      <c r="D36" s="11">
        <v>112846</v>
      </c>
      <c r="E36" s="9">
        <v>19746227</v>
      </c>
      <c r="F36" s="9">
        <v>19465197</v>
      </c>
      <c r="G36" s="9">
        <v>19342657</v>
      </c>
      <c r="H36" s="36">
        <f t="shared" si="0"/>
        <v>0.54841362858838805</v>
      </c>
      <c r="I36" s="11">
        <v>0.5</v>
      </c>
      <c r="J36" s="11">
        <f t="shared" ref="J36:K56" si="5">C36/E36*10000</f>
        <v>54.841362858838806</v>
      </c>
      <c r="K36" s="11">
        <f t="shared" si="5"/>
        <v>57.973212395435816</v>
      </c>
      <c r="L36" s="11">
        <f t="shared" si="4"/>
        <v>-3.1318495365970094</v>
      </c>
      <c r="M36" s="36">
        <f t="shared" si="2"/>
        <v>0.57973212395435814</v>
      </c>
      <c r="N36" s="11">
        <v>0.6</v>
      </c>
      <c r="O36" s="61">
        <f t="shared" si="3"/>
        <v>-4.0364744873544476</v>
      </c>
    </row>
    <row r="37" spans="1:15">
      <c r="A37" s="79" t="s">
        <v>70</v>
      </c>
      <c r="B37" s="38" t="s">
        <v>71</v>
      </c>
      <c r="C37" s="13">
        <v>37827</v>
      </c>
      <c r="D37" s="11">
        <v>38438</v>
      </c>
      <c r="E37" s="9">
        <v>9943964</v>
      </c>
      <c r="F37" s="9">
        <v>9656401</v>
      </c>
      <c r="G37" s="9">
        <v>9551760</v>
      </c>
      <c r="H37" s="36">
        <f t="shared" si="0"/>
        <v>0.38040161850947968</v>
      </c>
      <c r="I37" s="11">
        <v>0.4</v>
      </c>
      <c r="J37" s="11">
        <f t="shared" si="5"/>
        <v>38.040161850947968</v>
      </c>
      <c r="K37" s="11">
        <f t="shared" si="5"/>
        <v>39.805720578505387</v>
      </c>
      <c r="L37" s="11">
        <f t="shared" si="4"/>
        <v>-1.7655587275574192</v>
      </c>
      <c r="M37" s="36">
        <f t="shared" si="2"/>
        <v>0.39805720578505388</v>
      </c>
      <c r="N37" s="11">
        <v>0.4</v>
      </c>
      <c r="O37" s="61">
        <f t="shared" si="3"/>
        <v>-1.5895728185649618</v>
      </c>
    </row>
    <row r="38" spans="1:15">
      <c r="A38" s="79" t="s">
        <v>72</v>
      </c>
      <c r="B38" s="38" t="s">
        <v>73</v>
      </c>
      <c r="C38" s="13">
        <v>5531</v>
      </c>
      <c r="D38" s="11">
        <v>5719</v>
      </c>
      <c r="E38" s="9">
        <v>739482</v>
      </c>
      <c r="F38" s="9">
        <v>683932</v>
      </c>
      <c r="G38" s="9">
        <v>690161</v>
      </c>
      <c r="H38" s="36">
        <f t="shared" si="0"/>
        <v>0.74795600163357601</v>
      </c>
      <c r="I38" s="11">
        <v>0.8</v>
      </c>
      <c r="J38" s="11">
        <f t="shared" si="5"/>
        <v>74.795600163357591</v>
      </c>
      <c r="K38" s="11">
        <f t="shared" si="5"/>
        <v>83.619424153278388</v>
      </c>
      <c r="L38" s="11">
        <f t="shared" si="4"/>
        <v>-8.8238239899207969</v>
      </c>
      <c r="M38" s="36">
        <f t="shared" si="2"/>
        <v>0.83619424153278388</v>
      </c>
      <c r="N38" s="11">
        <v>0.8</v>
      </c>
      <c r="O38" s="61">
        <f t="shared" si="3"/>
        <v>-3.2872879874103864</v>
      </c>
    </row>
    <row r="39" spans="1:15">
      <c r="A39" s="79" t="s">
        <v>74</v>
      </c>
      <c r="B39" s="38" t="s">
        <v>75</v>
      </c>
      <c r="C39" s="13">
        <v>77859</v>
      </c>
      <c r="D39" s="11">
        <v>80011</v>
      </c>
      <c r="E39" s="9">
        <v>11594163</v>
      </c>
      <c r="F39" s="9">
        <v>11544951</v>
      </c>
      <c r="G39" s="9">
        <v>11386433</v>
      </c>
      <c r="H39" s="36">
        <f t="shared" si="0"/>
        <v>0.67153618592389985</v>
      </c>
      <c r="I39" s="11">
        <v>0.7</v>
      </c>
      <c r="J39" s="11">
        <f t="shared" si="5"/>
        <v>67.153618592389975</v>
      </c>
      <c r="K39" s="11">
        <f t="shared" si="5"/>
        <v>69.303888773542653</v>
      </c>
      <c r="L39" s="11">
        <f t="shared" si="4"/>
        <v>-2.1502701811526777</v>
      </c>
      <c r="M39" s="36">
        <f t="shared" si="2"/>
        <v>0.69303888773542643</v>
      </c>
      <c r="N39" s="11">
        <v>0.7</v>
      </c>
      <c r="O39" s="61">
        <f t="shared" si="3"/>
        <v>-2.6896301758508203</v>
      </c>
    </row>
    <row r="40" spans="1:15">
      <c r="A40" s="79" t="s">
        <v>76</v>
      </c>
      <c r="B40" s="38" t="s">
        <v>77</v>
      </c>
      <c r="C40" s="13">
        <v>18844</v>
      </c>
      <c r="D40" s="11">
        <v>19547</v>
      </c>
      <c r="E40" s="9">
        <v>3878051</v>
      </c>
      <c r="F40" s="9">
        <v>3791508</v>
      </c>
      <c r="G40" s="9">
        <v>3737426</v>
      </c>
      <c r="H40" s="36">
        <f t="shared" si="0"/>
        <v>0.48591418730697455</v>
      </c>
      <c r="I40" s="11">
        <v>0.5</v>
      </c>
      <c r="J40" s="11">
        <f t="shared" si="5"/>
        <v>48.591418730697455</v>
      </c>
      <c r="K40" s="11">
        <f t="shared" si="5"/>
        <v>51.554684837800686</v>
      </c>
      <c r="L40" s="11">
        <f t="shared" si="4"/>
        <v>-2.9632661071032302</v>
      </c>
      <c r="M40" s="36">
        <f t="shared" si="2"/>
        <v>0.51554684837800691</v>
      </c>
      <c r="N40" s="11">
        <v>0.5</v>
      </c>
      <c r="O40" s="61">
        <f t="shared" si="3"/>
        <v>-3.5964598148053408</v>
      </c>
    </row>
    <row r="41" spans="1:15">
      <c r="A41" s="79" t="s">
        <v>78</v>
      </c>
      <c r="B41" s="38" t="s">
        <v>79</v>
      </c>
      <c r="C41" s="13">
        <v>7882</v>
      </c>
      <c r="D41" s="11">
        <v>7808</v>
      </c>
      <c r="E41" s="9">
        <v>3970239</v>
      </c>
      <c r="F41" s="9">
        <v>3871859</v>
      </c>
      <c r="G41" s="9">
        <v>3861453</v>
      </c>
      <c r="H41" s="36">
        <f t="shared" si="0"/>
        <v>0.1985270911902281</v>
      </c>
      <c r="I41" s="11">
        <v>0.2</v>
      </c>
      <c r="J41" s="11">
        <f t="shared" si="5"/>
        <v>19.852709119022812</v>
      </c>
      <c r="K41" s="11">
        <f t="shared" si="5"/>
        <v>20.16602360778117</v>
      </c>
      <c r="L41" s="11">
        <f t="shared" si="4"/>
        <v>-0.31331448875835832</v>
      </c>
      <c r="M41" s="36">
        <f t="shared" si="2"/>
        <v>0.20166023607781172</v>
      </c>
      <c r="N41" s="11">
        <v>0.2</v>
      </c>
      <c r="O41" s="61">
        <f t="shared" si="3"/>
        <v>0.94774590163934425</v>
      </c>
    </row>
    <row r="42" spans="1:15">
      <c r="A42" s="79" t="s">
        <v>80</v>
      </c>
      <c r="B42" s="38" t="s">
        <v>81</v>
      </c>
      <c r="C42" s="13">
        <v>80331</v>
      </c>
      <c r="D42" s="11">
        <v>80903</v>
      </c>
      <c r="E42" s="9">
        <v>12787209</v>
      </c>
      <c r="F42" s="9">
        <v>12742886</v>
      </c>
      <c r="G42" s="9">
        <v>12553967</v>
      </c>
      <c r="H42" s="36">
        <f t="shared" si="0"/>
        <v>0.62821370949673228</v>
      </c>
      <c r="I42" s="11">
        <v>0.6</v>
      </c>
      <c r="J42" s="11">
        <f t="shared" si="5"/>
        <v>62.821370949673224</v>
      </c>
      <c r="K42" s="11">
        <f t="shared" si="5"/>
        <v>63.488757570302369</v>
      </c>
      <c r="L42" s="11">
        <f t="shared" si="4"/>
        <v>-0.667386620629145</v>
      </c>
      <c r="M42" s="36">
        <f t="shared" si="2"/>
        <v>0.63488757570302368</v>
      </c>
      <c r="N42" s="11">
        <v>0.6</v>
      </c>
      <c r="O42" s="61">
        <f t="shared" si="3"/>
        <v>-0.70701951719960943</v>
      </c>
    </row>
    <row r="43" spans="1:15">
      <c r="A43" s="79" t="s">
        <v>82</v>
      </c>
      <c r="B43" s="38" t="s">
        <v>83</v>
      </c>
      <c r="C43" s="13">
        <v>8215</v>
      </c>
      <c r="D43" s="11">
        <v>8348</v>
      </c>
      <c r="E43" s="9">
        <v>1055173</v>
      </c>
      <c r="F43" s="9">
        <v>1051302</v>
      </c>
      <c r="G43" s="9">
        <v>1037156</v>
      </c>
      <c r="H43" s="36">
        <f t="shared" si="0"/>
        <v>0.77854531910880964</v>
      </c>
      <c r="I43" s="11">
        <v>0.8</v>
      </c>
      <c r="J43" s="11">
        <f t="shared" si="5"/>
        <v>77.854531910880965</v>
      </c>
      <c r="K43" s="11">
        <f t="shared" si="5"/>
        <v>79.406298095123958</v>
      </c>
      <c r="L43" s="11">
        <f t="shared" si="4"/>
        <v>-1.5517661842429931</v>
      </c>
      <c r="M43" s="36">
        <f t="shared" si="2"/>
        <v>0.79406298095123962</v>
      </c>
      <c r="N43" s="11">
        <v>0.8</v>
      </c>
      <c r="O43" s="61">
        <f t="shared" si="3"/>
        <v>-1.5931959750838525</v>
      </c>
    </row>
    <row r="44" spans="1:15">
      <c r="A44" s="79" t="s">
        <v>84</v>
      </c>
      <c r="B44" s="38" t="s">
        <v>85</v>
      </c>
      <c r="C44" s="13">
        <v>16914</v>
      </c>
      <c r="D44" s="11">
        <v>17302</v>
      </c>
      <c r="E44" s="9">
        <v>4832482</v>
      </c>
      <c r="F44" s="9">
        <v>4679230</v>
      </c>
      <c r="G44" s="9">
        <v>4628136</v>
      </c>
      <c r="H44" s="36">
        <f t="shared" si="0"/>
        <v>0.35000647700291487</v>
      </c>
      <c r="I44" s="11">
        <v>0.4</v>
      </c>
      <c r="J44" s="11">
        <f t="shared" si="5"/>
        <v>35.000647700291488</v>
      </c>
      <c r="K44" s="11">
        <f t="shared" si="5"/>
        <v>36.976169156036356</v>
      </c>
      <c r="L44" s="11">
        <f t="shared" si="4"/>
        <v>-1.9755214557448681</v>
      </c>
      <c r="M44" s="36">
        <f t="shared" si="2"/>
        <v>0.36976169156036359</v>
      </c>
      <c r="N44" s="11">
        <v>0.4</v>
      </c>
      <c r="O44" s="61">
        <f t="shared" si="3"/>
        <v>-2.2425153161484221</v>
      </c>
    </row>
    <row r="45" spans="1:15">
      <c r="A45" s="79" t="s">
        <v>86</v>
      </c>
      <c r="B45" s="38" t="s">
        <v>87</v>
      </c>
      <c r="C45" s="13">
        <v>6336</v>
      </c>
      <c r="D45" s="11">
        <v>6394</v>
      </c>
      <c r="E45" s="9">
        <v>853175</v>
      </c>
      <c r="F45" s="9">
        <v>824082</v>
      </c>
      <c r="G45" s="9">
        <v>816989</v>
      </c>
      <c r="H45" s="36">
        <f t="shared" si="0"/>
        <v>0.74263779412195619</v>
      </c>
      <c r="I45" s="11">
        <v>0.7</v>
      </c>
      <c r="J45" s="11">
        <f t="shared" si="5"/>
        <v>74.263779412195618</v>
      </c>
      <c r="K45" s="11">
        <f t="shared" si="5"/>
        <v>77.589366106770939</v>
      </c>
      <c r="L45" s="11">
        <f t="shared" si="4"/>
        <v>-3.3255866945753212</v>
      </c>
      <c r="M45" s="36">
        <f t="shared" si="2"/>
        <v>0.77589366106770929</v>
      </c>
      <c r="N45" s="11">
        <v>0.8</v>
      </c>
      <c r="O45" s="61">
        <f t="shared" si="3"/>
        <v>-0.90710040663121683</v>
      </c>
    </row>
    <row r="46" spans="1:15">
      <c r="A46" s="79" t="s">
        <v>88</v>
      </c>
      <c r="B46" s="38" t="s">
        <v>89</v>
      </c>
      <c r="C46" s="13">
        <v>29179</v>
      </c>
      <c r="D46" s="11">
        <v>31852</v>
      </c>
      <c r="E46" s="9">
        <v>6549352</v>
      </c>
      <c r="F46" s="9">
        <v>6403353</v>
      </c>
      <c r="G46" s="9">
        <v>6350480</v>
      </c>
      <c r="H46" s="36">
        <f t="shared" si="0"/>
        <v>0.44552499239619431</v>
      </c>
      <c r="I46" s="11">
        <v>0.4</v>
      </c>
      <c r="J46" s="11">
        <f t="shared" si="5"/>
        <v>44.552499239619429</v>
      </c>
      <c r="K46" s="11">
        <f t="shared" si="5"/>
        <v>49.742689494082242</v>
      </c>
      <c r="L46" s="11">
        <f t="shared" si="4"/>
        <v>-5.1901902544628129</v>
      </c>
      <c r="M46" s="36">
        <f t="shared" si="2"/>
        <v>0.49742689494082243</v>
      </c>
      <c r="N46" s="11">
        <v>0.5</v>
      </c>
      <c r="O46" s="61">
        <f t="shared" si="3"/>
        <v>-8.3919377119176186</v>
      </c>
    </row>
    <row r="47" spans="1:15">
      <c r="A47" s="79" t="s">
        <v>90</v>
      </c>
      <c r="B47" s="38" t="s">
        <v>91</v>
      </c>
      <c r="C47" s="13">
        <v>98413</v>
      </c>
      <c r="D47" s="11">
        <v>101411</v>
      </c>
      <c r="E47" s="9">
        <v>26956958</v>
      </c>
      <c r="F47" s="9">
        <v>25674681</v>
      </c>
      <c r="G47" s="9">
        <v>25613334</v>
      </c>
      <c r="H47" s="36">
        <f t="shared" si="0"/>
        <v>0.36507457555114342</v>
      </c>
      <c r="I47" s="11">
        <v>0.4</v>
      </c>
      <c r="J47" s="11">
        <f t="shared" si="5"/>
        <v>36.507457555114343</v>
      </c>
      <c r="K47" s="11">
        <f t="shared" si="5"/>
        <v>39.498445959270143</v>
      </c>
      <c r="L47" s="11">
        <f t="shared" si="4"/>
        <v>-2.9909884041558001</v>
      </c>
      <c r="M47" s="36">
        <f t="shared" si="2"/>
        <v>0.39498445959270145</v>
      </c>
      <c r="N47" s="11">
        <v>0.4</v>
      </c>
      <c r="O47" s="61">
        <f t="shared" si="3"/>
        <v>-2.9562867933458898</v>
      </c>
    </row>
    <row r="48" spans="1:15">
      <c r="A48" s="79" t="s">
        <v>92</v>
      </c>
      <c r="B48" s="38" t="s">
        <v>93</v>
      </c>
      <c r="C48" s="13">
        <v>5873</v>
      </c>
      <c r="D48" s="11">
        <v>5990</v>
      </c>
      <c r="E48" s="9">
        <v>2942902</v>
      </c>
      <c r="F48" s="9">
        <v>2817222</v>
      </c>
      <c r="G48" s="9">
        <v>2831323</v>
      </c>
      <c r="H48" s="36">
        <f t="shared" si="0"/>
        <v>0.19956491925317255</v>
      </c>
      <c r="I48" s="11">
        <v>0.2</v>
      </c>
      <c r="J48" s="11">
        <f t="shared" si="5"/>
        <v>19.956491925317252</v>
      </c>
      <c r="K48" s="11">
        <f t="shared" si="5"/>
        <v>21.262080162656687</v>
      </c>
      <c r="L48" s="11">
        <f t="shared" si="4"/>
        <v>-1.3055882373394354</v>
      </c>
      <c r="M48" s="36">
        <f t="shared" si="2"/>
        <v>0.21262080162656685</v>
      </c>
      <c r="N48" s="11">
        <v>0.2</v>
      </c>
      <c r="O48" s="61">
        <f t="shared" si="3"/>
        <v>-1.9532554257095158</v>
      </c>
    </row>
    <row r="49" spans="1:15">
      <c r="A49" s="79" t="s">
        <v>94</v>
      </c>
      <c r="B49" s="38" t="s">
        <v>95</v>
      </c>
      <c r="C49" s="13">
        <v>2728</v>
      </c>
      <c r="D49" s="11">
        <v>2857</v>
      </c>
      <c r="E49" s="9">
        <v>626562</v>
      </c>
      <c r="F49" s="9">
        <v>626431</v>
      </c>
      <c r="G49" s="9">
        <v>620279</v>
      </c>
      <c r="H49" s="36">
        <f t="shared" si="0"/>
        <v>0.43539186864189017</v>
      </c>
      <c r="I49" s="11">
        <v>0.4</v>
      </c>
      <c r="J49" s="11">
        <f t="shared" si="5"/>
        <v>43.53918686418902</v>
      </c>
      <c r="K49" s="11">
        <f t="shared" si="5"/>
        <v>45.607576891948199</v>
      </c>
      <c r="L49" s="11">
        <f t="shared" si="4"/>
        <v>-2.0683900277591789</v>
      </c>
      <c r="M49" s="36">
        <f t="shared" si="2"/>
        <v>0.45607576891948198</v>
      </c>
      <c r="N49" s="11">
        <v>0.5</v>
      </c>
      <c r="O49" s="61">
        <f t="shared" si="3"/>
        <v>-4.5152257612880646</v>
      </c>
    </row>
    <row r="50" spans="1:15">
      <c r="A50" s="79" t="s">
        <v>96</v>
      </c>
      <c r="B50" s="38" t="s">
        <v>97</v>
      </c>
      <c r="C50" s="13">
        <v>29183</v>
      </c>
      <c r="D50" s="11">
        <v>29606</v>
      </c>
      <c r="E50" s="9">
        <v>8326289</v>
      </c>
      <c r="F50" s="9">
        <v>8096604</v>
      </c>
      <c r="G50" s="9">
        <v>7972925</v>
      </c>
      <c r="H50" s="36">
        <f t="shared" si="0"/>
        <v>0.35049227813255102</v>
      </c>
      <c r="I50" s="11">
        <v>0.4</v>
      </c>
      <c r="J50" s="11">
        <f t="shared" si="5"/>
        <v>35.049227813255101</v>
      </c>
      <c r="K50" s="11">
        <f t="shared" si="5"/>
        <v>36.565947896179679</v>
      </c>
      <c r="L50" s="11">
        <f t="shared" si="4"/>
        <v>-1.5167200829245786</v>
      </c>
      <c r="M50" s="36">
        <f t="shared" si="2"/>
        <v>0.36565947896179685</v>
      </c>
      <c r="N50" s="11">
        <v>0.4</v>
      </c>
      <c r="O50" s="61">
        <f t="shared" si="3"/>
        <v>-1.4287644396406134</v>
      </c>
    </row>
    <row r="51" spans="1:15">
      <c r="A51" s="79" t="s">
        <v>98</v>
      </c>
      <c r="B51" s="38" t="s">
        <v>99</v>
      </c>
      <c r="C51" s="13">
        <v>17736</v>
      </c>
      <c r="D51" s="11">
        <v>17898</v>
      </c>
      <c r="E51" s="9">
        <v>7061530</v>
      </c>
      <c r="F51" s="9">
        <v>6830038</v>
      </c>
      <c r="G51" s="9">
        <v>6792627</v>
      </c>
      <c r="H51" s="36">
        <f t="shared" si="0"/>
        <v>0.25116369965149193</v>
      </c>
      <c r="I51" s="11">
        <v>0.3</v>
      </c>
      <c r="J51" s="11">
        <f t="shared" si="5"/>
        <v>25.116369965149193</v>
      </c>
      <c r="K51" s="11">
        <f t="shared" si="5"/>
        <v>26.204832242514609</v>
      </c>
      <c r="L51" s="11">
        <f t="shared" si="4"/>
        <v>-1.0884622773654158</v>
      </c>
      <c r="M51" s="36">
        <f t="shared" si="2"/>
        <v>0.26204832242514609</v>
      </c>
      <c r="N51" s="11">
        <v>0.3</v>
      </c>
      <c r="O51" s="61">
        <f t="shared" si="3"/>
        <v>-0.90512906469996635</v>
      </c>
    </row>
    <row r="52" spans="1:15">
      <c r="A52" s="79" t="s">
        <v>100</v>
      </c>
      <c r="B52" s="38" t="s">
        <v>101</v>
      </c>
      <c r="C52" s="14">
        <v>9556</v>
      </c>
      <c r="D52" s="31">
        <v>9696</v>
      </c>
      <c r="E52" s="9">
        <v>1850326</v>
      </c>
      <c r="F52" s="9">
        <v>1855364</v>
      </c>
      <c r="G52" s="9">
        <v>1824283</v>
      </c>
      <c r="H52" s="36">
        <f t="shared" si="0"/>
        <v>0.51644953375783509</v>
      </c>
      <c r="I52" s="31">
        <v>0.5</v>
      </c>
      <c r="J52" s="11">
        <f t="shared" si="5"/>
        <v>51.644953375783516</v>
      </c>
      <c r="K52" s="11">
        <f t="shared" si="5"/>
        <v>52.259287126407543</v>
      </c>
      <c r="L52" s="11">
        <f t="shared" si="4"/>
        <v>-0.61433375062402718</v>
      </c>
      <c r="M52" s="36">
        <f t="shared" si="2"/>
        <v>0.52259287126407539</v>
      </c>
      <c r="N52" s="11">
        <v>0.5</v>
      </c>
      <c r="O52" s="61">
        <f t="shared" si="3"/>
        <v>-1.4438943894389438</v>
      </c>
    </row>
    <row r="53" spans="1:15">
      <c r="A53" s="79" t="s">
        <v>102</v>
      </c>
      <c r="B53" s="38" t="s">
        <v>103</v>
      </c>
      <c r="C53" s="15">
        <v>27511</v>
      </c>
      <c r="D53" s="32">
        <v>30117</v>
      </c>
      <c r="E53" s="9">
        <v>5757564</v>
      </c>
      <c r="F53" s="9">
        <v>5711767</v>
      </c>
      <c r="G53" s="9">
        <v>5649703</v>
      </c>
      <c r="H53" s="36">
        <f t="shared" si="0"/>
        <v>0.4778236073450508</v>
      </c>
      <c r="I53" s="32">
        <v>0.5</v>
      </c>
      <c r="J53" s="11">
        <f t="shared" si="5"/>
        <v>47.782360734505076</v>
      </c>
      <c r="K53" s="11">
        <f t="shared" si="5"/>
        <v>52.727991180312507</v>
      </c>
      <c r="L53" s="11">
        <f t="shared" si="4"/>
        <v>-4.9456304458074314</v>
      </c>
      <c r="M53" s="36">
        <f t="shared" si="2"/>
        <v>0.52727991180312506</v>
      </c>
      <c r="N53" s="31">
        <v>0.5</v>
      </c>
      <c r="O53" s="61">
        <f t="shared" si="3"/>
        <v>-8.652920277584089</v>
      </c>
    </row>
    <row r="54" spans="1:15">
      <c r="A54" s="79" t="s">
        <v>104</v>
      </c>
      <c r="B54" s="38" t="s">
        <v>105</v>
      </c>
      <c r="C54" s="16">
        <v>2306</v>
      </c>
      <c r="D54" s="33">
        <v>2453</v>
      </c>
      <c r="E54" s="9">
        <v>584153</v>
      </c>
      <c r="F54" s="9">
        <v>568158</v>
      </c>
      <c r="G54" s="9">
        <v>565737</v>
      </c>
      <c r="H54" s="36">
        <f t="shared" si="0"/>
        <v>0.39475959209316736</v>
      </c>
      <c r="I54" s="33">
        <v>0.4</v>
      </c>
      <c r="J54" s="11">
        <f t="shared" si="5"/>
        <v>39.475959209316734</v>
      </c>
      <c r="K54" s="11">
        <f t="shared" si="5"/>
        <v>43.174609879646162</v>
      </c>
      <c r="L54" s="11">
        <f t="shared" si="4"/>
        <v>-3.6986506703294282</v>
      </c>
      <c r="M54" s="36">
        <f t="shared" si="2"/>
        <v>0.43174609879646159</v>
      </c>
      <c r="N54" s="32">
        <v>0.4</v>
      </c>
      <c r="O54" s="61">
        <f t="shared" si="3"/>
        <v>-5.992662046473705</v>
      </c>
    </row>
    <row r="55" spans="1:15" ht="15" thickBot="1">
      <c r="A55" s="80" t="s">
        <v>106</v>
      </c>
      <c r="B55" s="50" t="s">
        <v>107</v>
      </c>
      <c r="C55" s="17" t="s">
        <v>255</v>
      </c>
      <c r="D55" s="34" t="s">
        <v>255</v>
      </c>
      <c r="E55" s="33">
        <v>3548397</v>
      </c>
      <c r="F55" s="9">
        <v>3706690</v>
      </c>
      <c r="G55" s="19">
        <v>3612464</v>
      </c>
      <c r="H55" s="37"/>
      <c r="I55" s="34"/>
      <c r="J55" s="11" t="e">
        <f t="shared" si="5"/>
        <v>#VALUE!</v>
      </c>
      <c r="K55" s="11" t="e">
        <f t="shared" si="5"/>
        <v>#VALUE!</v>
      </c>
      <c r="L55" s="11" t="e">
        <f t="shared" si="4"/>
        <v>#VALUE!</v>
      </c>
      <c r="M55" s="34"/>
      <c r="N55" s="34"/>
      <c r="O55" s="61"/>
    </row>
    <row r="56" spans="1:15">
      <c r="A56" s="80"/>
      <c r="B56" s="50"/>
      <c r="C56" s="13">
        <v>1406220</v>
      </c>
      <c r="D56" s="35">
        <v>1431730</v>
      </c>
      <c r="E56" s="10">
        <v>318857056</v>
      </c>
      <c r="F56" s="9">
        <v>311591919</v>
      </c>
      <c r="G56" s="7">
        <v>311516332</v>
      </c>
      <c r="H56" s="36">
        <f>C56/E56*100</f>
        <v>0.44101893733849185</v>
      </c>
      <c r="I56" s="11">
        <v>0.4</v>
      </c>
      <c r="J56" s="11">
        <f t="shared" si="5"/>
        <v>44.101893733849188</v>
      </c>
      <c r="K56" s="11">
        <f t="shared" si="5"/>
        <v>45.948880978521139</v>
      </c>
      <c r="L56" s="11">
        <f t="shared" si="4"/>
        <v>-1.8469872446719506</v>
      </c>
      <c r="M56" s="36">
        <f>D56/F56*100</f>
        <v>0.45948880978521134</v>
      </c>
      <c r="N56" s="11">
        <v>0.5</v>
      </c>
      <c r="O56" s="61">
        <f>((C56-D56)/D56)*100</f>
        <v>-1.7817605274737556</v>
      </c>
    </row>
    <row r="57" spans="1:15">
      <c r="A57" s="70"/>
      <c r="B57" s="2"/>
      <c r="C57" s="12"/>
      <c r="D57" s="12"/>
      <c r="E57" s="12"/>
      <c r="F57" s="62"/>
      <c r="G57" s="12"/>
      <c r="H57" s="12"/>
      <c r="I57" s="12"/>
      <c r="J57" s="12"/>
      <c r="K57" s="12"/>
      <c r="L57" s="12"/>
      <c r="M57" s="62"/>
      <c r="N57" s="62"/>
      <c r="O57" s="62"/>
    </row>
    <row r="58" spans="1:15">
      <c r="A58" s="70"/>
      <c r="B58" s="69"/>
      <c r="C58" s="12"/>
      <c r="D58" s="12"/>
      <c r="E58" s="12"/>
      <c r="F58" s="62"/>
      <c r="G58" s="12"/>
      <c r="H58" s="12"/>
      <c r="I58" s="12"/>
      <c r="J58" s="12"/>
      <c r="K58" s="12"/>
      <c r="L58" s="12"/>
      <c r="M58" s="62"/>
      <c r="N58" s="62"/>
      <c r="O58" s="62"/>
    </row>
    <row r="59" spans="1:15">
      <c r="A59" s="70"/>
      <c r="B59" s="2"/>
      <c r="C59" s="12"/>
      <c r="D59" s="12"/>
      <c r="E59" s="12"/>
      <c r="F59" s="62"/>
      <c r="G59" s="12"/>
      <c r="H59" s="12"/>
      <c r="I59" s="12"/>
      <c r="J59" s="12"/>
      <c r="K59" s="12"/>
      <c r="L59" s="12"/>
      <c r="M59" s="62"/>
      <c r="N59" s="62"/>
      <c r="O59" s="62"/>
    </row>
    <row r="60" spans="1:15">
      <c r="A60" s="70"/>
      <c r="B60" s="2"/>
      <c r="C60" s="12"/>
      <c r="D60" s="12"/>
      <c r="E60" s="12"/>
      <c r="F60" s="62"/>
      <c r="G60" s="12"/>
      <c r="H60" s="12"/>
      <c r="I60" s="12"/>
      <c r="J60" s="12"/>
      <c r="K60" s="12"/>
      <c r="L60" s="12"/>
      <c r="M60" s="62"/>
      <c r="N60" s="62"/>
      <c r="O60" s="62"/>
    </row>
    <row r="61" spans="1:15">
      <c r="A61" s="70"/>
      <c r="B61" s="1"/>
      <c r="C61" s="12"/>
      <c r="D61" s="12"/>
      <c r="E61" s="12"/>
      <c r="F61" s="62"/>
      <c r="G61" s="12"/>
      <c r="H61" s="12"/>
      <c r="I61" s="12"/>
      <c r="J61" s="12"/>
      <c r="K61" s="12"/>
      <c r="L61" s="12"/>
      <c r="M61" s="62"/>
      <c r="N61" s="62"/>
      <c r="O61" s="62"/>
    </row>
    <row r="62" spans="1:15">
      <c r="A62" s="70"/>
      <c r="B62" s="1"/>
      <c r="C62" s="12"/>
      <c r="D62" s="12"/>
      <c r="E62" s="12"/>
      <c r="F62" s="62"/>
      <c r="G62" s="12"/>
      <c r="H62" s="12"/>
      <c r="I62" s="12"/>
      <c r="J62" s="12"/>
      <c r="K62" s="12"/>
      <c r="L62" s="12"/>
      <c r="M62" s="62"/>
      <c r="N62" s="62"/>
      <c r="O62" s="62"/>
    </row>
    <row r="63" spans="1:15">
      <c r="A63" s="70"/>
      <c r="B63" s="1"/>
      <c r="C63" s="12"/>
      <c r="D63" s="12"/>
      <c r="E63" s="12"/>
      <c r="F63" s="62"/>
      <c r="G63" s="12"/>
      <c r="H63" s="12"/>
      <c r="I63" s="12"/>
      <c r="J63" s="12"/>
      <c r="K63" s="12"/>
      <c r="L63" s="12"/>
      <c r="M63" s="62"/>
      <c r="N63" s="62"/>
      <c r="O63" s="62"/>
    </row>
    <row r="64" spans="1:15">
      <c r="A64" s="70"/>
      <c r="B64" s="1"/>
      <c r="C64" s="12"/>
      <c r="D64" s="12"/>
      <c r="E64" s="12"/>
      <c r="F64" s="62"/>
      <c r="G64" s="12"/>
      <c r="H64" s="12"/>
      <c r="I64" s="12"/>
      <c r="J64" s="12"/>
      <c r="K64" s="12"/>
      <c r="L64" s="12"/>
      <c r="M64" s="62"/>
      <c r="N64" s="62"/>
      <c r="O64" s="62"/>
    </row>
    <row r="65" spans="1:15">
      <c r="A65" s="70"/>
      <c r="B65" s="1"/>
      <c r="C65" s="12"/>
      <c r="D65" s="12"/>
      <c r="E65" s="12"/>
      <c r="F65" s="62"/>
      <c r="G65" s="12"/>
      <c r="H65" s="12"/>
      <c r="I65" s="12"/>
      <c r="J65" s="12"/>
      <c r="K65" s="12"/>
      <c r="L65" s="12"/>
      <c r="M65" s="62"/>
      <c r="N65" s="62"/>
      <c r="O65" s="62"/>
    </row>
    <row r="66" spans="1:15">
      <c r="A66" s="70"/>
      <c r="B66" s="1"/>
      <c r="C66" s="12"/>
      <c r="D66" s="12"/>
      <c r="E66" s="12"/>
      <c r="F66" s="62"/>
      <c r="G66" s="12"/>
      <c r="H66" s="12"/>
      <c r="I66" s="12"/>
      <c r="J66" s="12"/>
      <c r="K66" s="12"/>
      <c r="L66" s="12"/>
      <c r="M66" s="62"/>
      <c r="N66" s="62"/>
      <c r="O66" s="62"/>
    </row>
    <row r="67" spans="1:15">
      <c r="A67" s="70"/>
      <c r="B67" s="1"/>
      <c r="C67" s="12"/>
      <c r="D67" s="12"/>
      <c r="E67" s="12"/>
      <c r="F67" s="62"/>
      <c r="G67" s="12"/>
      <c r="H67" s="12"/>
      <c r="I67" s="12"/>
      <c r="J67" s="12"/>
      <c r="K67" s="12"/>
      <c r="L67" s="12"/>
      <c r="M67" s="62"/>
      <c r="N67" s="62"/>
      <c r="O67" s="62"/>
    </row>
    <row r="68" spans="1:15">
      <c r="A68" s="70"/>
      <c r="B68" s="1"/>
      <c r="C68" s="12"/>
      <c r="D68" s="12"/>
      <c r="E68" s="62"/>
      <c r="F68" s="12"/>
      <c r="G68" s="12"/>
      <c r="H68" s="12"/>
      <c r="I68" s="12"/>
      <c r="J68" s="12"/>
      <c r="K68" s="12"/>
      <c r="L68" s="12"/>
      <c r="M68" s="62"/>
      <c r="N68" s="62"/>
      <c r="O68" s="62"/>
    </row>
    <row r="69" spans="1:15">
      <c r="A69" s="70"/>
      <c r="B69" s="1"/>
      <c r="C69" s="12"/>
      <c r="D69" s="12"/>
      <c r="E69" s="62"/>
      <c r="F69" s="12"/>
      <c r="G69" s="12"/>
      <c r="H69" s="12"/>
      <c r="I69" s="12"/>
      <c r="J69" s="12"/>
      <c r="K69" s="12"/>
      <c r="L69" s="12"/>
      <c r="M69" s="62"/>
      <c r="N69" s="62"/>
      <c r="O69" s="62"/>
    </row>
    <row r="70" spans="1:15">
      <c r="A70" s="70"/>
      <c r="B70" s="1"/>
      <c r="C70" s="12"/>
      <c r="D70" s="12"/>
      <c r="E70" s="62"/>
      <c r="F70" s="12"/>
      <c r="G70" s="12"/>
      <c r="H70" s="12"/>
      <c r="I70" s="12"/>
      <c r="J70" s="12"/>
      <c r="K70" s="12"/>
      <c r="L70" s="12"/>
      <c r="M70" s="62"/>
      <c r="N70" s="62"/>
      <c r="O70" s="62"/>
    </row>
    <row r="71" spans="1:15">
      <c r="A71" s="70"/>
      <c r="B71" s="1"/>
      <c r="C71" s="12"/>
      <c r="D71" s="12"/>
      <c r="E71" s="62"/>
      <c r="F71" s="12"/>
      <c r="G71" s="12"/>
      <c r="H71" s="12"/>
      <c r="I71" s="12"/>
      <c r="J71" s="12"/>
      <c r="K71" s="12"/>
      <c r="L71" s="12"/>
      <c r="M71" s="62"/>
      <c r="N71" s="62"/>
      <c r="O71" s="62"/>
    </row>
    <row r="72" spans="1:15">
      <c r="A72" s="70"/>
      <c r="B72" s="1"/>
      <c r="C72" s="12"/>
      <c r="D72" s="12"/>
      <c r="E72" s="62"/>
      <c r="F72" s="12"/>
      <c r="G72" s="12"/>
      <c r="H72" s="12"/>
      <c r="I72" s="12"/>
      <c r="J72" s="12"/>
      <c r="K72" s="12"/>
      <c r="L72" s="12"/>
      <c r="M72" s="62"/>
      <c r="N72" s="62"/>
      <c r="O72" s="62"/>
    </row>
    <row r="73" spans="1:15">
      <c r="A73" s="70"/>
      <c r="B73" s="1"/>
      <c r="C73" s="12"/>
      <c r="D73" s="12"/>
      <c r="E73" s="62"/>
      <c r="F73" s="12"/>
      <c r="G73" s="12"/>
      <c r="H73" s="12"/>
      <c r="I73" s="12"/>
      <c r="J73" s="12"/>
      <c r="K73" s="12"/>
      <c r="L73" s="12"/>
      <c r="M73" s="62"/>
      <c r="N73" s="62"/>
      <c r="O73" s="62"/>
    </row>
    <row r="74" spans="1:15">
      <c r="A74" s="70"/>
      <c r="B74" s="1"/>
      <c r="C74" s="12"/>
      <c r="D74" s="12"/>
      <c r="E74" s="62"/>
      <c r="F74" s="12"/>
      <c r="G74" s="12"/>
      <c r="H74" s="12"/>
      <c r="I74" s="12"/>
      <c r="J74" s="12"/>
      <c r="K74" s="12"/>
      <c r="L74" s="12"/>
      <c r="M74" s="62"/>
      <c r="N74" s="62"/>
      <c r="O74" s="62"/>
    </row>
    <row r="75" spans="1:15">
      <c r="A75" s="70"/>
      <c r="B75" s="1"/>
      <c r="C75" s="12"/>
      <c r="D75" s="12"/>
      <c r="E75" s="62"/>
      <c r="F75" s="12"/>
      <c r="G75" s="12"/>
      <c r="H75" s="12"/>
      <c r="I75" s="12"/>
      <c r="J75" s="12"/>
      <c r="K75" s="12"/>
      <c r="L75" s="12"/>
      <c r="M75" s="62"/>
      <c r="N75" s="62"/>
      <c r="O75" s="62"/>
    </row>
    <row r="76" spans="1:15">
      <c r="A76" s="70"/>
      <c r="B76" s="1"/>
      <c r="C76" s="12"/>
      <c r="D76" s="12"/>
      <c r="E76" s="62"/>
      <c r="F76" s="12"/>
      <c r="G76" s="12"/>
      <c r="H76" s="12"/>
      <c r="I76" s="12"/>
      <c r="J76" s="12"/>
      <c r="K76" s="12"/>
      <c r="L76" s="12"/>
      <c r="M76" s="62"/>
      <c r="N76" s="62"/>
      <c r="O76" s="62"/>
    </row>
    <row r="77" spans="1:15">
      <c r="A77" s="70"/>
      <c r="B77" s="1"/>
      <c r="C77" s="12"/>
      <c r="D77" s="12"/>
      <c r="E77" s="62"/>
      <c r="F77" s="12"/>
      <c r="G77" s="12"/>
      <c r="H77" s="12"/>
      <c r="I77" s="12"/>
      <c r="J77" s="12"/>
      <c r="K77" s="12"/>
      <c r="L77" s="12"/>
      <c r="M77" s="62"/>
      <c r="N77" s="62"/>
      <c r="O77" s="62"/>
    </row>
    <row r="78" spans="1:15">
      <c r="A78" s="70"/>
      <c r="B78" s="1"/>
      <c r="C78" s="12"/>
      <c r="D78" s="12"/>
      <c r="E78" s="62"/>
      <c r="F78" s="12"/>
      <c r="G78" s="12"/>
      <c r="H78" s="12"/>
      <c r="I78" s="12"/>
      <c r="J78" s="12"/>
      <c r="K78" s="12"/>
      <c r="L78" s="12"/>
      <c r="M78" s="62"/>
      <c r="N78" s="62"/>
      <c r="O78" s="62"/>
    </row>
    <row r="79" spans="1:15">
      <c r="A79" s="70"/>
      <c r="B79" s="1"/>
      <c r="C79" s="12"/>
      <c r="D79" s="12"/>
      <c r="E79" s="62"/>
      <c r="F79" s="12"/>
      <c r="G79" s="12"/>
      <c r="H79" s="12"/>
      <c r="I79" s="12"/>
      <c r="J79" s="12"/>
      <c r="K79" s="12"/>
      <c r="L79" s="12"/>
      <c r="M79" s="62"/>
      <c r="N79" s="62"/>
      <c r="O79" s="62"/>
    </row>
    <row r="80" spans="1:15">
      <c r="A80" s="70"/>
      <c r="B80" s="1"/>
      <c r="C80" s="12"/>
      <c r="D80" s="12"/>
      <c r="E80" s="62"/>
      <c r="F80" s="12"/>
      <c r="G80" s="12"/>
      <c r="H80" s="12"/>
      <c r="I80" s="12"/>
      <c r="J80" s="12"/>
      <c r="K80" s="12"/>
      <c r="L80" s="12"/>
      <c r="M80" s="62"/>
      <c r="N80" s="62"/>
      <c r="O80" s="62"/>
    </row>
    <row r="81" spans="3:15">
      <c r="C81" s="12"/>
      <c r="D81" s="12"/>
      <c r="E81" s="62"/>
      <c r="F81" s="12"/>
      <c r="G81" s="12"/>
      <c r="H81" s="12"/>
      <c r="I81" s="12"/>
      <c r="J81" s="12"/>
      <c r="K81" s="12"/>
      <c r="L81" s="12"/>
      <c r="M81" s="62"/>
      <c r="N81" s="62"/>
      <c r="O81" s="62"/>
    </row>
    <row r="82" spans="3:15"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62"/>
      <c r="N82" s="62"/>
      <c r="O82" s="62"/>
    </row>
    <row r="83" spans="3:15"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62"/>
      <c r="N83" s="62"/>
      <c r="O83" s="62"/>
    </row>
    <row r="84" spans="3:15"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62"/>
      <c r="N84" s="62"/>
      <c r="O84" s="62"/>
    </row>
    <row r="85" spans="3:15"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62"/>
      <c r="N85" s="62"/>
      <c r="O85" s="62"/>
    </row>
    <row r="86" spans="3:15"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62"/>
      <c r="N86" s="62"/>
      <c r="O86" s="62"/>
    </row>
    <row r="87" spans="3:15"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62"/>
      <c r="N87" s="62"/>
      <c r="O87" s="62"/>
    </row>
    <row r="88" spans="3:15"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62"/>
      <c r="N88" s="62"/>
      <c r="O88" s="62"/>
    </row>
    <row r="89" spans="3:15"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62"/>
      <c r="N89" s="62"/>
      <c r="O89" s="62"/>
    </row>
    <row r="90" spans="3:15"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62"/>
      <c r="N90" s="62"/>
      <c r="O90" s="62"/>
    </row>
    <row r="91" spans="3:15"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62"/>
      <c r="N91" s="62"/>
      <c r="O91" s="62"/>
    </row>
    <row r="92" spans="3:15"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62"/>
      <c r="N92" s="62"/>
      <c r="O92" s="62"/>
    </row>
    <row r="93" spans="3:15"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62"/>
      <c r="N93" s="62"/>
      <c r="O93" s="62"/>
    </row>
    <row r="94" spans="3:15"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62"/>
      <c r="N94" s="62"/>
      <c r="O94" s="62"/>
    </row>
    <row r="95" spans="3:15"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62"/>
      <c r="N95" s="62"/>
      <c r="O95" s="62"/>
    </row>
    <row r="96" spans="3:15"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62"/>
      <c r="N96" s="62"/>
      <c r="O96" s="62"/>
    </row>
    <row r="97" spans="3:15"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62"/>
      <c r="N97" s="62"/>
      <c r="O97" s="62"/>
    </row>
    <row r="98" spans="3:15"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62"/>
      <c r="N98" s="62"/>
      <c r="O98" s="62"/>
    </row>
    <row r="99" spans="3:15"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62"/>
      <c r="N99" s="62"/>
      <c r="O99" s="62"/>
    </row>
    <row r="100" spans="3:15"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62"/>
      <c r="N100" s="62"/>
      <c r="O100" s="62"/>
    </row>
    <row r="101" spans="3:15"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62"/>
      <c r="N101" s="62"/>
      <c r="O101" s="62"/>
    </row>
    <row r="102" spans="3:15"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62"/>
      <c r="N102" s="62"/>
      <c r="O102" s="62"/>
    </row>
    <row r="103" spans="3:15"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62"/>
      <c r="N103" s="62"/>
      <c r="O103" s="62"/>
    </row>
    <row r="104" spans="3:15"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62"/>
      <c r="N104" s="62"/>
      <c r="O104" s="62"/>
    </row>
    <row r="105" spans="3:15">
      <c r="C105" s="11"/>
      <c r="D105" s="11"/>
      <c r="E105" s="11"/>
      <c r="F105" s="11"/>
      <c r="G105" s="11"/>
      <c r="H105" s="11"/>
      <c r="I105" s="61"/>
      <c r="J105" s="61"/>
      <c r="K105" s="61"/>
      <c r="L105" s="61"/>
      <c r="M105" s="61"/>
      <c r="N105" s="61"/>
      <c r="O105" s="61"/>
    </row>
    <row r="106" spans="3:15">
      <c r="C106" s="11"/>
      <c r="D106" s="11"/>
      <c r="E106" s="11"/>
      <c r="F106" s="11"/>
      <c r="G106" s="11"/>
      <c r="H106" s="11"/>
      <c r="I106" s="61"/>
      <c r="J106" s="61"/>
      <c r="K106" s="61"/>
      <c r="L106" s="61"/>
      <c r="M106" s="61"/>
      <c r="N106" s="61"/>
      <c r="O106" s="61"/>
    </row>
    <row r="107" spans="3:15">
      <c r="C107" s="11"/>
      <c r="D107" s="11"/>
      <c r="E107" s="11"/>
      <c r="F107" s="11"/>
      <c r="G107" s="11"/>
      <c r="H107" s="11"/>
      <c r="I107" s="61"/>
      <c r="J107" s="61"/>
      <c r="K107" s="61"/>
      <c r="L107" s="61"/>
      <c r="M107" s="61"/>
      <c r="N107" s="61"/>
      <c r="O107" s="61"/>
    </row>
    <row r="108" spans="3:15">
      <c r="C108" s="11"/>
      <c r="D108" s="11"/>
      <c r="E108" s="11"/>
      <c r="F108" s="11"/>
      <c r="G108" s="11"/>
      <c r="H108" s="11"/>
      <c r="I108" s="61"/>
      <c r="J108" s="61"/>
      <c r="K108" s="61"/>
      <c r="L108" s="61"/>
      <c r="M108" s="61"/>
      <c r="N108" s="61"/>
      <c r="O108" s="61"/>
    </row>
    <row r="109" spans="3:15">
      <c r="C109" s="11"/>
      <c r="D109" s="11"/>
      <c r="E109" s="11"/>
      <c r="F109" s="11"/>
      <c r="G109" s="11"/>
      <c r="H109" s="11"/>
      <c r="I109" s="61"/>
      <c r="J109" s="61"/>
      <c r="K109" s="61"/>
      <c r="L109" s="61"/>
      <c r="M109" s="61"/>
      <c r="N109" s="61"/>
      <c r="O109" s="61"/>
    </row>
    <row r="110" spans="3:15">
      <c r="C110" s="11"/>
      <c r="D110" s="11"/>
      <c r="E110" s="11"/>
      <c r="F110" s="11"/>
      <c r="G110" s="11"/>
      <c r="H110" s="11"/>
      <c r="I110" s="61"/>
      <c r="J110" s="61"/>
      <c r="K110" s="61"/>
      <c r="L110" s="61"/>
      <c r="M110" s="61"/>
      <c r="N110" s="61"/>
      <c r="O110" s="61"/>
    </row>
    <row r="111" spans="3:15">
      <c r="C111" s="11"/>
      <c r="D111" s="11"/>
      <c r="E111" s="11"/>
      <c r="F111" s="11"/>
      <c r="G111" s="11"/>
      <c r="H111" s="11"/>
      <c r="I111" s="61"/>
      <c r="J111" s="61"/>
      <c r="K111" s="61"/>
      <c r="L111" s="61"/>
      <c r="M111" s="61"/>
      <c r="N111" s="61"/>
      <c r="O111" s="61"/>
    </row>
    <row r="112" spans="3:15">
      <c r="C112" s="11"/>
      <c r="D112" s="11"/>
      <c r="E112" s="11"/>
      <c r="F112" s="11"/>
      <c r="G112" s="11"/>
      <c r="H112" s="11"/>
      <c r="I112" s="61"/>
      <c r="J112" s="61"/>
      <c r="K112" s="61"/>
      <c r="L112" s="61"/>
      <c r="M112" s="61"/>
      <c r="N112" s="61"/>
      <c r="O112" s="61"/>
    </row>
    <row r="113" spans="3:15">
      <c r="C113" s="11"/>
      <c r="D113" s="11"/>
      <c r="E113" s="11"/>
      <c r="F113" s="11"/>
      <c r="G113" s="11"/>
      <c r="H113" s="11"/>
      <c r="I113" s="61"/>
      <c r="J113" s="61"/>
      <c r="K113" s="61"/>
      <c r="L113" s="61"/>
      <c r="M113" s="61"/>
      <c r="N113" s="61"/>
      <c r="O113" s="61"/>
    </row>
    <row r="114" spans="3:15">
      <c r="C114" s="11"/>
      <c r="D114" s="11"/>
      <c r="E114" s="11"/>
      <c r="F114" s="11"/>
      <c r="G114" s="11"/>
      <c r="H114" s="11"/>
      <c r="I114" s="61"/>
      <c r="J114" s="61"/>
      <c r="K114" s="61"/>
      <c r="L114" s="61"/>
      <c r="M114" s="61"/>
      <c r="N114" s="61"/>
      <c r="O114" s="61"/>
    </row>
    <row r="115" spans="3:15">
      <c r="C115" s="11"/>
      <c r="D115" s="11"/>
      <c r="E115" s="11"/>
      <c r="F115" s="11"/>
      <c r="G115" s="11"/>
      <c r="H115" s="11"/>
      <c r="I115" s="61"/>
      <c r="J115" s="61"/>
      <c r="K115" s="61"/>
      <c r="L115" s="61"/>
      <c r="M115" s="61"/>
      <c r="N115" s="61"/>
      <c r="O115" s="61"/>
    </row>
    <row r="116" spans="3:15">
      <c r="C116" s="11"/>
      <c r="D116" s="11"/>
      <c r="E116" s="11"/>
      <c r="F116" s="11"/>
      <c r="G116" s="11"/>
      <c r="H116" s="11"/>
      <c r="I116" s="61"/>
      <c r="J116" s="61"/>
      <c r="K116" s="61"/>
      <c r="L116" s="61"/>
      <c r="M116" s="61"/>
      <c r="N116" s="61"/>
      <c r="O116" s="61"/>
    </row>
    <row r="117" spans="3:15">
      <c r="C117" s="11"/>
      <c r="D117" s="11"/>
      <c r="E117" s="11"/>
      <c r="F117" s="11"/>
      <c r="G117" s="11"/>
      <c r="H117" s="11"/>
      <c r="I117" s="61"/>
      <c r="J117" s="61"/>
      <c r="K117" s="61"/>
      <c r="L117" s="61"/>
      <c r="M117" s="61"/>
      <c r="N117" s="61"/>
      <c r="O117" s="61"/>
    </row>
    <row r="118" spans="3:15">
      <c r="C118" s="11"/>
      <c r="D118" s="11"/>
      <c r="E118" s="11"/>
      <c r="F118" s="11"/>
      <c r="G118" s="11"/>
      <c r="H118" s="11"/>
      <c r="I118" s="61"/>
      <c r="J118" s="61"/>
      <c r="K118" s="61"/>
      <c r="L118" s="61"/>
      <c r="M118" s="61"/>
      <c r="N118" s="61"/>
      <c r="O118" s="61"/>
    </row>
    <row r="119" spans="3:15">
      <c r="C119" s="11"/>
      <c r="D119" s="11"/>
      <c r="E119" s="11"/>
      <c r="F119" s="11"/>
      <c r="G119" s="11"/>
      <c r="H119" s="11"/>
      <c r="I119" s="61"/>
      <c r="J119" s="61"/>
      <c r="K119" s="61"/>
      <c r="L119" s="61"/>
      <c r="M119" s="61"/>
      <c r="N119" s="61"/>
      <c r="O119" s="61"/>
    </row>
    <row r="120" spans="3:15">
      <c r="C120" s="11"/>
      <c r="D120" s="11"/>
      <c r="E120" s="11"/>
      <c r="F120" s="11"/>
      <c r="G120" s="11"/>
      <c r="H120" s="11"/>
      <c r="I120" s="61"/>
      <c r="J120" s="61"/>
      <c r="K120" s="61"/>
      <c r="L120" s="61"/>
      <c r="M120" s="61"/>
      <c r="N120" s="61"/>
      <c r="O120" s="61"/>
    </row>
    <row r="121" spans="3:15">
      <c r="C121" s="11"/>
      <c r="D121" s="11"/>
      <c r="E121" s="11"/>
      <c r="F121" s="11"/>
      <c r="G121" s="11"/>
      <c r="H121" s="11"/>
      <c r="I121" s="61"/>
      <c r="J121" s="61"/>
      <c r="K121" s="61"/>
      <c r="L121" s="61"/>
      <c r="M121" s="61"/>
      <c r="N121" s="61"/>
      <c r="O121" s="61"/>
    </row>
    <row r="122" spans="3:15">
      <c r="C122" s="11"/>
      <c r="D122" s="11"/>
      <c r="E122" s="11"/>
      <c r="F122" s="11"/>
      <c r="G122" s="11"/>
      <c r="H122" s="11"/>
      <c r="I122" s="61"/>
      <c r="J122" s="61"/>
      <c r="K122" s="61"/>
      <c r="L122" s="61"/>
      <c r="M122" s="61"/>
      <c r="N122" s="61"/>
      <c r="O122" s="61"/>
    </row>
    <row r="123" spans="3:15">
      <c r="C123" s="11"/>
      <c r="D123" s="11"/>
      <c r="E123" s="11"/>
      <c r="F123" s="11"/>
      <c r="G123" s="11"/>
      <c r="H123" s="11"/>
      <c r="I123" s="61"/>
      <c r="J123" s="61"/>
      <c r="K123" s="61"/>
      <c r="L123" s="61"/>
      <c r="M123" s="61"/>
      <c r="N123" s="61"/>
      <c r="O123" s="61"/>
    </row>
    <row r="124" spans="3:15">
      <c r="C124" s="11"/>
      <c r="D124" s="11"/>
      <c r="E124" s="11"/>
      <c r="F124" s="11"/>
      <c r="G124" s="11"/>
      <c r="H124" s="11"/>
      <c r="I124" s="61"/>
      <c r="J124" s="61"/>
      <c r="K124" s="61"/>
      <c r="L124" s="61"/>
      <c r="M124" s="61"/>
      <c r="N124" s="61"/>
      <c r="O124" s="61"/>
    </row>
    <row r="125" spans="3:15">
      <c r="C125" s="11"/>
      <c r="D125" s="11"/>
      <c r="E125" s="11"/>
      <c r="F125" s="11"/>
      <c r="G125" s="11"/>
      <c r="H125" s="11"/>
      <c r="I125" s="61"/>
      <c r="J125" s="61"/>
      <c r="K125" s="61"/>
      <c r="L125" s="61"/>
      <c r="M125" s="61"/>
      <c r="N125" s="61"/>
      <c r="O125" s="61"/>
    </row>
    <row r="126" spans="3:15">
      <c r="C126" s="11"/>
      <c r="D126" s="11"/>
      <c r="E126" s="11"/>
      <c r="F126" s="11"/>
      <c r="G126" s="11"/>
      <c r="H126" s="11"/>
      <c r="I126" s="61"/>
      <c r="J126" s="61"/>
      <c r="K126" s="61"/>
      <c r="L126" s="61"/>
      <c r="M126" s="61"/>
      <c r="N126" s="61"/>
      <c r="O126" s="61"/>
    </row>
    <row r="127" spans="3:15">
      <c r="C127" s="11"/>
      <c r="D127" s="11"/>
      <c r="E127" s="11"/>
      <c r="F127" s="11"/>
      <c r="G127" s="11"/>
      <c r="H127" s="11"/>
      <c r="I127" s="61"/>
      <c r="J127" s="61"/>
      <c r="K127" s="61"/>
      <c r="L127" s="61"/>
      <c r="M127" s="61"/>
      <c r="N127" s="61"/>
      <c r="O127" s="61"/>
    </row>
    <row r="128" spans="3:15">
      <c r="C128" s="11"/>
      <c r="D128" s="11"/>
      <c r="E128" s="11"/>
      <c r="F128" s="11"/>
      <c r="G128" s="11"/>
      <c r="H128" s="11"/>
      <c r="I128" s="61"/>
      <c r="J128" s="61"/>
      <c r="K128" s="61"/>
      <c r="L128" s="61"/>
      <c r="M128" s="61"/>
      <c r="N128" s="61"/>
      <c r="O128" s="61"/>
    </row>
    <row r="129" spans="3:15">
      <c r="C129" s="11"/>
      <c r="D129" s="11"/>
      <c r="E129" s="11"/>
      <c r="F129" s="11"/>
      <c r="G129" s="11"/>
      <c r="H129" s="11"/>
      <c r="I129" s="61"/>
      <c r="J129" s="61"/>
      <c r="K129" s="61"/>
      <c r="L129" s="61"/>
      <c r="M129" s="61"/>
      <c r="N129" s="61"/>
      <c r="O129" s="61"/>
    </row>
    <row r="130" spans="3:15">
      <c r="C130" s="11"/>
      <c r="D130" s="11"/>
      <c r="E130" s="11"/>
      <c r="F130" s="11"/>
      <c r="G130" s="11"/>
      <c r="H130" s="11"/>
      <c r="I130" s="61"/>
      <c r="J130" s="61"/>
      <c r="K130" s="61"/>
      <c r="L130" s="61"/>
      <c r="M130" s="61"/>
      <c r="N130" s="61"/>
      <c r="O130" s="61"/>
    </row>
    <row r="131" spans="3:15">
      <c r="C131" s="11"/>
      <c r="D131" s="11"/>
      <c r="E131" s="11"/>
      <c r="F131" s="11"/>
      <c r="G131" s="11"/>
      <c r="H131" s="11"/>
      <c r="I131" s="61"/>
      <c r="J131" s="61"/>
      <c r="K131" s="61"/>
      <c r="L131" s="61"/>
      <c r="M131" s="61"/>
      <c r="N131" s="61"/>
      <c r="O131" s="61"/>
    </row>
    <row r="132" spans="3:15">
      <c r="C132" s="11"/>
      <c r="D132" s="11"/>
      <c r="E132" s="11"/>
      <c r="F132" s="11"/>
      <c r="G132" s="11"/>
      <c r="H132" s="11"/>
      <c r="I132" s="61"/>
      <c r="J132" s="61"/>
      <c r="K132" s="61"/>
      <c r="L132" s="61"/>
      <c r="M132" s="61"/>
      <c r="N132" s="61"/>
      <c r="O132" s="61"/>
    </row>
    <row r="133" spans="3:15">
      <c r="C133" s="11"/>
      <c r="D133" s="11"/>
      <c r="E133" s="11"/>
      <c r="F133" s="11"/>
      <c r="G133" s="11"/>
      <c r="H133" s="11"/>
      <c r="I133" s="61"/>
      <c r="J133" s="61"/>
      <c r="K133" s="61"/>
      <c r="L133" s="61"/>
      <c r="M133" s="61"/>
      <c r="N133" s="61"/>
      <c r="O133" s="61"/>
    </row>
    <row r="134" spans="3:15">
      <c r="C134" s="11"/>
      <c r="D134" s="11"/>
      <c r="E134" s="11"/>
      <c r="F134" s="11"/>
      <c r="G134" s="11"/>
      <c r="H134" s="11"/>
      <c r="I134" s="61"/>
      <c r="J134" s="61"/>
      <c r="K134" s="61"/>
      <c r="L134" s="61"/>
      <c r="M134" s="61"/>
      <c r="N134" s="61"/>
      <c r="O134" s="61"/>
    </row>
    <row r="135" spans="3:15">
      <c r="C135" s="11"/>
      <c r="D135" s="11"/>
      <c r="E135" s="11"/>
      <c r="F135" s="11"/>
      <c r="G135" s="11"/>
      <c r="H135" s="11"/>
      <c r="I135" s="61"/>
      <c r="J135" s="61"/>
      <c r="K135" s="61"/>
      <c r="L135" s="61"/>
      <c r="M135" s="61"/>
      <c r="N135" s="61"/>
      <c r="O135" s="61"/>
    </row>
    <row r="136" spans="3:15">
      <c r="C136" s="11"/>
      <c r="D136" s="11"/>
      <c r="E136" s="11"/>
      <c r="F136" s="11"/>
      <c r="G136" s="11"/>
      <c r="H136" s="11"/>
      <c r="I136" s="61"/>
      <c r="J136" s="61"/>
      <c r="K136" s="61"/>
      <c r="L136" s="61"/>
      <c r="M136" s="61"/>
      <c r="N136" s="61"/>
      <c r="O136" s="61"/>
    </row>
    <row r="137" spans="3:15">
      <c r="C137" s="11"/>
      <c r="D137" s="11"/>
      <c r="E137" s="11"/>
      <c r="F137" s="11"/>
      <c r="G137" s="11"/>
      <c r="H137" s="11"/>
      <c r="I137" s="61"/>
      <c r="J137" s="61"/>
      <c r="K137" s="61"/>
      <c r="L137" s="61"/>
      <c r="M137" s="61"/>
      <c r="N137" s="61"/>
      <c r="O137" s="61"/>
    </row>
    <row r="138" spans="3:15">
      <c r="C138" s="11"/>
      <c r="D138" s="11"/>
      <c r="E138" s="11"/>
      <c r="F138" s="11"/>
      <c r="G138" s="11"/>
      <c r="H138" s="11"/>
      <c r="I138" s="61"/>
      <c r="J138" s="61"/>
      <c r="K138" s="61"/>
      <c r="L138" s="61"/>
      <c r="M138" s="61"/>
      <c r="N138" s="61"/>
      <c r="O138" s="61"/>
    </row>
    <row r="139" spans="3:15">
      <c r="C139" s="11"/>
      <c r="D139" s="11"/>
      <c r="E139" s="11"/>
      <c r="F139" s="11"/>
      <c r="G139" s="11"/>
      <c r="H139" s="11"/>
      <c r="I139" s="61"/>
      <c r="J139" s="61"/>
      <c r="K139" s="61"/>
      <c r="L139" s="61"/>
      <c r="M139" s="61"/>
      <c r="N139" s="61"/>
      <c r="O139" s="61"/>
    </row>
    <row r="140" spans="3:15">
      <c r="C140" s="11"/>
      <c r="D140" s="11"/>
      <c r="E140" s="11"/>
      <c r="F140" s="11"/>
      <c r="G140" s="11"/>
      <c r="H140" s="11"/>
      <c r="I140" s="61"/>
      <c r="J140" s="61"/>
      <c r="K140" s="61"/>
      <c r="L140" s="61"/>
      <c r="M140" s="61"/>
      <c r="N140" s="61"/>
      <c r="O140" s="61"/>
    </row>
    <row r="141" spans="3:15">
      <c r="C141" s="11"/>
      <c r="D141" s="11"/>
      <c r="E141" s="11"/>
      <c r="F141" s="11"/>
      <c r="G141" s="11"/>
      <c r="H141" s="11"/>
      <c r="I141" s="61"/>
      <c r="J141" s="61"/>
      <c r="K141" s="61"/>
      <c r="L141" s="61"/>
      <c r="M141" s="61"/>
      <c r="N141" s="61"/>
      <c r="O141" s="61"/>
    </row>
    <row r="142" spans="3:15">
      <c r="C142" s="11"/>
      <c r="D142" s="11"/>
      <c r="E142" s="11"/>
      <c r="F142" s="11"/>
      <c r="G142" s="11"/>
      <c r="H142" s="11"/>
      <c r="I142" s="61"/>
      <c r="J142" s="61"/>
      <c r="K142" s="61"/>
      <c r="L142" s="61"/>
      <c r="M142" s="61"/>
      <c r="N142" s="61"/>
      <c r="O142" s="61"/>
    </row>
    <row r="143" spans="3:15">
      <c r="C143" s="11"/>
      <c r="D143" s="11"/>
      <c r="E143" s="11"/>
      <c r="F143" s="11"/>
      <c r="G143" s="11"/>
      <c r="H143" s="11"/>
      <c r="I143" s="61"/>
      <c r="J143" s="61"/>
      <c r="K143" s="61"/>
      <c r="L143" s="61"/>
      <c r="M143" s="61"/>
      <c r="N143" s="61"/>
      <c r="O143" s="61"/>
    </row>
    <row r="144" spans="3:15">
      <c r="C144" s="11"/>
      <c r="D144" s="11"/>
      <c r="E144" s="11"/>
      <c r="F144" s="11"/>
      <c r="G144" s="11"/>
      <c r="H144" s="11"/>
      <c r="I144" s="61"/>
      <c r="J144" s="61"/>
      <c r="K144" s="61"/>
      <c r="L144" s="61"/>
      <c r="M144" s="61"/>
      <c r="N144" s="61"/>
      <c r="O144" s="61"/>
    </row>
    <row r="145" spans="3:15">
      <c r="C145" s="11"/>
      <c r="D145" s="11"/>
      <c r="E145" s="11"/>
      <c r="F145" s="11"/>
      <c r="G145" s="11"/>
      <c r="H145" s="11"/>
      <c r="I145" s="61"/>
      <c r="J145" s="61"/>
      <c r="K145" s="61"/>
      <c r="L145" s="61"/>
      <c r="M145" s="61"/>
      <c r="N145" s="61"/>
      <c r="O145" s="61"/>
    </row>
    <row r="146" spans="3:15">
      <c r="C146" s="11"/>
      <c r="D146" s="11"/>
      <c r="E146" s="11"/>
      <c r="F146" s="11"/>
      <c r="G146" s="11"/>
      <c r="H146" s="11"/>
      <c r="I146" s="61"/>
      <c r="J146" s="61"/>
      <c r="K146" s="61"/>
      <c r="L146" s="61"/>
      <c r="M146" s="61"/>
      <c r="N146" s="61"/>
      <c r="O146" s="61"/>
    </row>
    <row r="147" spans="3:15">
      <c r="C147" s="11"/>
      <c r="D147" s="11"/>
      <c r="E147" s="11"/>
      <c r="F147" s="11"/>
      <c r="G147" s="11"/>
      <c r="H147" s="11"/>
      <c r="I147" s="61"/>
      <c r="J147" s="61"/>
      <c r="K147" s="61"/>
      <c r="L147" s="61"/>
      <c r="M147" s="61"/>
      <c r="N147" s="61"/>
      <c r="O147" s="61"/>
    </row>
    <row r="148" spans="3:15">
      <c r="C148" s="11"/>
      <c r="D148" s="11"/>
      <c r="E148" s="11"/>
      <c r="F148" s="11"/>
      <c r="G148" s="11"/>
      <c r="H148" s="11"/>
      <c r="I148" s="61"/>
      <c r="J148" s="61"/>
      <c r="K148" s="61"/>
      <c r="L148" s="61"/>
      <c r="M148" s="61"/>
      <c r="N148" s="61"/>
      <c r="O148" s="61"/>
    </row>
    <row r="149" spans="3:15">
      <c r="C149" s="11"/>
      <c r="D149" s="11"/>
      <c r="E149" s="11"/>
      <c r="F149" s="11"/>
      <c r="G149" s="11"/>
      <c r="H149" s="11"/>
      <c r="I149" s="61"/>
      <c r="J149" s="61"/>
      <c r="K149" s="61"/>
      <c r="L149" s="61"/>
      <c r="M149" s="61"/>
      <c r="N149" s="61"/>
      <c r="O149" s="61"/>
    </row>
    <row r="150" spans="3:15">
      <c r="C150" s="11"/>
      <c r="D150" s="11"/>
      <c r="E150" s="11"/>
      <c r="F150" s="11"/>
      <c r="G150" s="11"/>
      <c r="H150" s="11"/>
      <c r="I150" s="61"/>
      <c r="J150" s="61"/>
      <c r="K150" s="61"/>
      <c r="L150" s="61"/>
      <c r="M150" s="61"/>
      <c r="N150" s="61"/>
      <c r="O150" s="61"/>
    </row>
    <row r="151" spans="3:15">
      <c r="C151" s="11"/>
      <c r="D151" s="11"/>
      <c r="E151" s="11"/>
      <c r="F151" s="11"/>
      <c r="G151" s="11"/>
      <c r="H151" s="11"/>
      <c r="I151" s="61"/>
      <c r="J151" s="61"/>
      <c r="K151" s="61"/>
      <c r="L151" s="61"/>
      <c r="M151" s="61"/>
      <c r="N151" s="61"/>
      <c r="O151" s="61"/>
    </row>
    <row r="152" spans="3:15">
      <c r="C152" s="11"/>
      <c r="D152" s="11"/>
      <c r="E152" s="11"/>
      <c r="F152" s="11"/>
      <c r="G152" s="11"/>
      <c r="H152" s="11"/>
      <c r="I152" s="61"/>
      <c r="J152" s="61"/>
      <c r="K152" s="61"/>
      <c r="L152" s="61"/>
      <c r="M152" s="61"/>
      <c r="N152" s="61"/>
      <c r="O152" s="61"/>
    </row>
    <row r="153" spans="3:15">
      <c r="C153" s="11"/>
      <c r="D153" s="11"/>
      <c r="E153" s="11"/>
      <c r="F153" s="11"/>
      <c r="G153" s="11"/>
      <c r="H153" s="11"/>
      <c r="I153" s="61"/>
      <c r="J153" s="61"/>
      <c r="K153" s="61"/>
      <c r="L153" s="61"/>
      <c r="M153" s="61"/>
      <c r="N153" s="61"/>
      <c r="O153" s="61"/>
    </row>
    <row r="154" spans="3:15">
      <c r="C154" s="11"/>
      <c r="D154" s="11"/>
      <c r="E154" s="11"/>
      <c r="F154" s="11"/>
      <c r="G154" s="11"/>
      <c r="H154" s="11"/>
      <c r="I154" s="61"/>
      <c r="J154" s="61"/>
      <c r="K154" s="61"/>
      <c r="L154" s="61"/>
      <c r="M154" s="61"/>
      <c r="N154" s="61"/>
      <c r="O154" s="61"/>
    </row>
    <row r="155" spans="3:15">
      <c r="C155" s="11"/>
      <c r="D155" s="11"/>
      <c r="E155" s="11"/>
      <c r="F155" s="11"/>
      <c r="G155" s="11"/>
      <c r="H155" s="11"/>
      <c r="I155" s="61"/>
      <c r="J155" s="61"/>
      <c r="K155" s="61"/>
      <c r="L155" s="61"/>
      <c r="M155" s="61"/>
      <c r="N155" s="61"/>
      <c r="O155" s="61"/>
    </row>
    <row r="156" spans="3:15">
      <c r="C156" s="11"/>
      <c r="D156" s="11"/>
      <c r="E156" s="11"/>
      <c r="F156" s="11"/>
      <c r="G156" s="11"/>
      <c r="H156" s="11"/>
      <c r="I156" s="61"/>
      <c r="J156" s="61"/>
      <c r="K156" s="61"/>
      <c r="L156" s="61"/>
      <c r="M156" s="61"/>
      <c r="N156" s="61"/>
      <c r="O156" s="61"/>
    </row>
    <row r="157" spans="3:15">
      <c r="C157" s="11"/>
      <c r="D157" s="11"/>
      <c r="E157" s="11"/>
      <c r="F157" s="11"/>
      <c r="G157" s="11"/>
      <c r="H157" s="11"/>
      <c r="I157" s="61"/>
      <c r="J157" s="61"/>
      <c r="K157" s="61"/>
      <c r="L157" s="61"/>
      <c r="M157" s="61"/>
      <c r="N157" s="61"/>
      <c r="O157" s="61"/>
    </row>
    <row r="158" spans="3:15">
      <c r="C158" s="11"/>
      <c r="D158" s="11"/>
      <c r="E158" s="11"/>
      <c r="F158" s="11"/>
      <c r="G158" s="11"/>
      <c r="H158" s="11"/>
      <c r="I158" s="61"/>
      <c r="J158" s="61"/>
      <c r="K158" s="61"/>
      <c r="L158" s="61"/>
      <c r="M158" s="61"/>
      <c r="N158" s="61"/>
      <c r="O158" s="61"/>
    </row>
    <row r="159" spans="3:15">
      <c r="C159" s="11"/>
      <c r="D159" s="11"/>
      <c r="E159" s="11"/>
      <c r="F159" s="11"/>
      <c r="G159" s="11"/>
      <c r="H159" s="11"/>
      <c r="I159" s="61"/>
      <c r="J159" s="61"/>
      <c r="K159" s="61"/>
      <c r="L159" s="61"/>
      <c r="M159" s="61"/>
      <c r="N159" s="61"/>
      <c r="O159" s="61"/>
    </row>
    <row r="160" spans="3:15">
      <c r="C160" s="11"/>
      <c r="D160" s="11"/>
      <c r="E160" s="11"/>
      <c r="F160" s="11"/>
      <c r="G160" s="11"/>
      <c r="H160" s="11"/>
      <c r="I160" s="61"/>
      <c r="J160" s="61"/>
      <c r="K160" s="61"/>
      <c r="L160" s="61"/>
      <c r="M160" s="61"/>
      <c r="N160" s="61"/>
      <c r="O160" s="61"/>
    </row>
    <row r="161" spans="3:15">
      <c r="C161" s="11"/>
      <c r="D161" s="11"/>
      <c r="E161" s="11"/>
      <c r="F161" s="11"/>
      <c r="G161" s="11"/>
      <c r="H161" s="11"/>
      <c r="I161" s="61"/>
      <c r="J161" s="61"/>
      <c r="K161" s="61"/>
      <c r="L161" s="61"/>
      <c r="M161" s="61"/>
      <c r="N161" s="61"/>
      <c r="O161" s="61"/>
    </row>
    <row r="162" spans="3:15">
      <c r="C162" s="11"/>
      <c r="D162" s="11"/>
      <c r="E162" s="11"/>
      <c r="F162" s="11"/>
      <c r="G162" s="11"/>
      <c r="H162" s="11"/>
      <c r="I162" s="61"/>
      <c r="J162" s="61"/>
      <c r="K162" s="61"/>
      <c r="L162" s="61"/>
      <c r="M162" s="61"/>
      <c r="N162" s="61"/>
      <c r="O162" s="61"/>
    </row>
    <row r="163" spans="3:15">
      <c r="C163" s="11"/>
      <c r="D163" s="11"/>
      <c r="E163" s="11"/>
      <c r="F163" s="11"/>
      <c r="G163" s="11"/>
      <c r="H163" s="11"/>
      <c r="I163" s="61"/>
      <c r="J163" s="61"/>
      <c r="K163" s="61"/>
      <c r="L163" s="61"/>
      <c r="M163" s="61"/>
      <c r="N163" s="61"/>
      <c r="O163" s="61"/>
    </row>
    <row r="164" spans="3:15">
      <c r="C164" s="11"/>
      <c r="D164" s="11"/>
      <c r="E164" s="11"/>
      <c r="F164" s="11"/>
      <c r="G164" s="11"/>
      <c r="H164" s="11"/>
      <c r="I164" s="61"/>
      <c r="J164" s="61"/>
      <c r="K164" s="61"/>
      <c r="L164" s="61"/>
      <c r="M164" s="61"/>
      <c r="N164" s="61"/>
      <c r="O164" s="61"/>
    </row>
    <row r="165" spans="3:15">
      <c r="C165" s="11"/>
      <c r="D165" s="11"/>
      <c r="E165" s="11"/>
      <c r="F165" s="11"/>
      <c r="G165" s="11"/>
      <c r="H165" s="11"/>
      <c r="I165" s="61"/>
      <c r="J165" s="61"/>
      <c r="K165" s="61"/>
      <c r="L165" s="61"/>
      <c r="M165" s="61"/>
      <c r="N165" s="61"/>
      <c r="O165" s="61"/>
    </row>
    <row r="166" spans="3:15">
      <c r="C166" s="11"/>
      <c r="D166" s="11"/>
      <c r="E166" s="11"/>
      <c r="F166" s="11"/>
      <c r="G166" s="11"/>
      <c r="H166" s="11"/>
      <c r="I166" s="61"/>
      <c r="J166" s="61"/>
      <c r="K166" s="61"/>
      <c r="L166" s="61"/>
      <c r="M166" s="61"/>
      <c r="N166" s="61"/>
      <c r="O166" s="61"/>
    </row>
    <row r="167" spans="3:15">
      <c r="C167" s="11"/>
      <c r="D167" s="11"/>
      <c r="E167" s="11"/>
      <c r="F167" s="11"/>
      <c r="G167" s="11"/>
      <c r="H167" s="11"/>
      <c r="I167" s="61"/>
      <c r="J167" s="61"/>
      <c r="K167" s="61"/>
      <c r="L167" s="61"/>
      <c r="M167" s="61"/>
      <c r="N167" s="61"/>
      <c r="O167" s="61"/>
    </row>
    <row r="168" spans="3:15">
      <c r="C168" s="11"/>
      <c r="D168" s="11"/>
      <c r="E168" s="11"/>
      <c r="F168" s="11"/>
      <c r="G168" s="11"/>
      <c r="H168" s="11"/>
      <c r="I168" s="61"/>
      <c r="J168" s="61"/>
      <c r="K168" s="61"/>
      <c r="L168" s="61"/>
      <c r="M168" s="61"/>
      <c r="N168" s="61"/>
      <c r="O168" s="61"/>
    </row>
    <row r="169" spans="3:15">
      <c r="C169" s="11"/>
      <c r="D169" s="11"/>
      <c r="E169" s="11"/>
      <c r="F169" s="11"/>
      <c r="G169" s="11"/>
      <c r="H169" s="11"/>
      <c r="I169" s="61"/>
      <c r="J169" s="61"/>
      <c r="K169" s="61"/>
      <c r="L169" s="61"/>
      <c r="M169" s="61"/>
      <c r="N169" s="61"/>
      <c r="O169" s="61"/>
    </row>
    <row r="170" spans="3:15">
      <c r="C170" s="11"/>
      <c r="D170" s="11"/>
      <c r="E170" s="11"/>
      <c r="F170" s="11"/>
      <c r="G170" s="11"/>
      <c r="H170" s="11"/>
      <c r="I170" s="61"/>
      <c r="J170" s="61"/>
      <c r="K170" s="61"/>
      <c r="L170" s="61"/>
      <c r="M170" s="61"/>
      <c r="N170" s="61"/>
      <c r="O170" s="61"/>
    </row>
    <row r="171" spans="3:15">
      <c r="C171" s="11"/>
      <c r="D171" s="11"/>
      <c r="E171" s="11"/>
      <c r="F171" s="11"/>
      <c r="G171" s="11"/>
      <c r="H171" s="11"/>
      <c r="I171" s="61"/>
      <c r="J171" s="61"/>
      <c r="K171" s="61"/>
      <c r="L171" s="61"/>
      <c r="M171" s="61"/>
      <c r="N171" s="61"/>
      <c r="O171" s="61"/>
    </row>
    <row r="172" spans="3:15">
      <c r="C172" s="11"/>
      <c r="D172" s="11"/>
      <c r="E172" s="11"/>
      <c r="F172" s="11"/>
      <c r="G172" s="11"/>
      <c r="H172" s="11"/>
      <c r="I172" s="61"/>
      <c r="J172" s="61"/>
      <c r="K172" s="61"/>
      <c r="L172" s="61"/>
      <c r="M172" s="61"/>
      <c r="N172" s="61"/>
      <c r="O172" s="61"/>
    </row>
    <row r="173" spans="3:15">
      <c r="C173" s="11"/>
      <c r="D173" s="11"/>
      <c r="E173" s="11"/>
      <c r="F173" s="11"/>
      <c r="G173" s="11"/>
      <c r="H173" s="11"/>
      <c r="I173" s="61"/>
      <c r="J173" s="61"/>
      <c r="K173" s="61"/>
      <c r="L173" s="61"/>
      <c r="M173" s="61"/>
      <c r="N173" s="61"/>
      <c r="O173" s="61"/>
    </row>
    <row r="174" spans="3:15">
      <c r="C174" s="11"/>
      <c r="D174" s="11"/>
      <c r="E174" s="11"/>
      <c r="F174" s="11"/>
      <c r="G174" s="11"/>
      <c r="H174" s="11"/>
      <c r="I174" s="61"/>
      <c r="J174" s="61"/>
      <c r="K174" s="61"/>
      <c r="L174" s="61"/>
      <c r="M174" s="61"/>
      <c r="N174" s="61"/>
      <c r="O174" s="61"/>
    </row>
    <row r="175" spans="3:15">
      <c r="C175" s="11"/>
      <c r="D175" s="11"/>
      <c r="E175" s="11"/>
      <c r="F175" s="11"/>
      <c r="G175" s="11"/>
      <c r="H175" s="11"/>
      <c r="I175" s="61"/>
      <c r="J175" s="61"/>
      <c r="K175" s="61"/>
      <c r="L175" s="61"/>
      <c r="M175" s="61"/>
      <c r="N175" s="61"/>
      <c r="O175" s="61"/>
    </row>
    <row r="176" spans="3:15">
      <c r="C176" s="11"/>
      <c r="D176" s="11"/>
      <c r="E176" s="11"/>
      <c r="F176" s="11"/>
      <c r="G176" s="11"/>
      <c r="H176" s="11"/>
      <c r="I176" s="61"/>
      <c r="J176" s="61"/>
      <c r="K176" s="61"/>
      <c r="L176" s="61"/>
      <c r="M176" s="61"/>
      <c r="N176" s="61"/>
      <c r="O176" s="61"/>
    </row>
    <row r="177" spans="3:15">
      <c r="C177" s="11"/>
      <c r="D177" s="11"/>
      <c r="E177" s="11"/>
      <c r="F177" s="11"/>
      <c r="G177" s="11"/>
      <c r="H177" s="11"/>
      <c r="I177" s="61"/>
      <c r="J177" s="61"/>
      <c r="K177" s="61"/>
      <c r="L177" s="61"/>
      <c r="M177" s="61"/>
      <c r="N177" s="61"/>
      <c r="O177" s="61"/>
    </row>
    <row r="178" spans="3:15">
      <c r="C178" s="11"/>
      <c r="D178" s="11"/>
      <c r="E178" s="11"/>
      <c r="F178" s="11"/>
      <c r="G178" s="11"/>
      <c r="H178" s="11"/>
      <c r="I178" s="61"/>
      <c r="J178" s="61"/>
      <c r="K178" s="61"/>
      <c r="L178" s="61"/>
      <c r="M178" s="61"/>
      <c r="N178" s="61"/>
      <c r="O178" s="61"/>
    </row>
    <row r="179" spans="3:15">
      <c r="C179" s="11"/>
      <c r="D179" s="11"/>
      <c r="E179" s="11"/>
      <c r="F179" s="11"/>
      <c r="G179" s="11"/>
      <c r="H179" s="11"/>
      <c r="I179" s="61"/>
      <c r="J179" s="61"/>
      <c r="K179" s="61"/>
      <c r="L179" s="61"/>
      <c r="M179" s="61"/>
      <c r="N179" s="61"/>
      <c r="O179" s="61"/>
    </row>
    <row r="180" spans="3:15">
      <c r="C180" s="11"/>
      <c r="D180" s="11"/>
      <c r="E180" s="11"/>
      <c r="F180" s="11"/>
      <c r="G180" s="11"/>
      <c r="H180" s="11"/>
      <c r="I180" s="61"/>
      <c r="J180" s="61"/>
      <c r="K180" s="61"/>
      <c r="L180" s="61"/>
      <c r="M180" s="61"/>
      <c r="N180" s="61"/>
      <c r="O180" s="61"/>
    </row>
    <row r="181" spans="3:15">
      <c r="C181" s="11"/>
      <c r="D181" s="11"/>
      <c r="E181" s="11"/>
      <c r="F181" s="11"/>
      <c r="G181" s="11"/>
      <c r="H181" s="11"/>
      <c r="I181" s="61"/>
      <c r="J181" s="61"/>
      <c r="K181" s="61"/>
      <c r="L181" s="61"/>
      <c r="M181" s="61"/>
      <c r="N181" s="61"/>
      <c r="O181" s="61"/>
    </row>
    <row r="182" spans="3:15">
      <c r="C182" s="11"/>
      <c r="D182" s="11"/>
      <c r="E182" s="11"/>
      <c r="F182" s="11"/>
      <c r="G182" s="11"/>
      <c r="H182" s="11"/>
      <c r="I182" s="61"/>
      <c r="J182" s="61"/>
      <c r="K182" s="61"/>
      <c r="L182" s="61"/>
      <c r="M182" s="61"/>
      <c r="N182" s="61"/>
      <c r="O182" s="61"/>
    </row>
    <row r="183" spans="3:15">
      <c r="C183" s="11"/>
      <c r="D183" s="11"/>
      <c r="E183" s="11"/>
      <c r="F183" s="11"/>
      <c r="G183" s="11"/>
      <c r="H183" s="11"/>
      <c r="I183" s="61"/>
      <c r="J183" s="61"/>
      <c r="K183" s="61"/>
      <c r="L183" s="61"/>
      <c r="M183" s="61"/>
      <c r="N183" s="61"/>
      <c r="O183" s="61"/>
    </row>
    <row r="184" spans="3:15">
      <c r="C184" s="11"/>
      <c r="D184" s="11"/>
      <c r="E184" s="11"/>
      <c r="F184" s="11"/>
      <c r="G184" s="11"/>
      <c r="H184" s="11"/>
      <c r="I184" s="61"/>
      <c r="J184" s="61"/>
      <c r="K184" s="61"/>
      <c r="L184" s="61"/>
      <c r="M184" s="61"/>
      <c r="N184" s="61"/>
      <c r="O184" s="61"/>
    </row>
    <row r="185" spans="3:15">
      <c r="C185" s="11"/>
      <c r="D185" s="11"/>
      <c r="E185" s="11"/>
      <c r="F185" s="11"/>
      <c r="G185" s="11"/>
      <c r="H185" s="11"/>
      <c r="I185" s="61"/>
      <c r="J185" s="61"/>
      <c r="K185" s="61"/>
      <c r="L185" s="61"/>
      <c r="M185" s="61"/>
      <c r="N185" s="61"/>
      <c r="O185" s="61"/>
    </row>
    <row r="186" spans="3:15">
      <c r="C186" s="11"/>
      <c r="D186" s="11"/>
      <c r="E186" s="11"/>
      <c r="F186" s="11"/>
      <c r="G186" s="11"/>
      <c r="H186" s="11"/>
      <c r="I186" s="61"/>
      <c r="J186" s="61"/>
      <c r="K186" s="61"/>
      <c r="L186" s="61"/>
      <c r="M186" s="61"/>
      <c r="N186" s="61"/>
      <c r="O186" s="61"/>
    </row>
    <row r="187" spans="3:15">
      <c r="C187" s="11"/>
      <c r="D187" s="11"/>
      <c r="E187" s="11"/>
      <c r="F187" s="11"/>
      <c r="G187" s="11"/>
      <c r="H187" s="11"/>
      <c r="I187" s="61"/>
      <c r="J187" s="61"/>
      <c r="K187" s="61"/>
      <c r="L187" s="61"/>
      <c r="M187" s="61"/>
      <c r="N187" s="61"/>
      <c r="O187" s="61"/>
    </row>
    <row r="188" spans="3:15">
      <c r="C188" s="11"/>
      <c r="D188" s="11"/>
      <c r="E188" s="11"/>
      <c r="F188" s="11"/>
      <c r="G188" s="11"/>
      <c r="H188" s="11"/>
      <c r="I188" s="61"/>
      <c r="J188" s="61"/>
      <c r="K188" s="61"/>
      <c r="L188" s="61"/>
      <c r="M188" s="61"/>
      <c r="N188" s="61"/>
      <c r="O188" s="61"/>
    </row>
    <row r="189" spans="3:15">
      <c r="C189" s="11"/>
      <c r="D189" s="11"/>
      <c r="E189" s="11"/>
      <c r="F189" s="11"/>
      <c r="G189" s="11"/>
      <c r="H189" s="11"/>
      <c r="I189" s="61"/>
      <c r="J189" s="61"/>
      <c r="K189" s="61"/>
      <c r="L189" s="61"/>
      <c r="M189" s="61"/>
      <c r="N189" s="61"/>
      <c r="O189" s="61"/>
    </row>
    <row r="190" spans="3:15">
      <c r="C190" s="11"/>
      <c r="D190" s="11"/>
      <c r="E190" s="11"/>
      <c r="F190" s="11"/>
      <c r="G190" s="11"/>
      <c r="H190" s="11"/>
      <c r="I190" s="61"/>
      <c r="J190" s="61"/>
      <c r="K190" s="61"/>
      <c r="L190" s="61"/>
      <c r="M190" s="61"/>
      <c r="N190" s="61"/>
      <c r="O190" s="61"/>
    </row>
    <row r="191" spans="3:15">
      <c r="C191" s="11"/>
      <c r="D191" s="11"/>
      <c r="E191" s="11"/>
      <c r="F191" s="11"/>
      <c r="G191" s="11"/>
      <c r="H191" s="11"/>
      <c r="I191" s="61"/>
      <c r="J191" s="61"/>
      <c r="K191" s="61"/>
      <c r="L191" s="61"/>
      <c r="M191" s="61"/>
      <c r="N191" s="61"/>
      <c r="O191" s="61"/>
    </row>
    <row r="192" spans="3:15">
      <c r="C192" s="11"/>
      <c r="D192" s="11"/>
      <c r="E192" s="11"/>
      <c r="F192" s="11"/>
      <c r="G192" s="11"/>
      <c r="H192" s="11"/>
      <c r="I192" s="61"/>
      <c r="J192" s="61"/>
      <c r="K192" s="61"/>
      <c r="L192" s="61"/>
      <c r="M192" s="61"/>
      <c r="N192" s="61"/>
      <c r="O192" s="61"/>
    </row>
    <row r="193" spans="3:15">
      <c r="C193" s="11"/>
      <c r="D193" s="11"/>
      <c r="E193" s="11"/>
      <c r="F193" s="11"/>
      <c r="G193" s="11"/>
      <c r="H193" s="11"/>
      <c r="I193" s="61"/>
      <c r="J193" s="61"/>
      <c r="K193" s="61"/>
      <c r="L193" s="61"/>
      <c r="M193" s="61"/>
      <c r="N193" s="61"/>
      <c r="O193" s="61"/>
    </row>
    <row r="194" spans="3:15">
      <c r="C194" s="11"/>
      <c r="D194" s="11"/>
      <c r="E194" s="11"/>
      <c r="F194" s="11"/>
      <c r="G194" s="11"/>
      <c r="H194" s="11"/>
      <c r="I194" s="61"/>
      <c r="J194" s="61"/>
      <c r="K194" s="61"/>
      <c r="L194" s="61"/>
      <c r="M194" s="61"/>
      <c r="N194" s="61"/>
      <c r="O194" s="61"/>
    </row>
    <row r="195" spans="3:15">
      <c r="C195" s="11"/>
      <c r="D195" s="11"/>
      <c r="E195" s="11"/>
      <c r="F195" s="11"/>
      <c r="G195" s="11"/>
      <c r="H195" s="11"/>
      <c r="I195" s="61"/>
      <c r="J195" s="61"/>
      <c r="K195" s="61"/>
      <c r="L195" s="61"/>
      <c r="M195" s="61"/>
      <c r="N195" s="61"/>
      <c r="O195" s="61"/>
    </row>
    <row r="196" spans="3:15">
      <c r="C196" s="11"/>
      <c r="D196" s="11"/>
      <c r="E196" s="11"/>
      <c r="F196" s="11"/>
      <c r="G196" s="11"/>
      <c r="H196" s="11"/>
      <c r="I196" s="61"/>
      <c r="J196" s="61"/>
      <c r="K196" s="61"/>
      <c r="L196" s="61"/>
      <c r="M196" s="61"/>
      <c r="N196" s="61"/>
      <c r="O196" s="61"/>
    </row>
    <row r="197" spans="3:15">
      <c r="C197" s="11"/>
      <c r="D197" s="11"/>
      <c r="E197" s="11"/>
      <c r="F197" s="11"/>
      <c r="G197" s="11"/>
      <c r="H197" s="11"/>
      <c r="I197" s="61"/>
      <c r="J197" s="61"/>
      <c r="K197" s="61"/>
      <c r="L197" s="61"/>
      <c r="M197" s="61"/>
      <c r="N197" s="61"/>
      <c r="O197" s="61"/>
    </row>
    <row r="198" spans="3:15">
      <c r="C198" s="11"/>
      <c r="D198" s="11"/>
      <c r="E198" s="11"/>
      <c r="F198" s="11"/>
      <c r="G198" s="11"/>
      <c r="H198" s="11"/>
      <c r="I198" s="61"/>
      <c r="J198" s="61"/>
      <c r="K198" s="61"/>
      <c r="L198" s="61"/>
      <c r="M198" s="61"/>
      <c r="N198" s="61"/>
      <c r="O198" s="61"/>
    </row>
    <row r="199" spans="3:15">
      <c r="C199" s="11"/>
      <c r="D199" s="11"/>
      <c r="E199" s="11"/>
      <c r="F199" s="11"/>
      <c r="G199" s="11"/>
      <c r="H199" s="11"/>
      <c r="I199" s="61"/>
      <c r="J199" s="61"/>
      <c r="K199" s="61"/>
      <c r="L199" s="61"/>
      <c r="M199" s="61"/>
      <c r="N199" s="61"/>
      <c r="O199" s="61"/>
    </row>
    <row r="200" spans="3:15">
      <c r="C200" s="11"/>
      <c r="D200" s="11"/>
      <c r="E200" s="11"/>
      <c r="F200" s="11"/>
      <c r="G200" s="11"/>
      <c r="H200" s="11"/>
      <c r="I200" s="61"/>
      <c r="J200" s="61"/>
      <c r="K200" s="61"/>
      <c r="L200" s="61"/>
      <c r="M200" s="61"/>
      <c r="N200" s="61"/>
      <c r="O200" s="61"/>
    </row>
    <row r="201" spans="3:15">
      <c r="C201" s="11"/>
      <c r="D201" s="11"/>
      <c r="E201" s="11"/>
      <c r="F201" s="11"/>
      <c r="G201" s="11"/>
      <c r="H201" s="11"/>
      <c r="I201" s="61"/>
      <c r="J201" s="61"/>
      <c r="K201" s="61"/>
      <c r="L201" s="61"/>
      <c r="M201" s="61"/>
      <c r="N201" s="61"/>
      <c r="O201" s="61"/>
    </row>
    <row r="202" spans="3:15">
      <c r="C202" s="11"/>
      <c r="D202" s="11"/>
      <c r="E202" s="11"/>
      <c r="F202" s="11"/>
      <c r="G202" s="11"/>
      <c r="H202" s="11"/>
      <c r="I202" s="61"/>
      <c r="J202" s="61"/>
      <c r="K202" s="61"/>
      <c r="L202" s="61"/>
      <c r="M202" s="61"/>
      <c r="N202" s="61"/>
      <c r="O202" s="61"/>
    </row>
    <row r="203" spans="3:15">
      <c r="C203" s="11"/>
      <c r="D203" s="11"/>
      <c r="E203" s="11"/>
      <c r="F203" s="11"/>
      <c r="G203" s="11"/>
      <c r="H203" s="11"/>
      <c r="I203" s="61"/>
      <c r="J203" s="61"/>
      <c r="K203" s="61"/>
      <c r="L203" s="61"/>
      <c r="M203" s="61"/>
      <c r="N203" s="61"/>
      <c r="O203" s="61"/>
    </row>
    <row r="204" spans="3:15">
      <c r="C204" s="11"/>
      <c r="D204" s="11"/>
      <c r="E204" s="11"/>
      <c r="F204" s="11"/>
      <c r="G204" s="11"/>
      <c r="H204" s="11"/>
      <c r="I204" s="61"/>
      <c r="J204" s="61"/>
      <c r="K204" s="61"/>
      <c r="L204" s="61"/>
      <c r="M204" s="61"/>
      <c r="N204" s="61"/>
      <c r="O204" s="61"/>
    </row>
    <row r="205" spans="3:15">
      <c r="C205" s="11"/>
      <c r="D205" s="11"/>
      <c r="E205" s="11"/>
      <c r="F205" s="11"/>
      <c r="G205" s="11"/>
      <c r="H205" s="11"/>
      <c r="I205" s="61"/>
      <c r="J205" s="61"/>
      <c r="K205" s="61"/>
      <c r="L205" s="61"/>
      <c r="M205" s="61"/>
      <c r="N205" s="61"/>
      <c r="O205" s="61"/>
    </row>
    <row r="206" spans="3:15">
      <c r="C206" s="11"/>
      <c r="D206" s="11"/>
      <c r="E206" s="11"/>
      <c r="F206" s="11"/>
      <c r="G206" s="11"/>
      <c r="H206" s="11"/>
      <c r="I206" s="61"/>
      <c r="J206" s="61"/>
      <c r="K206" s="61"/>
      <c r="L206" s="61"/>
      <c r="M206" s="61"/>
      <c r="N206" s="61"/>
      <c r="O206" s="61"/>
    </row>
    <row r="207" spans="3:15">
      <c r="C207" s="11"/>
      <c r="D207" s="11"/>
      <c r="E207" s="11"/>
      <c r="F207" s="11"/>
      <c r="G207" s="11"/>
      <c r="H207" s="11"/>
      <c r="I207" s="61"/>
      <c r="J207" s="61"/>
      <c r="K207" s="61"/>
      <c r="L207" s="61"/>
      <c r="M207" s="61"/>
      <c r="N207" s="61"/>
      <c r="O207" s="61"/>
    </row>
    <row r="208" spans="3:15">
      <c r="C208" s="11"/>
      <c r="D208" s="11"/>
      <c r="E208" s="11"/>
      <c r="F208" s="11"/>
      <c r="G208" s="11"/>
      <c r="H208" s="11"/>
      <c r="I208" s="61"/>
      <c r="J208" s="61"/>
      <c r="K208" s="61"/>
      <c r="L208" s="61"/>
      <c r="M208" s="61"/>
      <c r="N208" s="61"/>
      <c r="O208" s="61"/>
    </row>
    <row r="209" spans="3:15">
      <c r="C209" s="11"/>
      <c r="D209" s="11"/>
      <c r="E209" s="11"/>
      <c r="F209" s="11"/>
      <c r="G209" s="11"/>
      <c r="H209" s="11"/>
      <c r="I209" s="61"/>
      <c r="J209" s="61"/>
      <c r="K209" s="61"/>
      <c r="L209" s="61"/>
      <c r="M209" s="61"/>
      <c r="N209" s="61"/>
      <c r="O209" s="61"/>
    </row>
    <row r="210" spans="3:15">
      <c r="C210" s="11"/>
      <c r="D210" s="11"/>
      <c r="E210" s="11"/>
      <c r="F210" s="11"/>
      <c r="G210" s="11"/>
      <c r="H210" s="11"/>
      <c r="I210" s="61"/>
      <c r="J210" s="61"/>
      <c r="K210" s="61"/>
      <c r="L210" s="61"/>
      <c r="M210" s="61"/>
      <c r="N210" s="61"/>
      <c r="O210" s="61"/>
    </row>
    <row r="211" spans="3:15">
      <c r="C211" s="11"/>
      <c r="D211" s="11"/>
      <c r="E211" s="11"/>
      <c r="F211" s="11"/>
      <c r="G211" s="11"/>
      <c r="H211" s="11"/>
      <c r="I211" s="61"/>
      <c r="J211" s="61"/>
      <c r="K211" s="61"/>
      <c r="L211" s="61"/>
      <c r="M211" s="61"/>
      <c r="N211" s="61"/>
      <c r="O211" s="61"/>
    </row>
    <row r="212" spans="3:15">
      <c r="C212" s="11"/>
      <c r="D212" s="11"/>
      <c r="E212" s="11"/>
      <c r="F212" s="11"/>
      <c r="G212" s="11"/>
      <c r="H212" s="11"/>
      <c r="I212" s="61"/>
      <c r="J212" s="61"/>
      <c r="K212" s="61"/>
      <c r="L212" s="61"/>
      <c r="M212" s="61"/>
      <c r="N212" s="61"/>
      <c r="O212" s="61"/>
    </row>
    <row r="213" spans="3:15">
      <c r="C213" s="11"/>
      <c r="D213" s="11"/>
      <c r="E213" s="11"/>
      <c r="F213" s="11"/>
      <c r="G213" s="11"/>
      <c r="H213" s="11"/>
      <c r="I213" s="61"/>
      <c r="J213" s="61"/>
      <c r="K213" s="61"/>
      <c r="L213" s="61"/>
      <c r="M213" s="61"/>
      <c r="N213" s="61"/>
      <c r="O213" s="61"/>
    </row>
    <row r="214" spans="3:15">
      <c r="C214" s="11"/>
      <c r="D214" s="11"/>
      <c r="E214" s="11"/>
      <c r="F214" s="11"/>
      <c r="G214" s="11"/>
      <c r="H214" s="11"/>
      <c r="I214" s="61"/>
      <c r="J214" s="61"/>
      <c r="K214" s="61"/>
      <c r="L214" s="61"/>
      <c r="M214" s="61"/>
      <c r="N214" s="61"/>
      <c r="O214" s="61"/>
    </row>
    <row r="215" spans="3:15">
      <c r="C215" s="11"/>
      <c r="D215" s="11"/>
      <c r="E215" s="11"/>
      <c r="F215" s="11"/>
      <c r="G215" s="11"/>
      <c r="H215" s="11"/>
      <c r="I215" s="61"/>
      <c r="J215" s="61"/>
      <c r="K215" s="61"/>
      <c r="L215" s="61"/>
      <c r="M215" s="61"/>
      <c r="N215" s="61"/>
      <c r="O215" s="61"/>
    </row>
    <row r="216" spans="3:15">
      <c r="C216" s="11"/>
      <c r="D216" s="11"/>
      <c r="E216" s="11"/>
      <c r="F216" s="11"/>
      <c r="G216" s="11"/>
      <c r="H216" s="11"/>
      <c r="I216" s="61"/>
      <c r="J216" s="61"/>
      <c r="K216" s="61"/>
      <c r="L216" s="61"/>
      <c r="M216" s="61"/>
      <c r="N216" s="61"/>
      <c r="O216" s="61"/>
    </row>
    <row r="217" spans="3:15">
      <c r="C217" s="11"/>
      <c r="D217" s="11"/>
      <c r="E217" s="11"/>
      <c r="F217" s="11"/>
      <c r="G217" s="11"/>
      <c r="H217" s="11"/>
      <c r="I217" s="61"/>
      <c r="J217" s="61"/>
      <c r="K217" s="61"/>
      <c r="L217" s="61"/>
      <c r="M217" s="61"/>
      <c r="N217" s="61"/>
      <c r="O217" s="61"/>
    </row>
    <row r="218" spans="3:15">
      <c r="C218" s="11"/>
      <c r="D218" s="11"/>
      <c r="E218" s="11"/>
      <c r="F218" s="11"/>
      <c r="G218" s="11"/>
      <c r="H218" s="11"/>
      <c r="I218" s="61"/>
      <c r="J218" s="61"/>
      <c r="K218" s="61"/>
      <c r="L218" s="61"/>
      <c r="M218" s="61"/>
      <c r="N218" s="61"/>
      <c r="O218" s="61"/>
    </row>
    <row r="219" spans="3:15">
      <c r="C219" s="11"/>
      <c r="D219" s="11"/>
      <c r="E219" s="11"/>
      <c r="F219" s="11"/>
      <c r="G219" s="11"/>
      <c r="H219" s="11"/>
      <c r="I219" s="61"/>
      <c r="J219" s="61"/>
      <c r="K219" s="61"/>
      <c r="L219" s="61"/>
      <c r="M219" s="61"/>
      <c r="N219" s="61"/>
      <c r="O219" s="61"/>
    </row>
    <row r="220" spans="3:15">
      <c r="C220" s="11"/>
      <c r="D220" s="11"/>
      <c r="E220" s="11"/>
      <c r="F220" s="11"/>
      <c r="G220" s="11"/>
      <c r="H220" s="11"/>
      <c r="I220" s="61"/>
      <c r="J220" s="61"/>
      <c r="K220" s="61"/>
      <c r="L220" s="61"/>
      <c r="M220" s="61"/>
      <c r="N220" s="61"/>
      <c r="O220" s="61"/>
    </row>
    <row r="221" spans="3:15">
      <c r="C221" s="11"/>
      <c r="D221" s="11"/>
      <c r="E221" s="11"/>
      <c r="F221" s="11"/>
      <c r="G221" s="11"/>
      <c r="H221" s="11"/>
      <c r="I221" s="61"/>
      <c r="J221" s="61"/>
      <c r="K221" s="61"/>
      <c r="L221" s="61"/>
      <c r="M221" s="61"/>
      <c r="N221" s="61"/>
      <c r="O221" s="61"/>
    </row>
    <row r="222" spans="3:15">
      <c r="C222" s="11"/>
      <c r="D222" s="11"/>
      <c r="E222" s="11"/>
      <c r="F222" s="11"/>
      <c r="G222" s="11"/>
      <c r="H222" s="11"/>
      <c r="I222" s="61"/>
      <c r="J222" s="61"/>
      <c r="K222" s="61"/>
      <c r="L222" s="61"/>
      <c r="M222" s="61"/>
      <c r="N222" s="61"/>
      <c r="O222" s="61"/>
    </row>
    <row r="223" spans="3:15">
      <c r="C223" s="11"/>
      <c r="D223" s="11"/>
      <c r="E223" s="11"/>
      <c r="F223" s="11"/>
      <c r="G223" s="11"/>
      <c r="H223" s="11"/>
      <c r="I223" s="61"/>
      <c r="J223" s="61"/>
      <c r="K223" s="61"/>
      <c r="L223" s="61"/>
      <c r="M223" s="61"/>
      <c r="N223" s="61"/>
      <c r="O223" s="61"/>
    </row>
    <row r="224" spans="3:15">
      <c r="C224" s="11"/>
      <c r="D224" s="11"/>
      <c r="E224" s="11"/>
      <c r="F224" s="11"/>
      <c r="G224" s="11"/>
      <c r="H224" s="11"/>
      <c r="I224" s="61"/>
      <c r="J224" s="61"/>
      <c r="K224" s="61"/>
      <c r="L224" s="61"/>
      <c r="M224" s="61"/>
      <c r="N224" s="61"/>
      <c r="O224" s="61"/>
    </row>
    <row r="225" spans="3:15">
      <c r="C225" s="11"/>
      <c r="D225" s="11"/>
      <c r="E225" s="11"/>
      <c r="F225" s="11"/>
      <c r="G225" s="11"/>
      <c r="H225" s="11"/>
      <c r="I225" s="61"/>
      <c r="J225" s="61"/>
      <c r="K225" s="61"/>
      <c r="L225" s="61"/>
      <c r="M225" s="61"/>
      <c r="N225" s="61"/>
      <c r="O225" s="61"/>
    </row>
    <row r="226" spans="3:15">
      <c r="C226" s="11"/>
      <c r="D226" s="11"/>
      <c r="E226" s="11"/>
      <c r="F226" s="11"/>
      <c r="G226" s="11"/>
      <c r="H226" s="11"/>
      <c r="I226" s="61"/>
      <c r="J226" s="61"/>
      <c r="K226" s="61"/>
      <c r="L226" s="61"/>
      <c r="M226" s="61"/>
      <c r="N226" s="61"/>
      <c r="O226" s="61"/>
    </row>
    <row r="227" spans="3:15">
      <c r="C227" s="11"/>
      <c r="D227" s="11"/>
      <c r="E227" s="11"/>
      <c r="F227" s="11"/>
      <c r="G227" s="11"/>
      <c r="H227" s="11"/>
      <c r="I227" s="61"/>
      <c r="J227" s="61"/>
      <c r="K227" s="61"/>
      <c r="L227" s="61"/>
      <c r="M227" s="61"/>
      <c r="N227" s="61"/>
      <c r="O227" s="61"/>
    </row>
    <row r="228" spans="3:15">
      <c r="C228" s="11"/>
      <c r="D228" s="11"/>
      <c r="E228" s="11"/>
      <c r="F228" s="11"/>
      <c r="G228" s="11"/>
      <c r="H228" s="11"/>
      <c r="I228" s="61"/>
      <c r="J228" s="61"/>
      <c r="K228" s="61"/>
      <c r="L228" s="61"/>
      <c r="M228" s="61"/>
      <c r="N228" s="61"/>
      <c r="O228" s="61"/>
    </row>
    <row r="229" spans="3:15">
      <c r="C229" s="11"/>
      <c r="D229" s="11"/>
      <c r="E229" s="11"/>
      <c r="F229" s="11"/>
      <c r="G229" s="11"/>
      <c r="H229" s="11"/>
      <c r="I229" s="61"/>
      <c r="J229" s="61"/>
      <c r="K229" s="61"/>
      <c r="L229" s="61"/>
      <c r="M229" s="61"/>
      <c r="N229" s="61"/>
      <c r="O229" s="61"/>
    </row>
    <row r="230" spans="3:15">
      <c r="C230" s="11"/>
      <c r="D230" s="11"/>
      <c r="E230" s="11"/>
      <c r="F230" s="11"/>
      <c r="G230" s="11"/>
      <c r="H230" s="11"/>
      <c r="I230" s="61"/>
      <c r="J230" s="61"/>
      <c r="K230" s="61"/>
      <c r="L230" s="61"/>
      <c r="M230" s="61"/>
      <c r="N230" s="61"/>
      <c r="O230" s="61"/>
    </row>
    <row r="231" spans="3:15">
      <c r="C231" s="11"/>
      <c r="D231" s="11"/>
      <c r="E231" s="11"/>
      <c r="F231" s="11"/>
      <c r="G231" s="11"/>
      <c r="H231" s="11"/>
      <c r="I231" s="61"/>
      <c r="J231" s="61"/>
      <c r="K231" s="61"/>
      <c r="L231" s="61"/>
      <c r="M231" s="61"/>
      <c r="N231" s="61"/>
      <c r="O231" s="61"/>
    </row>
    <row r="232" spans="3:15">
      <c r="C232" s="11"/>
      <c r="D232" s="11"/>
      <c r="E232" s="11"/>
      <c r="F232" s="11"/>
      <c r="G232" s="11"/>
      <c r="H232" s="11"/>
      <c r="I232" s="61"/>
      <c r="J232" s="61"/>
      <c r="K232" s="61"/>
      <c r="L232" s="61"/>
      <c r="M232" s="61"/>
      <c r="N232" s="61"/>
      <c r="O232" s="61"/>
    </row>
    <row r="233" spans="3:15">
      <c r="C233" s="11"/>
      <c r="D233" s="11"/>
      <c r="E233" s="11"/>
      <c r="F233" s="11"/>
      <c r="G233" s="11"/>
      <c r="H233" s="11"/>
      <c r="I233" s="61"/>
      <c r="J233" s="61"/>
      <c r="K233" s="61"/>
      <c r="L233" s="61"/>
      <c r="M233" s="61"/>
      <c r="N233" s="61"/>
      <c r="O233" s="61"/>
    </row>
    <row r="234" spans="3:15">
      <c r="C234" s="11"/>
      <c r="D234" s="11"/>
      <c r="E234" s="11"/>
      <c r="F234" s="11"/>
      <c r="G234" s="11"/>
      <c r="H234" s="11"/>
      <c r="I234" s="61"/>
      <c r="J234" s="61"/>
      <c r="K234" s="61"/>
      <c r="L234" s="61"/>
      <c r="M234" s="61"/>
      <c r="N234" s="61"/>
      <c r="O234" s="61"/>
    </row>
    <row r="235" spans="3:15">
      <c r="C235" s="11"/>
      <c r="D235" s="11"/>
      <c r="E235" s="11"/>
      <c r="F235" s="11"/>
      <c r="G235" s="11"/>
      <c r="H235" s="11"/>
      <c r="I235" s="61"/>
      <c r="J235" s="61"/>
      <c r="K235" s="61"/>
      <c r="L235" s="61"/>
      <c r="M235" s="61"/>
      <c r="N235" s="61"/>
      <c r="O235" s="61"/>
    </row>
    <row r="236" spans="3:15">
      <c r="C236" s="11"/>
      <c r="D236" s="11"/>
      <c r="E236" s="11"/>
      <c r="F236" s="11"/>
      <c r="G236" s="11"/>
      <c r="H236" s="11"/>
      <c r="I236" s="61"/>
      <c r="J236" s="61"/>
      <c r="K236" s="61"/>
      <c r="L236" s="61"/>
      <c r="M236" s="61"/>
      <c r="N236" s="61"/>
      <c r="O236" s="61"/>
    </row>
    <row r="237" spans="3:15">
      <c r="C237" s="11"/>
      <c r="D237" s="11"/>
      <c r="E237" s="11"/>
      <c r="F237" s="11"/>
      <c r="G237" s="11"/>
      <c r="H237" s="11"/>
      <c r="I237" s="61"/>
      <c r="J237" s="61"/>
      <c r="K237" s="61"/>
      <c r="L237" s="61"/>
      <c r="M237" s="61"/>
      <c r="N237" s="61"/>
      <c r="O237" s="61"/>
    </row>
    <row r="238" spans="3:15">
      <c r="C238" s="11"/>
      <c r="D238" s="11"/>
      <c r="E238" s="11"/>
      <c r="F238" s="11"/>
      <c r="G238" s="11"/>
      <c r="H238" s="11"/>
      <c r="I238" s="61"/>
      <c r="J238" s="61"/>
      <c r="K238" s="61"/>
      <c r="L238" s="61"/>
      <c r="M238" s="61"/>
      <c r="N238" s="61"/>
      <c r="O238" s="61"/>
    </row>
    <row r="239" spans="3:15">
      <c r="C239" s="11"/>
      <c r="D239" s="11"/>
      <c r="E239" s="11"/>
      <c r="F239" s="11"/>
      <c r="G239" s="11"/>
      <c r="H239" s="11"/>
      <c r="I239" s="61"/>
      <c r="J239" s="61"/>
      <c r="K239" s="61"/>
      <c r="L239" s="61"/>
      <c r="M239" s="61"/>
      <c r="N239" s="61"/>
      <c r="O239" s="61"/>
    </row>
    <row r="240" spans="3:15">
      <c r="C240" s="11"/>
      <c r="D240" s="11"/>
      <c r="E240" s="11"/>
      <c r="F240" s="11"/>
      <c r="G240" s="11"/>
      <c r="H240" s="11"/>
      <c r="I240" s="61"/>
      <c r="J240" s="61"/>
      <c r="K240" s="61"/>
      <c r="L240" s="61"/>
      <c r="M240" s="61"/>
      <c r="N240" s="61"/>
      <c r="O240" s="61"/>
    </row>
    <row r="241" spans="3:15">
      <c r="C241" s="11"/>
      <c r="D241" s="11"/>
      <c r="E241" s="11"/>
      <c r="F241" s="11"/>
      <c r="G241" s="11"/>
      <c r="H241" s="11"/>
      <c r="I241" s="61"/>
      <c r="J241" s="61"/>
      <c r="K241" s="61"/>
      <c r="L241" s="61"/>
      <c r="M241" s="61"/>
      <c r="N241" s="61"/>
      <c r="O241" s="61"/>
    </row>
    <row r="242" spans="3:15">
      <c r="C242" s="11"/>
      <c r="D242" s="11"/>
      <c r="E242" s="11"/>
      <c r="F242" s="11"/>
      <c r="G242" s="11"/>
      <c r="H242" s="11"/>
      <c r="I242" s="61"/>
      <c r="J242" s="61"/>
      <c r="K242" s="61"/>
      <c r="L242" s="61"/>
      <c r="M242" s="61"/>
      <c r="N242" s="61"/>
      <c r="O242" s="61"/>
    </row>
    <row r="243" spans="3:15">
      <c r="C243" s="11"/>
      <c r="D243" s="11"/>
      <c r="E243" s="11"/>
      <c r="F243" s="11"/>
      <c r="G243" s="11"/>
      <c r="H243" s="11"/>
      <c r="I243" s="61"/>
      <c r="J243" s="61"/>
      <c r="K243" s="61"/>
      <c r="L243" s="61"/>
      <c r="M243" s="61"/>
      <c r="N243" s="61"/>
      <c r="O243" s="61"/>
    </row>
    <row r="244" spans="3:15">
      <c r="C244" s="11"/>
      <c r="D244" s="11"/>
      <c r="E244" s="11"/>
      <c r="F244" s="11"/>
      <c r="G244" s="11"/>
      <c r="H244" s="11"/>
      <c r="I244" s="61"/>
      <c r="J244" s="61"/>
      <c r="K244" s="61"/>
      <c r="L244" s="61"/>
      <c r="M244" s="61"/>
      <c r="N244" s="61"/>
      <c r="O244" s="61"/>
    </row>
    <row r="245" spans="3:15">
      <c r="C245" s="11"/>
      <c r="D245" s="11"/>
      <c r="E245" s="11"/>
      <c r="F245" s="11"/>
      <c r="G245" s="11"/>
      <c r="H245" s="11"/>
      <c r="I245" s="61"/>
      <c r="J245" s="61"/>
      <c r="K245" s="61"/>
      <c r="L245" s="61"/>
      <c r="M245" s="61"/>
      <c r="N245" s="61"/>
      <c r="O245" s="61"/>
    </row>
    <row r="246" spans="3:15">
      <c r="C246" s="11"/>
      <c r="D246" s="11"/>
      <c r="E246" s="11"/>
      <c r="F246" s="11"/>
      <c r="G246" s="11"/>
      <c r="H246" s="11"/>
      <c r="I246" s="61"/>
      <c r="J246" s="61"/>
      <c r="K246" s="61"/>
      <c r="L246" s="61"/>
      <c r="M246" s="61"/>
      <c r="N246" s="61"/>
      <c r="O246" s="61"/>
    </row>
    <row r="247" spans="3:15">
      <c r="C247" s="11"/>
      <c r="D247" s="11"/>
      <c r="E247" s="11"/>
      <c r="F247" s="11"/>
      <c r="G247" s="11"/>
      <c r="H247" s="11"/>
      <c r="I247" s="61"/>
      <c r="J247" s="61"/>
      <c r="K247" s="61"/>
      <c r="L247" s="61"/>
      <c r="M247" s="61"/>
      <c r="N247" s="61"/>
      <c r="O247" s="61"/>
    </row>
    <row r="248" spans="3:15">
      <c r="C248" s="11"/>
      <c r="D248" s="11"/>
      <c r="E248" s="11"/>
      <c r="F248" s="11"/>
      <c r="G248" s="11"/>
      <c r="H248" s="11"/>
      <c r="I248" s="61"/>
      <c r="J248" s="61"/>
      <c r="K248" s="61"/>
      <c r="L248" s="61"/>
      <c r="M248" s="61"/>
      <c r="N248" s="61"/>
      <c r="O248" s="61"/>
    </row>
    <row r="249" spans="3:15">
      <c r="C249" s="11"/>
      <c r="D249" s="11"/>
      <c r="E249" s="11"/>
      <c r="F249" s="11"/>
      <c r="G249" s="11"/>
      <c r="H249" s="11"/>
      <c r="I249" s="61"/>
      <c r="J249" s="61"/>
      <c r="K249" s="61"/>
      <c r="L249" s="61"/>
      <c r="M249" s="61"/>
      <c r="N249" s="61"/>
      <c r="O249" s="61"/>
    </row>
    <row r="250" spans="3:15">
      <c r="C250" s="11"/>
      <c r="D250" s="11"/>
      <c r="E250" s="11"/>
      <c r="F250" s="11"/>
      <c r="G250" s="11"/>
      <c r="H250" s="11"/>
      <c r="I250" s="61"/>
      <c r="J250" s="61"/>
      <c r="K250" s="61"/>
      <c r="L250" s="61"/>
      <c r="M250" s="61"/>
      <c r="N250" s="61"/>
      <c r="O250" s="61"/>
    </row>
    <row r="251" spans="3:15">
      <c r="C251" s="11"/>
      <c r="D251" s="11"/>
      <c r="E251" s="11"/>
      <c r="F251" s="11"/>
      <c r="G251" s="11"/>
      <c r="H251" s="11"/>
      <c r="I251" s="61"/>
      <c r="J251" s="61"/>
      <c r="K251" s="61"/>
      <c r="L251" s="61"/>
      <c r="M251" s="61"/>
      <c r="N251" s="61"/>
      <c r="O251" s="61"/>
    </row>
    <row r="252" spans="3:15">
      <c r="C252" s="11"/>
      <c r="D252" s="11"/>
      <c r="E252" s="11"/>
      <c r="F252" s="11"/>
      <c r="G252" s="11"/>
      <c r="H252" s="11"/>
      <c r="I252" s="61"/>
      <c r="J252" s="61"/>
      <c r="K252" s="61"/>
      <c r="L252" s="61"/>
      <c r="M252" s="61"/>
      <c r="N252" s="61"/>
      <c r="O252" s="61"/>
    </row>
    <row r="253" spans="3:15">
      <c r="C253" s="11"/>
      <c r="D253" s="11"/>
      <c r="E253" s="11"/>
      <c r="F253" s="11"/>
      <c r="G253" s="11"/>
      <c r="H253" s="11"/>
      <c r="I253" s="61"/>
      <c r="J253" s="61"/>
      <c r="K253" s="61"/>
      <c r="L253" s="61"/>
      <c r="M253" s="61"/>
      <c r="N253" s="61"/>
      <c r="O253" s="61"/>
    </row>
    <row r="254" spans="3:15">
      <c r="C254" s="11"/>
      <c r="D254" s="11"/>
      <c r="E254" s="11"/>
      <c r="F254" s="11"/>
      <c r="G254" s="11"/>
      <c r="H254" s="11"/>
      <c r="I254" s="61"/>
      <c r="J254" s="61"/>
      <c r="K254" s="61"/>
      <c r="L254" s="61"/>
      <c r="M254" s="61"/>
      <c r="N254" s="61"/>
      <c r="O254" s="61"/>
    </row>
    <row r="255" spans="3:15">
      <c r="C255" s="11"/>
      <c r="D255" s="11"/>
      <c r="E255" s="11"/>
      <c r="F255" s="11"/>
      <c r="G255" s="11"/>
      <c r="H255" s="11"/>
      <c r="I255" s="61"/>
      <c r="J255" s="61"/>
      <c r="K255" s="61"/>
      <c r="L255" s="61"/>
      <c r="M255" s="61"/>
      <c r="N255" s="61"/>
      <c r="O255" s="61"/>
    </row>
    <row r="256" spans="3:15">
      <c r="C256" s="11"/>
      <c r="D256" s="11"/>
      <c r="E256" s="11"/>
      <c r="F256" s="11"/>
      <c r="G256" s="11"/>
      <c r="H256" s="11"/>
      <c r="I256" s="61"/>
      <c r="J256" s="61"/>
      <c r="K256" s="61"/>
      <c r="L256" s="61"/>
      <c r="M256" s="61"/>
      <c r="N256" s="61"/>
      <c r="O256" s="61"/>
    </row>
    <row r="257" spans="3:15">
      <c r="C257" s="11"/>
      <c r="D257" s="11"/>
      <c r="E257" s="11"/>
      <c r="F257" s="11"/>
      <c r="G257" s="11"/>
      <c r="H257" s="11"/>
      <c r="I257" s="61"/>
      <c r="J257" s="61"/>
      <c r="K257" s="61"/>
      <c r="L257" s="61"/>
      <c r="M257" s="61"/>
      <c r="N257" s="61"/>
      <c r="O257" s="61"/>
    </row>
    <row r="258" spans="3:15">
      <c r="C258" s="11"/>
      <c r="D258" s="11"/>
      <c r="E258" s="11"/>
      <c r="F258" s="11"/>
      <c r="G258" s="11"/>
      <c r="H258" s="11"/>
      <c r="I258" s="61"/>
      <c r="J258" s="61"/>
      <c r="K258" s="61"/>
      <c r="L258" s="61"/>
      <c r="M258" s="61"/>
      <c r="N258" s="61"/>
      <c r="O258" s="61"/>
    </row>
    <row r="259" spans="3:15">
      <c r="C259" s="11"/>
      <c r="D259" s="11"/>
      <c r="E259" s="11"/>
      <c r="F259" s="11"/>
      <c r="G259" s="11"/>
      <c r="H259" s="11"/>
      <c r="I259" s="61"/>
      <c r="J259" s="61"/>
      <c r="K259" s="61"/>
      <c r="L259" s="61"/>
      <c r="M259" s="61"/>
      <c r="N259" s="61"/>
      <c r="O259" s="61"/>
    </row>
    <row r="260" spans="3:15">
      <c r="C260" s="11"/>
      <c r="D260" s="11"/>
      <c r="E260" s="11"/>
      <c r="F260" s="11"/>
      <c r="G260" s="11"/>
      <c r="H260" s="11"/>
      <c r="I260" s="61"/>
      <c r="J260" s="61"/>
      <c r="K260" s="61"/>
      <c r="L260" s="61"/>
      <c r="M260" s="61"/>
      <c r="N260" s="61"/>
      <c r="O260" s="61"/>
    </row>
    <row r="261" spans="3:15">
      <c r="C261" s="11"/>
      <c r="D261" s="11"/>
      <c r="E261" s="11"/>
      <c r="F261" s="11"/>
      <c r="G261" s="11"/>
      <c r="H261" s="11"/>
      <c r="I261" s="61"/>
      <c r="J261" s="61"/>
      <c r="K261" s="61"/>
      <c r="L261" s="61"/>
      <c r="M261" s="61"/>
      <c r="N261" s="61"/>
      <c r="O261" s="61"/>
    </row>
    <row r="262" spans="3:15">
      <c r="C262" s="11"/>
      <c r="D262" s="11"/>
      <c r="E262" s="11"/>
      <c r="F262" s="11"/>
      <c r="G262" s="11"/>
      <c r="H262" s="11"/>
      <c r="I262" s="61"/>
      <c r="J262" s="61"/>
      <c r="K262" s="61"/>
      <c r="L262" s="61"/>
      <c r="M262" s="61"/>
      <c r="N262" s="61"/>
      <c r="O262" s="61"/>
    </row>
    <row r="263" spans="3:15">
      <c r="C263" s="11"/>
      <c r="D263" s="11"/>
      <c r="E263" s="11"/>
      <c r="F263" s="11"/>
      <c r="G263" s="11"/>
      <c r="H263" s="11"/>
      <c r="I263" s="61"/>
      <c r="J263" s="61"/>
      <c r="K263" s="61"/>
      <c r="L263" s="61"/>
      <c r="M263" s="61"/>
      <c r="N263" s="61"/>
      <c r="O263" s="61"/>
    </row>
    <row r="264" spans="3:15">
      <c r="C264" s="11"/>
      <c r="D264" s="11"/>
      <c r="E264" s="11"/>
      <c r="F264" s="11"/>
      <c r="G264" s="11"/>
      <c r="H264" s="11"/>
      <c r="I264" s="61"/>
      <c r="J264" s="61"/>
      <c r="K264" s="61"/>
      <c r="L264" s="61"/>
      <c r="M264" s="61"/>
      <c r="N264" s="61"/>
      <c r="O264" s="61"/>
    </row>
    <row r="265" spans="3:15">
      <c r="C265" s="11"/>
      <c r="D265" s="11"/>
      <c r="E265" s="11"/>
      <c r="F265" s="11"/>
      <c r="G265" s="11"/>
      <c r="H265" s="11"/>
      <c r="I265" s="61"/>
      <c r="J265" s="61"/>
      <c r="K265" s="61"/>
      <c r="L265" s="61"/>
      <c r="M265" s="61"/>
      <c r="N265" s="61"/>
      <c r="O265" s="61"/>
    </row>
    <row r="266" spans="3:15">
      <c r="C266" s="11"/>
      <c r="D266" s="11"/>
      <c r="E266" s="11"/>
      <c r="F266" s="11"/>
      <c r="G266" s="11"/>
      <c r="H266" s="11"/>
      <c r="I266" s="61"/>
      <c r="J266" s="61"/>
      <c r="K266" s="61"/>
      <c r="L266" s="61"/>
      <c r="M266" s="61"/>
      <c r="N266" s="61"/>
      <c r="O266" s="61"/>
    </row>
    <row r="267" spans="3:15">
      <c r="C267" s="11"/>
      <c r="D267" s="11"/>
      <c r="E267" s="11"/>
      <c r="F267" s="11"/>
      <c r="G267" s="11"/>
      <c r="H267" s="11"/>
      <c r="I267" s="61"/>
      <c r="J267" s="61"/>
      <c r="K267" s="61"/>
      <c r="L267" s="61"/>
      <c r="M267" s="61"/>
      <c r="N267" s="61"/>
      <c r="O267" s="61"/>
    </row>
    <row r="268" spans="3:15">
      <c r="C268" s="11"/>
      <c r="D268" s="11"/>
      <c r="E268" s="11"/>
      <c r="F268" s="11"/>
      <c r="G268" s="11"/>
      <c r="H268" s="11"/>
      <c r="I268" s="61"/>
      <c r="J268" s="61"/>
      <c r="K268" s="61"/>
      <c r="L268" s="61"/>
      <c r="M268" s="61"/>
      <c r="N268" s="61"/>
      <c r="O268" s="61"/>
    </row>
    <row r="269" spans="3:15">
      <c r="C269" s="11"/>
      <c r="D269" s="11"/>
      <c r="E269" s="11"/>
      <c r="F269" s="11"/>
      <c r="G269" s="11"/>
      <c r="H269" s="11"/>
      <c r="I269" s="61"/>
      <c r="J269" s="61"/>
      <c r="K269" s="61"/>
      <c r="L269" s="61"/>
      <c r="M269" s="61"/>
      <c r="N269" s="61"/>
      <c r="O269" s="61"/>
    </row>
    <row r="270" spans="3:15">
      <c r="C270" s="11"/>
      <c r="D270" s="11"/>
      <c r="E270" s="11"/>
      <c r="F270" s="11"/>
      <c r="G270" s="11"/>
      <c r="H270" s="11"/>
      <c r="I270" s="61"/>
      <c r="J270" s="61"/>
      <c r="K270" s="61"/>
      <c r="L270" s="61"/>
      <c r="M270" s="61"/>
      <c r="N270" s="61"/>
      <c r="O270" s="61"/>
    </row>
    <row r="271" spans="3:15">
      <c r="C271" s="11"/>
      <c r="D271" s="11"/>
      <c r="E271" s="11"/>
      <c r="F271" s="11"/>
      <c r="G271" s="11"/>
      <c r="H271" s="11"/>
      <c r="I271" s="61"/>
      <c r="J271" s="61"/>
      <c r="K271" s="61"/>
      <c r="L271" s="61"/>
      <c r="M271" s="61"/>
      <c r="N271" s="61"/>
      <c r="O271" s="61"/>
    </row>
    <row r="272" spans="3:15">
      <c r="C272" s="11"/>
      <c r="D272" s="11"/>
      <c r="E272" s="11"/>
      <c r="F272" s="11"/>
      <c r="G272" s="11"/>
      <c r="H272" s="11"/>
      <c r="I272" s="61"/>
      <c r="J272" s="61"/>
      <c r="K272" s="61"/>
      <c r="L272" s="61"/>
      <c r="M272" s="61"/>
      <c r="N272" s="61"/>
      <c r="O272" s="61"/>
    </row>
    <row r="273" spans="3:15">
      <c r="C273" s="11"/>
      <c r="D273" s="11"/>
      <c r="E273" s="11"/>
      <c r="F273" s="11"/>
      <c r="G273" s="11"/>
      <c r="H273" s="11"/>
      <c r="I273" s="61"/>
      <c r="J273" s="61"/>
      <c r="K273" s="61"/>
      <c r="L273" s="61"/>
      <c r="M273" s="61"/>
      <c r="N273" s="61"/>
      <c r="O273" s="61"/>
    </row>
    <row r="274" spans="3:15">
      <c r="C274" s="11"/>
      <c r="D274" s="11"/>
      <c r="E274" s="11"/>
      <c r="F274" s="11"/>
      <c r="G274" s="11"/>
      <c r="H274" s="11"/>
      <c r="I274" s="61"/>
      <c r="J274" s="61"/>
      <c r="K274" s="61"/>
      <c r="L274" s="61"/>
      <c r="M274" s="61"/>
      <c r="N274" s="61"/>
      <c r="O274" s="61"/>
    </row>
    <row r="275" spans="3:15">
      <c r="C275" s="11"/>
      <c r="D275" s="11"/>
      <c r="E275" s="11"/>
      <c r="F275" s="11"/>
      <c r="G275" s="11"/>
      <c r="H275" s="11"/>
      <c r="I275" s="61"/>
      <c r="J275" s="61"/>
      <c r="K275" s="61"/>
      <c r="L275" s="61"/>
      <c r="M275" s="61"/>
      <c r="N275" s="61"/>
      <c r="O275" s="61"/>
    </row>
    <row r="276" spans="3:15">
      <c r="C276" s="11"/>
      <c r="D276" s="11"/>
      <c r="E276" s="11"/>
      <c r="F276" s="11"/>
      <c r="G276" s="11"/>
      <c r="H276" s="11"/>
      <c r="I276" s="61"/>
      <c r="J276" s="61"/>
      <c r="K276" s="61"/>
      <c r="L276" s="61"/>
      <c r="M276" s="61"/>
      <c r="N276" s="61"/>
      <c r="O276" s="61"/>
    </row>
    <row r="277" spans="3:15">
      <c r="C277" s="11"/>
      <c r="D277" s="11"/>
      <c r="E277" s="11"/>
      <c r="F277" s="11"/>
      <c r="G277" s="11"/>
      <c r="H277" s="11"/>
      <c r="I277" s="61"/>
      <c r="J277" s="61"/>
      <c r="K277" s="61"/>
      <c r="L277" s="61"/>
      <c r="M277" s="61"/>
      <c r="N277" s="61"/>
      <c r="O277" s="61"/>
    </row>
    <row r="278" spans="3:15">
      <c r="C278" s="11"/>
      <c r="D278" s="11"/>
      <c r="E278" s="11"/>
      <c r="F278" s="11"/>
      <c r="G278" s="11"/>
      <c r="H278" s="11"/>
      <c r="I278" s="61"/>
      <c r="J278" s="61"/>
      <c r="K278" s="61"/>
      <c r="L278" s="61"/>
      <c r="M278" s="61"/>
      <c r="N278" s="61"/>
      <c r="O278" s="61"/>
    </row>
    <row r="279" spans="3:15">
      <c r="C279" s="11"/>
      <c r="D279" s="11"/>
      <c r="E279" s="11"/>
      <c r="F279" s="11"/>
      <c r="G279" s="11"/>
      <c r="H279" s="11"/>
      <c r="I279" s="61"/>
      <c r="J279" s="61"/>
      <c r="K279" s="61"/>
      <c r="L279" s="61"/>
      <c r="M279" s="61"/>
      <c r="N279" s="61"/>
      <c r="O279" s="61"/>
    </row>
    <row r="280" spans="3:15">
      <c r="C280" s="11"/>
      <c r="D280" s="11"/>
      <c r="E280" s="11"/>
      <c r="F280" s="11"/>
      <c r="G280" s="11"/>
      <c r="H280" s="11"/>
      <c r="I280" s="61"/>
      <c r="J280" s="61"/>
      <c r="K280" s="61"/>
      <c r="L280" s="61"/>
      <c r="M280" s="61"/>
      <c r="N280" s="61"/>
      <c r="O280" s="61"/>
    </row>
    <row r="281" spans="3:15">
      <c r="C281" s="11"/>
      <c r="D281" s="11"/>
      <c r="E281" s="11"/>
      <c r="F281" s="11"/>
      <c r="G281" s="11"/>
      <c r="H281" s="11"/>
      <c r="I281" s="61"/>
      <c r="J281" s="61"/>
      <c r="K281" s="61"/>
      <c r="L281" s="61"/>
      <c r="M281" s="61"/>
      <c r="N281" s="61"/>
      <c r="O281" s="61"/>
    </row>
    <row r="282" spans="3:15">
      <c r="C282" s="11"/>
      <c r="D282" s="11"/>
      <c r="E282" s="11"/>
      <c r="F282" s="11"/>
      <c r="G282" s="11"/>
      <c r="H282" s="11"/>
      <c r="I282" s="61"/>
      <c r="J282" s="61"/>
      <c r="K282" s="61"/>
      <c r="L282" s="61"/>
      <c r="M282" s="61"/>
      <c r="N282" s="61"/>
      <c r="O282" s="61"/>
    </row>
    <row r="283" spans="3:15">
      <c r="C283" s="11"/>
      <c r="D283" s="11"/>
      <c r="E283" s="11"/>
      <c r="F283" s="11"/>
      <c r="G283" s="11"/>
      <c r="H283" s="11"/>
      <c r="I283" s="61"/>
      <c r="J283" s="61"/>
      <c r="K283" s="61"/>
      <c r="L283" s="61"/>
      <c r="M283" s="61"/>
      <c r="N283" s="61"/>
      <c r="O283" s="61"/>
    </row>
    <row r="284" spans="3:15">
      <c r="C284" s="11"/>
      <c r="D284" s="11"/>
      <c r="E284" s="11"/>
      <c r="F284" s="11"/>
      <c r="G284" s="11"/>
      <c r="H284" s="11"/>
      <c r="I284" s="61"/>
      <c r="J284" s="61"/>
      <c r="K284" s="61"/>
      <c r="L284" s="61"/>
      <c r="M284" s="61"/>
      <c r="N284" s="61"/>
      <c r="O284" s="61"/>
    </row>
    <row r="285" spans="3:15">
      <c r="C285" s="11"/>
      <c r="D285" s="11"/>
      <c r="E285" s="11"/>
      <c r="F285" s="11"/>
      <c r="G285" s="11"/>
      <c r="H285" s="11"/>
      <c r="I285" s="61"/>
      <c r="J285" s="61"/>
      <c r="K285" s="61"/>
      <c r="L285" s="61"/>
      <c r="M285" s="61"/>
      <c r="N285" s="61"/>
      <c r="O285" s="61"/>
    </row>
    <row r="286" spans="3:15">
      <c r="C286" s="11"/>
      <c r="D286" s="11"/>
      <c r="E286" s="11"/>
      <c r="F286" s="11"/>
      <c r="G286" s="11"/>
      <c r="H286" s="11"/>
      <c r="I286" s="61"/>
      <c r="J286" s="61"/>
      <c r="K286" s="61"/>
      <c r="L286" s="61"/>
      <c r="M286" s="61"/>
      <c r="N286" s="61"/>
      <c r="O286" s="61"/>
    </row>
    <row r="287" spans="3:15">
      <c r="C287" s="11"/>
      <c r="D287" s="11"/>
      <c r="E287" s="11"/>
      <c r="F287" s="11"/>
      <c r="G287" s="11"/>
      <c r="H287" s="11"/>
      <c r="I287" s="61"/>
      <c r="J287" s="61"/>
      <c r="K287" s="61"/>
      <c r="L287" s="61"/>
      <c r="M287" s="61"/>
      <c r="N287" s="61"/>
      <c r="O287" s="61"/>
    </row>
    <row r="288" spans="3:15">
      <c r="C288" s="11"/>
      <c r="D288" s="11"/>
      <c r="E288" s="11"/>
      <c r="F288" s="11"/>
      <c r="G288" s="11"/>
      <c r="H288" s="11"/>
      <c r="I288" s="61"/>
      <c r="J288" s="61"/>
      <c r="K288" s="61"/>
      <c r="L288" s="61"/>
      <c r="M288" s="61"/>
      <c r="N288" s="61"/>
      <c r="O288" s="61"/>
    </row>
    <row r="289" spans="3:15">
      <c r="C289" s="11"/>
      <c r="D289" s="11"/>
      <c r="E289" s="11"/>
      <c r="F289" s="11"/>
      <c r="G289" s="11"/>
      <c r="H289" s="11"/>
      <c r="I289" s="61"/>
      <c r="J289" s="61"/>
      <c r="K289" s="61"/>
      <c r="L289" s="61"/>
      <c r="M289" s="61"/>
      <c r="N289" s="61"/>
      <c r="O289" s="61"/>
    </row>
    <row r="290" spans="3:15">
      <c r="C290" s="11"/>
      <c r="D290" s="11"/>
      <c r="E290" s="11"/>
      <c r="F290" s="11"/>
      <c r="G290" s="11"/>
      <c r="H290" s="11"/>
      <c r="I290" s="61"/>
      <c r="J290" s="61"/>
      <c r="K290" s="61"/>
      <c r="L290" s="61"/>
      <c r="M290" s="61"/>
      <c r="N290" s="61"/>
      <c r="O290" s="61"/>
    </row>
    <row r="291" spans="3:15">
      <c r="C291" s="11"/>
      <c r="D291" s="11"/>
      <c r="E291" s="11"/>
      <c r="F291" s="11"/>
      <c r="G291" s="11"/>
      <c r="H291" s="11"/>
      <c r="I291" s="61"/>
      <c r="J291" s="61"/>
      <c r="K291" s="61"/>
      <c r="L291" s="61"/>
      <c r="M291" s="61"/>
      <c r="N291" s="61"/>
      <c r="O291" s="61"/>
    </row>
    <row r="292" spans="3:15">
      <c r="C292" s="11"/>
      <c r="D292" s="11"/>
      <c r="E292" s="11"/>
      <c r="F292" s="11"/>
      <c r="G292" s="11"/>
      <c r="H292" s="11"/>
      <c r="I292" s="61"/>
      <c r="J292" s="61"/>
      <c r="K292" s="61"/>
      <c r="L292" s="61"/>
      <c r="M292" s="61"/>
      <c r="N292" s="61"/>
      <c r="O292" s="61"/>
    </row>
    <row r="293" spans="3:15">
      <c r="C293" s="11"/>
      <c r="D293" s="11"/>
      <c r="E293" s="11"/>
      <c r="F293" s="11"/>
      <c r="G293" s="11"/>
      <c r="H293" s="11"/>
      <c r="I293" s="61"/>
      <c r="J293" s="61"/>
      <c r="K293" s="61"/>
      <c r="L293" s="61"/>
      <c r="M293" s="61"/>
      <c r="N293" s="61"/>
      <c r="O293" s="61"/>
    </row>
    <row r="294" spans="3:15">
      <c r="C294" s="11"/>
      <c r="D294" s="11"/>
      <c r="E294" s="11"/>
      <c r="F294" s="11"/>
      <c r="G294" s="11"/>
      <c r="H294" s="11"/>
      <c r="I294" s="61"/>
      <c r="J294" s="61"/>
      <c r="K294" s="61"/>
      <c r="L294" s="61"/>
      <c r="M294" s="61"/>
      <c r="N294" s="61"/>
      <c r="O294" s="61"/>
    </row>
    <row r="295" spans="3:15">
      <c r="C295" s="11"/>
      <c r="D295" s="11"/>
      <c r="E295" s="11"/>
      <c r="F295" s="11"/>
      <c r="G295" s="11"/>
      <c r="H295" s="11"/>
      <c r="I295" s="61"/>
      <c r="J295" s="61"/>
      <c r="K295" s="61"/>
      <c r="L295" s="61"/>
      <c r="M295" s="61"/>
      <c r="N295" s="61"/>
      <c r="O295" s="61"/>
    </row>
    <row r="296" spans="3:15">
      <c r="C296" s="11"/>
      <c r="D296" s="11"/>
      <c r="E296" s="11"/>
      <c r="F296" s="11"/>
      <c r="G296" s="11"/>
      <c r="H296" s="11"/>
      <c r="I296" s="61"/>
      <c r="J296" s="61"/>
      <c r="K296" s="61"/>
      <c r="L296" s="61"/>
      <c r="M296" s="61"/>
      <c r="N296" s="61"/>
      <c r="O296" s="61"/>
    </row>
    <row r="297" spans="3:15">
      <c r="C297" s="11"/>
      <c r="D297" s="11"/>
      <c r="E297" s="11"/>
      <c r="F297" s="11"/>
      <c r="G297" s="11"/>
      <c r="H297" s="11"/>
      <c r="I297" s="61"/>
      <c r="J297" s="61"/>
      <c r="K297" s="61"/>
      <c r="L297" s="61"/>
      <c r="M297" s="61"/>
      <c r="N297" s="61"/>
      <c r="O297" s="61"/>
    </row>
    <row r="298" spans="3:15">
      <c r="C298" s="11"/>
      <c r="D298" s="11"/>
      <c r="E298" s="11"/>
      <c r="F298" s="11"/>
      <c r="G298" s="11"/>
      <c r="H298" s="11"/>
      <c r="I298" s="61"/>
      <c r="J298" s="61"/>
      <c r="K298" s="61"/>
      <c r="L298" s="61"/>
      <c r="M298" s="61"/>
      <c r="N298" s="61"/>
      <c r="O298" s="61"/>
    </row>
    <row r="299" spans="3:15">
      <c r="C299" s="11"/>
      <c r="D299" s="11"/>
      <c r="E299" s="11"/>
      <c r="F299" s="11"/>
      <c r="G299" s="11"/>
      <c r="H299" s="11"/>
      <c r="I299" s="61"/>
      <c r="J299" s="61"/>
      <c r="K299" s="61"/>
      <c r="L299" s="61"/>
      <c r="M299" s="61"/>
      <c r="N299" s="61"/>
      <c r="O299" s="61"/>
    </row>
    <row r="300" spans="3:15">
      <c r="C300" s="11"/>
      <c r="D300" s="11"/>
      <c r="E300" s="11"/>
      <c r="F300" s="11"/>
      <c r="G300" s="11"/>
      <c r="H300" s="11"/>
      <c r="I300" s="61"/>
      <c r="J300" s="61"/>
      <c r="K300" s="61"/>
      <c r="L300" s="61"/>
      <c r="M300" s="61"/>
      <c r="N300" s="61"/>
      <c r="O300" s="61"/>
    </row>
    <row r="301" spans="3:15">
      <c r="C301" s="11"/>
      <c r="D301" s="11"/>
      <c r="E301" s="11"/>
      <c r="F301" s="11"/>
      <c r="G301" s="11"/>
      <c r="H301" s="11"/>
      <c r="I301" s="61"/>
      <c r="J301" s="61"/>
      <c r="K301" s="61"/>
      <c r="L301" s="61"/>
      <c r="M301" s="61"/>
      <c r="N301" s="61"/>
      <c r="O301" s="61"/>
    </row>
    <row r="302" spans="3:15">
      <c r="C302" s="11"/>
      <c r="D302" s="11"/>
      <c r="E302" s="11"/>
      <c r="F302" s="11"/>
      <c r="G302" s="11"/>
      <c r="H302" s="11"/>
      <c r="I302" s="61"/>
      <c r="J302" s="61"/>
      <c r="K302" s="61"/>
      <c r="L302" s="61"/>
      <c r="M302" s="61"/>
      <c r="N302" s="61"/>
      <c r="O302" s="61"/>
    </row>
    <row r="303" spans="3:15">
      <c r="C303" s="11"/>
      <c r="D303" s="11"/>
      <c r="E303" s="11"/>
      <c r="F303" s="11"/>
      <c r="G303" s="11"/>
      <c r="H303" s="11"/>
      <c r="I303" s="61"/>
      <c r="J303" s="61"/>
      <c r="K303" s="61"/>
      <c r="L303" s="61"/>
      <c r="M303" s="61"/>
      <c r="N303" s="61"/>
      <c r="O303" s="61"/>
    </row>
    <row r="304" spans="3:15">
      <c r="C304" s="11"/>
      <c r="D304" s="11"/>
      <c r="E304" s="11"/>
      <c r="F304" s="11"/>
      <c r="G304" s="11"/>
      <c r="H304" s="11"/>
      <c r="I304" s="61"/>
      <c r="J304" s="61"/>
      <c r="K304" s="61"/>
      <c r="L304" s="61"/>
      <c r="M304" s="61"/>
      <c r="N304" s="61"/>
      <c r="O304" s="61"/>
    </row>
    <row r="305" spans="3:15">
      <c r="C305" s="11"/>
      <c r="D305" s="11"/>
      <c r="E305" s="11"/>
      <c r="F305" s="11"/>
      <c r="G305" s="11"/>
      <c r="H305" s="11"/>
      <c r="I305" s="61"/>
      <c r="J305" s="61"/>
      <c r="K305" s="61"/>
      <c r="L305" s="61"/>
      <c r="M305" s="61"/>
      <c r="N305" s="61"/>
      <c r="O305" s="61"/>
    </row>
    <row r="306" spans="3:15">
      <c r="C306" s="11"/>
      <c r="D306" s="11"/>
      <c r="E306" s="11"/>
      <c r="F306" s="11"/>
      <c r="G306" s="11"/>
      <c r="H306" s="11"/>
      <c r="I306" s="61"/>
      <c r="J306" s="61"/>
      <c r="K306" s="61"/>
      <c r="L306" s="61"/>
      <c r="M306" s="61"/>
      <c r="N306" s="61"/>
      <c r="O306" s="61"/>
    </row>
    <row r="307" spans="3:15">
      <c r="C307" s="11"/>
      <c r="D307" s="11"/>
      <c r="E307" s="11"/>
      <c r="F307" s="11"/>
      <c r="G307" s="11"/>
      <c r="H307" s="11"/>
      <c r="I307" s="61"/>
      <c r="J307" s="61"/>
      <c r="K307" s="61"/>
      <c r="L307" s="61"/>
      <c r="M307" s="61"/>
      <c r="N307" s="61"/>
      <c r="O307" s="61"/>
    </row>
    <row r="308" spans="3:15">
      <c r="C308" s="11"/>
      <c r="D308" s="11"/>
      <c r="E308" s="11"/>
      <c r="F308" s="11"/>
      <c r="G308" s="11"/>
      <c r="H308" s="11"/>
      <c r="I308" s="61"/>
      <c r="J308" s="61"/>
      <c r="K308" s="61"/>
      <c r="L308" s="61"/>
      <c r="M308" s="61"/>
      <c r="N308" s="61"/>
      <c r="O308" s="61"/>
    </row>
    <row r="309" spans="3:15">
      <c r="C309" s="11"/>
      <c r="D309" s="11"/>
      <c r="E309" s="11"/>
      <c r="F309" s="11"/>
      <c r="G309" s="11"/>
      <c r="H309" s="11"/>
      <c r="I309" s="61"/>
      <c r="J309" s="61"/>
      <c r="K309" s="61"/>
      <c r="L309" s="61"/>
      <c r="M309" s="61"/>
      <c r="N309" s="61"/>
      <c r="O309" s="61"/>
    </row>
    <row r="310" spans="3:15">
      <c r="C310" s="11"/>
      <c r="D310" s="11"/>
      <c r="E310" s="11"/>
      <c r="F310" s="11"/>
      <c r="G310" s="11"/>
      <c r="H310" s="11"/>
      <c r="I310" s="61"/>
      <c r="J310" s="61"/>
      <c r="K310" s="61"/>
      <c r="L310" s="61"/>
      <c r="M310" s="61"/>
      <c r="N310" s="61"/>
      <c r="O310" s="61"/>
    </row>
    <row r="311" spans="3:15">
      <c r="C311" s="11"/>
      <c r="D311" s="11"/>
      <c r="E311" s="11"/>
      <c r="F311" s="11"/>
      <c r="G311" s="11"/>
      <c r="H311" s="11"/>
      <c r="I311" s="61"/>
      <c r="J311" s="61"/>
      <c r="K311" s="61"/>
      <c r="L311" s="61"/>
      <c r="M311" s="61"/>
      <c r="N311" s="61"/>
      <c r="O311" s="61"/>
    </row>
    <row r="312" spans="3:15">
      <c r="C312" s="11"/>
      <c r="D312" s="11"/>
      <c r="E312" s="11"/>
      <c r="F312" s="11"/>
      <c r="G312" s="11"/>
      <c r="H312" s="11"/>
      <c r="I312" s="61"/>
      <c r="J312" s="61"/>
      <c r="K312" s="61"/>
      <c r="L312" s="61"/>
      <c r="M312" s="61"/>
      <c r="N312" s="61"/>
      <c r="O312" s="61"/>
    </row>
    <row r="313" spans="3:15">
      <c r="C313" s="11"/>
      <c r="D313" s="11"/>
      <c r="E313" s="11"/>
      <c r="F313" s="11"/>
      <c r="G313" s="11"/>
      <c r="H313" s="11"/>
      <c r="I313" s="61"/>
      <c r="J313" s="61"/>
      <c r="K313" s="61"/>
      <c r="L313" s="61"/>
      <c r="M313" s="61"/>
      <c r="N313" s="61"/>
      <c r="O313" s="61"/>
    </row>
    <row r="314" spans="3:15">
      <c r="C314" s="11"/>
      <c r="D314" s="11"/>
      <c r="E314" s="11"/>
      <c r="F314" s="11"/>
      <c r="G314" s="11"/>
      <c r="H314" s="11"/>
      <c r="I314" s="61"/>
      <c r="J314" s="61"/>
      <c r="K314" s="61"/>
      <c r="L314" s="61"/>
      <c r="M314" s="61"/>
      <c r="N314" s="61"/>
      <c r="O314" s="61"/>
    </row>
    <row r="315" spans="3:15">
      <c r="C315" s="11"/>
      <c r="D315" s="11"/>
      <c r="E315" s="11"/>
      <c r="F315" s="11"/>
      <c r="G315" s="11"/>
      <c r="H315" s="11"/>
      <c r="I315" s="61"/>
      <c r="J315" s="61"/>
      <c r="K315" s="61"/>
      <c r="L315" s="61"/>
      <c r="M315" s="61"/>
      <c r="N315" s="61"/>
      <c r="O315" s="61"/>
    </row>
    <row r="316" spans="3:15">
      <c r="C316" s="11"/>
      <c r="D316" s="11"/>
      <c r="E316" s="11"/>
      <c r="F316" s="11"/>
      <c r="G316" s="11"/>
      <c r="H316" s="11"/>
      <c r="I316" s="61"/>
      <c r="J316" s="61"/>
      <c r="K316" s="61"/>
      <c r="L316" s="61"/>
      <c r="M316" s="61"/>
      <c r="N316" s="61"/>
      <c r="O316" s="61"/>
    </row>
    <row r="317" spans="3:15">
      <c r="C317" s="11"/>
      <c r="D317" s="11"/>
      <c r="E317" s="11"/>
      <c r="F317" s="11"/>
      <c r="G317" s="11"/>
      <c r="H317" s="11"/>
      <c r="I317" s="61"/>
      <c r="J317" s="61"/>
      <c r="K317" s="61"/>
      <c r="L317" s="61"/>
      <c r="M317" s="61"/>
      <c r="N317" s="61"/>
      <c r="O317" s="61"/>
    </row>
    <row r="318" spans="3:15">
      <c r="C318" s="11"/>
      <c r="D318" s="11"/>
      <c r="E318" s="11"/>
      <c r="F318" s="11"/>
      <c r="G318" s="11"/>
      <c r="H318" s="11"/>
      <c r="I318" s="61"/>
      <c r="J318" s="61"/>
      <c r="K318" s="61"/>
      <c r="L318" s="61"/>
      <c r="M318" s="61"/>
      <c r="N318" s="61"/>
      <c r="O318" s="61"/>
    </row>
    <row r="319" spans="3:15">
      <c r="C319" s="11"/>
      <c r="D319" s="11"/>
      <c r="E319" s="11"/>
      <c r="F319" s="11"/>
      <c r="G319" s="11"/>
      <c r="H319" s="11"/>
      <c r="I319" s="61"/>
      <c r="J319" s="61"/>
      <c r="K319" s="61"/>
      <c r="L319" s="61"/>
      <c r="M319" s="61"/>
      <c r="N319" s="61"/>
      <c r="O319" s="61"/>
    </row>
    <row r="320" spans="3:15">
      <c r="C320" s="11"/>
      <c r="D320" s="11"/>
      <c r="E320" s="11"/>
      <c r="F320" s="11"/>
      <c r="G320" s="11"/>
      <c r="H320" s="11"/>
      <c r="I320" s="61"/>
      <c r="J320" s="61"/>
      <c r="K320" s="61"/>
      <c r="L320" s="61"/>
      <c r="M320" s="61"/>
      <c r="N320" s="61"/>
      <c r="O320" s="61"/>
    </row>
    <row r="321" spans="3:15">
      <c r="C321" s="11"/>
      <c r="D321" s="11"/>
      <c r="E321" s="11"/>
      <c r="F321" s="11"/>
      <c r="G321" s="11"/>
      <c r="H321" s="11"/>
      <c r="I321" s="61"/>
      <c r="J321" s="61"/>
      <c r="K321" s="61"/>
      <c r="L321" s="61"/>
      <c r="M321" s="61"/>
      <c r="N321" s="61"/>
      <c r="O321" s="61"/>
    </row>
    <row r="322" spans="3:15">
      <c r="C322" s="11"/>
      <c r="D322" s="11"/>
      <c r="E322" s="11"/>
      <c r="F322" s="11"/>
      <c r="G322" s="11"/>
      <c r="H322" s="11"/>
      <c r="I322" s="61"/>
      <c r="J322" s="61"/>
      <c r="K322" s="61"/>
      <c r="L322" s="61"/>
      <c r="M322" s="61"/>
      <c r="N322" s="61"/>
      <c r="O322" s="61"/>
    </row>
    <row r="323" spans="3:15">
      <c r="C323" s="11"/>
      <c r="D323" s="11"/>
      <c r="E323" s="11"/>
      <c r="F323" s="11"/>
      <c r="G323" s="11"/>
      <c r="H323" s="11"/>
      <c r="I323" s="61"/>
      <c r="J323" s="61"/>
      <c r="K323" s="61"/>
      <c r="L323" s="61"/>
      <c r="M323" s="61"/>
      <c r="N323" s="61"/>
      <c r="O323" s="61"/>
    </row>
    <row r="324" spans="3:15">
      <c r="C324" s="11"/>
      <c r="D324" s="11"/>
      <c r="E324" s="11"/>
      <c r="F324" s="11"/>
      <c r="G324" s="11"/>
      <c r="H324" s="11"/>
      <c r="I324" s="61"/>
      <c r="J324" s="61"/>
      <c r="K324" s="61"/>
      <c r="L324" s="61"/>
      <c r="M324" s="61"/>
      <c r="N324" s="61"/>
      <c r="O324" s="61"/>
    </row>
    <row r="325" spans="3:15">
      <c r="C325" s="11"/>
      <c r="D325" s="11"/>
      <c r="E325" s="11"/>
      <c r="F325" s="11"/>
      <c r="G325" s="11"/>
      <c r="H325" s="11"/>
      <c r="I325" s="61"/>
      <c r="J325" s="61"/>
      <c r="K325" s="61"/>
      <c r="L325" s="61"/>
      <c r="M325" s="61"/>
      <c r="N325" s="61"/>
      <c r="O325" s="61"/>
    </row>
    <row r="326" spans="3:15">
      <c r="C326" s="11"/>
      <c r="D326" s="11"/>
      <c r="E326" s="11"/>
      <c r="F326" s="11"/>
      <c r="G326" s="11"/>
      <c r="H326" s="11"/>
      <c r="I326" s="61"/>
      <c r="J326" s="61"/>
      <c r="K326" s="61"/>
      <c r="L326" s="61"/>
      <c r="M326" s="61"/>
      <c r="N326" s="61"/>
      <c r="O326" s="61"/>
    </row>
    <row r="327" spans="3:15">
      <c r="C327" s="11"/>
      <c r="D327" s="11"/>
      <c r="E327" s="11"/>
      <c r="F327" s="11"/>
      <c r="G327" s="11"/>
      <c r="H327" s="11"/>
      <c r="I327" s="61"/>
      <c r="J327" s="61"/>
      <c r="K327" s="61"/>
      <c r="L327" s="61"/>
      <c r="M327" s="61"/>
      <c r="N327" s="61"/>
      <c r="O327" s="61"/>
    </row>
    <row r="328" spans="3:15">
      <c r="C328" s="11"/>
      <c r="D328" s="11"/>
      <c r="E328" s="11"/>
      <c r="F328" s="11"/>
      <c r="G328" s="11"/>
      <c r="H328" s="11"/>
      <c r="I328" s="61"/>
      <c r="J328" s="61"/>
      <c r="K328" s="61"/>
      <c r="L328" s="61"/>
      <c r="M328" s="61"/>
      <c r="N328" s="61"/>
      <c r="O328" s="61"/>
    </row>
    <row r="329" spans="3:15">
      <c r="C329" s="11"/>
      <c r="D329" s="11"/>
      <c r="E329" s="11"/>
      <c r="F329" s="11"/>
      <c r="G329" s="11"/>
      <c r="H329" s="11"/>
      <c r="I329" s="61"/>
      <c r="J329" s="61"/>
      <c r="K329" s="61"/>
      <c r="L329" s="61"/>
      <c r="M329" s="61"/>
      <c r="N329" s="61"/>
      <c r="O329" s="61"/>
    </row>
    <row r="330" spans="3:15">
      <c r="C330" s="11"/>
      <c r="D330" s="11"/>
      <c r="E330" s="11"/>
      <c r="F330" s="11"/>
      <c r="G330" s="11"/>
      <c r="H330" s="11"/>
      <c r="I330" s="61"/>
      <c r="J330" s="61"/>
      <c r="K330" s="61"/>
      <c r="L330" s="61"/>
      <c r="M330" s="61"/>
      <c r="N330" s="61"/>
      <c r="O330" s="61"/>
    </row>
    <row r="331" spans="3:15">
      <c r="C331" s="11"/>
      <c r="D331" s="11"/>
      <c r="E331" s="11"/>
      <c r="F331" s="11"/>
      <c r="G331" s="11"/>
      <c r="H331" s="11"/>
      <c r="I331" s="61"/>
      <c r="J331" s="61"/>
      <c r="K331" s="61"/>
      <c r="L331" s="61"/>
      <c r="M331" s="61"/>
      <c r="N331" s="61"/>
      <c r="O331" s="61"/>
    </row>
    <row r="332" spans="3:15">
      <c r="C332" s="11"/>
      <c r="D332" s="11"/>
      <c r="E332" s="11"/>
      <c r="F332" s="11"/>
      <c r="G332" s="11"/>
      <c r="H332" s="11"/>
      <c r="I332" s="61"/>
      <c r="J332" s="61"/>
      <c r="K332" s="61"/>
      <c r="L332" s="61"/>
      <c r="M332" s="61"/>
      <c r="N332" s="61"/>
      <c r="O332" s="61"/>
    </row>
    <row r="333" spans="3:15">
      <c r="C333" s="11"/>
      <c r="D333" s="11"/>
      <c r="E333" s="11"/>
      <c r="F333" s="11"/>
      <c r="G333" s="11"/>
      <c r="H333" s="11"/>
      <c r="I333" s="61"/>
      <c r="J333" s="61"/>
      <c r="K333" s="61"/>
      <c r="L333" s="61"/>
      <c r="M333" s="61"/>
      <c r="N333" s="61"/>
      <c r="O333" s="61"/>
    </row>
    <row r="334" spans="3:15">
      <c r="C334" s="11"/>
      <c r="D334" s="11"/>
      <c r="E334" s="11"/>
      <c r="F334" s="11"/>
      <c r="G334" s="11"/>
      <c r="H334" s="11"/>
      <c r="I334" s="61"/>
      <c r="J334" s="61"/>
      <c r="K334" s="61"/>
      <c r="L334" s="61"/>
      <c r="M334" s="61"/>
      <c r="N334" s="61"/>
      <c r="O334" s="61"/>
    </row>
    <row r="335" spans="3:15">
      <c r="C335" s="11"/>
      <c r="D335" s="11"/>
      <c r="E335" s="11"/>
      <c r="F335" s="11"/>
      <c r="G335" s="11"/>
      <c r="H335" s="11"/>
      <c r="I335" s="61"/>
      <c r="J335" s="61"/>
      <c r="K335" s="61"/>
      <c r="L335" s="61"/>
      <c r="M335" s="61"/>
      <c r="N335" s="61"/>
      <c r="O335" s="61"/>
    </row>
    <row r="336" spans="3:15">
      <c r="C336" s="11"/>
      <c r="D336" s="11"/>
      <c r="E336" s="11"/>
      <c r="F336" s="11"/>
      <c r="G336" s="11"/>
      <c r="H336" s="11"/>
      <c r="I336" s="61"/>
      <c r="J336" s="61"/>
      <c r="K336" s="61"/>
      <c r="L336" s="61"/>
      <c r="M336" s="61"/>
      <c r="N336" s="61"/>
      <c r="O336" s="61"/>
    </row>
    <row r="337" spans="3:15">
      <c r="C337" s="11"/>
      <c r="D337" s="11"/>
      <c r="E337" s="11"/>
      <c r="F337" s="11"/>
      <c r="G337" s="11"/>
      <c r="H337" s="11"/>
      <c r="I337" s="61"/>
      <c r="J337" s="61"/>
      <c r="K337" s="61"/>
      <c r="L337" s="61"/>
      <c r="M337" s="61"/>
      <c r="N337" s="61"/>
      <c r="O337" s="61"/>
    </row>
    <row r="338" spans="3:15">
      <c r="C338" s="11"/>
      <c r="D338" s="11"/>
      <c r="E338" s="11"/>
      <c r="F338" s="11"/>
      <c r="G338" s="11"/>
      <c r="H338" s="11"/>
      <c r="I338" s="61"/>
      <c r="J338" s="61"/>
      <c r="K338" s="61"/>
      <c r="L338" s="61"/>
      <c r="M338" s="61"/>
      <c r="N338" s="61"/>
      <c r="O338" s="61"/>
    </row>
    <row r="339" spans="3:15">
      <c r="C339" s="11"/>
      <c r="D339" s="11"/>
      <c r="E339" s="11"/>
      <c r="F339" s="11"/>
      <c r="G339" s="11"/>
      <c r="H339" s="11"/>
      <c r="I339" s="61"/>
      <c r="J339" s="61"/>
      <c r="K339" s="61"/>
      <c r="L339" s="61"/>
      <c r="M339" s="61"/>
      <c r="N339" s="61"/>
      <c r="O339" s="61"/>
    </row>
    <row r="340" spans="3:15">
      <c r="C340" s="11"/>
      <c r="D340" s="11"/>
      <c r="E340" s="11"/>
      <c r="F340" s="11"/>
      <c r="G340" s="11"/>
      <c r="H340" s="11"/>
      <c r="I340" s="61"/>
      <c r="J340" s="61"/>
      <c r="K340" s="61"/>
      <c r="L340" s="61"/>
      <c r="M340" s="61"/>
      <c r="N340" s="61"/>
      <c r="O340" s="61"/>
    </row>
    <row r="341" spans="3:15">
      <c r="C341" s="11"/>
      <c r="D341" s="11"/>
      <c r="E341" s="11"/>
      <c r="F341" s="11"/>
      <c r="G341" s="11"/>
      <c r="H341" s="11"/>
      <c r="I341" s="61"/>
      <c r="J341" s="61"/>
      <c r="K341" s="61"/>
      <c r="L341" s="61"/>
      <c r="M341" s="61"/>
      <c r="N341" s="61"/>
      <c r="O341" s="61"/>
    </row>
    <row r="342" spans="3:15">
      <c r="C342" s="11"/>
      <c r="D342" s="11"/>
      <c r="E342" s="11"/>
      <c r="F342" s="11"/>
      <c r="G342" s="11"/>
      <c r="H342" s="11"/>
      <c r="I342" s="61"/>
      <c r="J342" s="61"/>
      <c r="K342" s="61"/>
      <c r="L342" s="61"/>
      <c r="M342" s="61"/>
      <c r="N342" s="61"/>
      <c r="O342" s="61"/>
    </row>
    <row r="343" spans="3:15">
      <c r="C343" s="11"/>
      <c r="D343" s="11"/>
      <c r="E343" s="11"/>
      <c r="F343" s="11"/>
      <c r="G343" s="11"/>
      <c r="H343" s="11"/>
      <c r="I343" s="61"/>
      <c r="J343" s="61"/>
      <c r="K343" s="61"/>
      <c r="L343" s="61"/>
      <c r="M343" s="61"/>
      <c r="N343" s="61"/>
      <c r="O343" s="61"/>
    </row>
    <row r="344" spans="3:15">
      <c r="C344" s="11"/>
      <c r="D344" s="11"/>
      <c r="E344" s="11"/>
      <c r="F344" s="11"/>
      <c r="G344" s="11"/>
      <c r="H344" s="11"/>
      <c r="I344" s="61"/>
      <c r="J344" s="61"/>
      <c r="K344" s="61"/>
      <c r="L344" s="61"/>
      <c r="M344" s="61"/>
      <c r="N344" s="61"/>
      <c r="O344" s="61"/>
    </row>
    <row r="345" spans="3:15">
      <c r="C345" s="11"/>
      <c r="D345" s="11"/>
      <c r="E345" s="11"/>
      <c r="F345" s="11"/>
      <c r="G345" s="11"/>
      <c r="H345" s="11"/>
      <c r="I345" s="61"/>
      <c r="J345" s="61"/>
      <c r="K345" s="61"/>
      <c r="L345" s="61"/>
      <c r="M345" s="61"/>
      <c r="N345" s="61"/>
      <c r="O345" s="61"/>
    </row>
    <row r="346" spans="3:15">
      <c r="C346" s="11"/>
      <c r="D346" s="11"/>
      <c r="E346" s="11"/>
      <c r="F346" s="11"/>
      <c r="G346" s="11"/>
      <c r="H346" s="11"/>
      <c r="I346" s="61"/>
      <c r="J346" s="61"/>
      <c r="K346" s="61"/>
      <c r="L346" s="61"/>
      <c r="M346" s="61"/>
      <c r="N346" s="61"/>
      <c r="O346" s="61"/>
    </row>
    <row r="347" spans="3:15">
      <c r="C347" s="11"/>
      <c r="D347" s="11"/>
      <c r="E347" s="11"/>
      <c r="F347" s="11"/>
      <c r="G347" s="11"/>
      <c r="H347" s="11"/>
      <c r="I347" s="61"/>
      <c r="J347" s="61"/>
      <c r="K347" s="61"/>
      <c r="L347" s="61"/>
      <c r="M347" s="61"/>
      <c r="N347" s="61"/>
      <c r="O347" s="61"/>
    </row>
    <row r="348" spans="3:15">
      <c r="C348" s="11"/>
      <c r="D348" s="11"/>
      <c r="E348" s="11"/>
      <c r="F348" s="11"/>
      <c r="G348" s="11"/>
      <c r="H348" s="11"/>
      <c r="I348" s="61"/>
      <c r="J348" s="61"/>
      <c r="K348" s="61"/>
      <c r="L348" s="61"/>
      <c r="M348" s="61"/>
      <c r="N348" s="61"/>
      <c r="O348" s="61"/>
    </row>
    <row r="349" spans="3:15">
      <c r="C349" s="11"/>
      <c r="D349" s="11"/>
      <c r="E349" s="11"/>
      <c r="F349" s="11"/>
      <c r="G349" s="11"/>
      <c r="H349" s="11"/>
      <c r="I349" s="61"/>
      <c r="J349" s="61"/>
      <c r="K349" s="61"/>
      <c r="L349" s="61"/>
      <c r="M349" s="61"/>
      <c r="N349" s="61"/>
      <c r="O349" s="61"/>
    </row>
    <row r="350" spans="3:15">
      <c r="C350" s="11"/>
      <c r="D350" s="11"/>
      <c r="E350" s="11"/>
      <c r="F350" s="11"/>
      <c r="G350" s="11"/>
      <c r="H350" s="11"/>
      <c r="I350" s="61"/>
      <c r="J350" s="61"/>
      <c r="K350" s="61"/>
      <c r="L350" s="61"/>
      <c r="M350" s="61"/>
      <c r="N350" s="61"/>
      <c r="O350" s="61"/>
    </row>
    <row r="351" spans="3:15">
      <c r="C351" s="11"/>
      <c r="D351" s="11"/>
      <c r="E351" s="11"/>
      <c r="F351" s="11"/>
      <c r="G351" s="11"/>
      <c r="H351" s="11"/>
      <c r="I351" s="61"/>
      <c r="J351" s="61"/>
      <c r="K351" s="61"/>
      <c r="L351" s="61"/>
      <c r="M351" s="61"/>
      <c r="N351" s="61"/>
      <c r="O351" s="61"/>
    </row>
    <row r="352" spans="3:15">
      <c r="C352" s="11"/>
      <c r="D352" s="11"/>
      <c r="E352" s="11"/>
      <c r="F352" s="11"/>
      <c r="G352" s="11"/>
      <c r="H352" s="11"/>
      <c r="I352" s="61"/>
      <c r="J352" s="61"/>
      <c r="K352" s="61"/>
      <c r="L352" s="61"/>
      <c r="M352" s="61"/>
      <c r="N352" s="61"/>
      <c r="O352" s="61"/>
    </row>
    <row r="353" spans="3:15">
      <c r="C353" s="11"/>
      <c r="D353" s="11"/>
      <c r="E353" s="11"/>
      <c r="F353" s="11"/>
      <c r="G353" s="11"/>
      <c r="H353" s="11"/>
      <c r="I353" s="61"/>
      <c r="J353" s="61"/>
      <c r="K353" s="61"/>
      <c r="L353" s="61"/>
      <c r="M353" s="61"/>
      <c r="N353" s="61"/>
      <c r="O353" s="61"/>
    </row>
    <row r="354" spans="3:15">
      <c r="C354" s="11"/>
      <c r="D354" s="11"/>
      <c r="E354" s="11"/>
      <c r="F354" s="11"/>
      <c r="G354" s="11"/>
      <c r="H354" s="11"/>
      <c r="I354" s="61"/>
      <c r="J354" s="61"/>
      <c r="K354" s="61"/>
      <c r="L354" s="61"/>
      <c r="M354" s="61"/>
      <c r="N354" s="61"/>
      <c r="O354" s="61"/>
    </row>
    <row r="355" spans="3:15">
      <c r="C355" s="11"/>
      <c r="D355" s="11"/>
      <c r="E355" s="11"/>
      <c r="F355" s="11"/>
      <c r="G355" s="11"/>
      <c r="H355" s="11"/>
      <c r="I355" s="61"/>
      <c r="J355" s="61"/>
      <c r="K355" s="61"/>
      <c r="L355" s="61"/>
      <c r="M355" s="61"/>
      <c r="N355" s="61"/>
      <c r="O355" s="61"/>
    </row>
    <row r="356" spans="3:15">
      <c r="C356" s="11"/>
      <c r="D356" s="11"/>
      <c r="E356" s="11"/>
      <c r="F356" s="11"/>
      <c r="G356" s="11"/>
      <c r="H356" s="11"/>
      <c r="I356" s="61"/>
      <c r="J356" s="61"/>
      <c r="K356" s="61"/>
      <c r="L356" s="61"/>
      <c r="M356" s="61"/>
      <c r="N356" s="61"/>
      <c r="O356" s="61"/>
    </row>
    <row r="357" spans="3:15">
      <c r="C357" s="11"/>
      <c r="D357" s="11"/>
      <c r="E357" s="11"/>
      <c r="F357" s="11"/>
      <c r="G357" s="11"/>
      <c r="H357" s="11"/>
      <c r="I357" s="61"/>
      <c r="J357" s="61"/>
      <c r="K357" s="61"/>
      <c r="L357" s="61"/>
      <c r="M357" s="61"/>
      <c r="N357" s="61"/>
      <c r="O357" s="61"/>
    </row>
    <row r="358" spans="3:15">
      <c r="C358" s="11"/>
      <c r="D358" s="11"/>
      <c r="E358" s="11"/>
      <c r="F358" s="11"/>
      <c r="G358" s="11"/>
      <c r="H358" s="11"/>
      <c r="I358" s="61"/>
      <c r="J358" s="61"/>
      <c r="K358" s="61"/>
      <c r="L358" s="61"/>
      <c r="M358" s="61"/>
      <c r="N358" s="61"/>
      <c r="O358" s="61"/>
    </row>
    <row r="359" spans="3:15">
      <c r="C359" s="11"/>
      <c r="D359" s="11"/>
      <c r="E359" s="11"/>
      <c r="F359" s="11"/>
      <c r="G359" s="11"/>
      <c r="H359" s="11"/>
      <c r="I359" s="61"/>
      <c r="J359" s="61"/>
      <c r="K359" s="61"/>
      <c r="L359" s="61"/>
      <c r="M359" s="61"/>
      <c r="N359" s="61"/>
      <c r="O359" s="61"/>
    </row>
    <row r="360" spans="3:15">
      <c r="C360" s="11"/>
      <c r="D360" s="11"/>
      <c r="E360" s="11"/>
      <c r="F360" s="11"/>
      <c r="G360" s="11"/>
      <c r="H360" s="11"/>
      <c r="I360" s="61"/>
      <c r="J360" s="61"/>
      <c r="K360" s="61"/>
      <c r="L360" s="61"/>
      <c r="M360" s="61"/>
      <c r="N360" s="61"/>
      <c r="O360" s="61"/>
    </row>
    <row r="361" spans="3:15">
      <c r="C361" s="11"/>
      <c r="D361" s="11"/>
      <c r="E361" s="11"/>
      <c r="F361" s="11"/>
      <c r="G361" s="11"/>
      <c r="H361" s="11"/>
      <c r="I361" s="61"/>
      <c r="J361" s="61"/>
      <c r="K361" s="61"/>
      <c r="L361" s="61"/>
      <c r="M361" s="61"/>
      <c r="N361" s="61"/>
      <c r="O361" s="61"/>
    </row>
    <row r="362" spans="3:15">
      <c r="C362" s="11"/>
      <c r="D362" s="11"/>
      <c r="E362" s="11"/>
      <c r="F362" s="11"/>
      <c r="G362" s="11"/>
      <c r="H362" s="11"/>
      <c r="I362" s="61"/>
      <c r="J362" s="61"/>
      <c r="K362" s="61"/>
      <c r="L362" s="61"/>
      <c r="M362" s="61"/>
      <c r="N362" s="61"/>
      <c r="O362" s="61"/>
    </row>
    <row r="363" spans="3:15">
      <c r="C363" s="11"/>
      <c r="D363" s="11"/>
      <c r="E363" s="11"/>
      <c r="F363" s="11"/>
      <c r="G363" s="11"/>
      <c r="H363" s="11"/>
      <c r="I363" s="61"/>
      <c r="J363" s="61"/>
      <c r="K363" s="61"/>
      <c r="L363" s="61"/>
      <c r="M363" s="61"/>
      <c r="N363" s="61"/>
      <c r="O363" s="61"/>
    </row>
    <row r="364" spans="3:15">
      <c r="C364" s="11"/>
      <c r="D364" s="11"/>
      <c r="E364" s="11"/>
      <c r="F364" s="11"/>
      <c r="G364" s="11"/>
      <c r="H364" s="11"/>
      <c r="I364" s="61"/>
      <c r="J364" s="61"/>
      <c r="K364" s="61"/>
      <c r="L364" s="61"/>
      <c r="M364" s="61"/>
      <c r="N364" s="61"/>
      <c r="O364" s="61"/>
    </row>
    <row r="365" spans="3:15">
      <c r="C365" s="11"/>
      <c r="D365" s="11"/>
      <c r="E365" s="11"/>
      <c r="F365" s="11"/>
      <c r="G365" s="11"/>
      <c r="H365" s="11"/>
      <c r="I365" s="61"/>
      <c r="J365" s="61"/>
      <c r="K365" s="61"/>
      <c r="L365" s="61"/>
      <c r="M365" s="61"/>
      <c r="N365" s="61"/>
      <c r="O365" s="61"/>
    </row>
    <row r="366" spans="3:15">
      <c r="C366" s="11"/>
      <c r="D366" s="11"/>
      <c r="E366" s="11"/>
      <c r="F366" s="11"/>
      <c r="G366" s="11"/>
      <c r="H366" s="11"/>
      <c r="I366" s="61"/>
      <c r="J366" s="61"/>
      <c r="K366" s="61"/>
      <c r="L366" s="61"/>
      <c r="M366" s="61"/>
      <c r="N366" s="61"/>
      <c r="O366" s="61"/>
    </row>
    <row r="367" spans="3:15">
      <c r="C367" s="11"/>
      <c r="D367" s="11"/>
      <c r="E367" s="11"/>
      <c r="F367" s="11"/>
      <c r="G367" s="11"/>
      <c r="H367" s="11"/>
      <c r="I367" s="61"/>
      <c r="J367" s="61"/>
      <c r="K367" s="61"/>
      <c r="L367" s="61"/>
      <c r="M367" s="61"/>
      <c r="N367" s="61"/>
      <c r="O367" s="61"/>
    </row>
    <row r="368" spans="3:15">
      <c r="C368" s="11"/>
      <c r="D368" s="11"/>
      <c r="E368" s="11"/>
      <c r="F368" s="11"/>
      <c r="G368" s="11"/>
      <c r="H368" s="11"/>
      <c r="I368" s="61"/>
      <c r="J368" s="61"/>
      <c r="K368" s="61"/>
      <c r="L368" s="61"/>
      <c r="M368" s="61"/>
      <c r="N368" s="61"/>
      <c r="O368" s="61"/>
    </row>
    <row r="369" spans="3:15">
      <c r="C369" s="11"/>
      <c r="D369" s="11"/>
      <c r="E369" s="11"/>
      <c r="F369" s="11"/>
      <c r="G369" s="11"/>
      <c r="H369" s="11"/>
      <c r="I369" s="61"/>
      <c r="J369" s="61"/>
      <c r="K369" s="61"/>
      <c r="L369" s="61"/>
      <c r="M369" s="61"/>
      <c r="N369" s="61"/>
      <c r="O369" s="61"/>
    </row>
    <row r="370" spans="3:15">
      <c r="C370" s="11"/>
      <c r="D370" s="11"/>
      <c r="E370" s="11"/>
      <c r="F370" s="11"/>
      <c r="G370" s="11"/>
      <c r="H370" s="11"/>
      <c r="I370" s="61"/>
      <c r="J370" s="61"/>
      <c r="K370" s="61"/>
      <c r="L370" s="61"/>
      <c r="M370" s="61"/>
      <c r="N370" s="61"/>
      <c r="O370" s="61"/>
    </row>
    <row r="371" spans="3:15">
      <c r="C371" s="11"/>
      <c r="D371" s="11"/>
      <c r="E371" s="11"/>
      <c r="F371" s="11"/>
      <c r="G371" s="11"/>
      <c r="H371" s="11"/>
      <c r="I371" s="61"/>
      <c r="J371" s="61"/>
      <c r="K371" s="61"/>
      <c r="L371" s="61"/>
      <c r="M371" s="61"/>
      <c r="N371" s="61"/>
      <c r="O371" s="61"/>
    </row>
    <row r="372" spans="3:15">
      <c r="C372" s="11"/>
      <c r="D372" s="11"/>
      <c r="E372" s="11"/>
      <c r="F372" s="11"/>
      <c r="G372" s="11"/>
      <c r="H372" s="11"/>
      <c r="I372" s="61"/>
      <c r="J372" s="61"/>
      <c r="K372" s="61"/>
      <c r="L372" s="61"/>
      <c r="M372" s="61"/>
      <c r="N372" s="61"/>
      <c r="O372" s="61"/>
    </row>
    <row r="373" spans="3:15">
      <c r="C373" s="11"/>
      <c r="D373" s="11"/>
      <c r="E373" s="11"/>
      <c r="F373" s="11"/>
      <c r="G373" s="11"/>
      <c r="H373" s="11"/>
      <c r="I373" s="61"/>
      <c r="J373" s="61"/>
      <c r="K373" s="61"/>
      <c r="L373" s="61"/>
      <c r="M373" s="61"/>
      <c r="N373" s="61"/>
      <c r="O373" s="61"/>
    </row>
    <row r="374" spans="3:15">
      <c r="C374" s="11"/>
      <c r="D374" s="11"/>
      <c r="E374" s="11"/>
      <c r="F374" s="11"/>
      <c r="G374" s="11"/>
      <c r="H374" s="11"/>
      <c r="I374" s="61"/>
      <c r="J374" s="61"/>
      <c r="K374" s="61"/>
      <c r="L374" s="61"/>
      <c r="M374" s="61"/>
      <c r="N374" s="61"/>
      <c r="O374" s="61"/>
    </row>
    <row r="375" spans="3:15">
      <c r="C375" s="11"/>
      <c r="D375" s="11"/>
      <c r="E375" s="11"/>
      <c r="F375" s="11"/>
      <c r="G375" s="11"/>
      <c r="H375" s="11"/>
      <c r="I375" s="61"/>
      <c r="J375" s="61"/>
      <c r="K375" s="61"/>
      <c r="L375" s="61"/>
      <c r="M375" s="61"/>
      <c r="N375" s="61"/>
      <c r="O375" s="61"/>
    </row>
    <row r="376" spans="3:15">
      <c r="C376" s="11"/>
      <c r="D376" s="11"/>
      <c r="E376" s="11"/>
      <c r="F376" s="11"/>
      <c r="G376" s="11"/>
      <c r="H376" s="11"/>
      <c r="I376" s="61"/>
      <c r="J376" s="61"/>
      <c r="K376" s="61"/>
      <c r="L376" s="61"/>
      <c r="M376" s="61"/>
      <c r="N376" s="61"/>
      <c r="O376" s="61"/>
    </row>
    <row r="377" spans="3:15">
      <c r="C377" s="11"/>
      <c r="D377" s="11"/>
      <c r="E377" s="11"/>
      <c r="F377" s="11"/>
      <c r="G377" s="11"/>
      <c r="H377" s="11"/>
      <c r="I377" s="61"/>
      <c r="J377" s="61"/>
      <c r="K377" s="61"/>
      <c r="L377" s="61"/>
      <c r="M377" s="61"/>
      <c r="N377" s="61"/>
      <c r="O377" s="61"/>
    </row>
    <row r="378" spans="3:15">
      <c r="C378" s="11"/>
      <c r="D378" s="11"/>
      <c r="E378" s="11"/>
      <c r="F378" s="11"/>
      <c r="G378" s="11"/>
      <c r="H378" s="11"/>
      <c r="I378" s="61"/>
      <c r="J378" s="61"/>
      <c r="K378" s="61"/>
      <c r="L378" s="61"/>
      <c r="M378" s="61"/>
      <c r="N378" s="61"/>
      <c r="O378" s="61"/>
    </row>
    <row r="379" spans="3:15">
      <c r="C379" s="11"/>
      <c r="D379" s="11"/>
      <c r="E379" s="11"/>
      <c r="F379" s="11"/>
      <c r="G379" s="11"/>
      <c r="H379" s="11"/>
      <c r="I379" s="61"/>
      <c r="J379" s="61"/>
      <c r="K379" s="61"/>
      <c r="L379" s="61"/>
      <c r="M379" s="61"/>
      <c r="N379" s="61"/>
      <c r="O379" s="61"/>
    </row>
    <row r="380" spans="3:15">
      <c r="C380" s="11"/>
      <c r="D380" s="11"/>
      <c r="E380" s="11"/>
      <c r="F380" s="11"/>
      <c r="G380" s="11"/>
      <c r="H380" s="11"/>
      <c r="I380" s="61"/>
      <c r="J380" s="61"/>
      <c r="K380" s="61"/>
      <c r="L380" s="61"/>
      <c r="M380" s="61"/>
      <c r="N380" s="61"/>
      <c r="O380" s="61"/>
    </row>
    <row r="381" spans="3:15">
      <c r="C381" s="11"/>
      <c r="D381" s="11"/>
      <c r="E381" s="11"/>
      <c r="F381" s="11"/>
      <c r="G381" s="11"/>
      <c r="H381" s="11"/>
      <c r="I381" s="61"/>
      <c r="J381" s="61"/>
      <c r="K381" s="61"/>
      <c r="L381" s="61"/>
      <c r="M381" s="61"/>
      <c r="N381" s="61"/>
      <c r="O381" s="61"/>
    </row>
    <row r="382" spans="3:15">
      <c r="C382" s="11"/>
      <c r="D382" s="11"/>
      <c r="E382" s="11"/>
      <c r="F382" s="11"/>
      <c r="G382" s="11"/>
      <c r="H382" s="11"/>
      <c r="I382" s="61"/>
      <c r="J382" s="61"/>
      <c r="K382" s="61"/>
      <c r="L382" s="61"/>
      <c r="M382" s="61"/>
      <c r="N382" s="61"/>
      <c r="O382" s="61"/>
    </row>
    <row r="383" spans="3:15">
      <c r="C383" s="11"/>
      <c r="D383" s="11"/>
      <c r="E383" s="11"/>
      <c r="F383" s="11"/>
      <c r="G383" s="11"/>
      <c r="H383" s="11"/>
      <c r="I383" s="61"/>
      <c r="J383" s="61"/>
      <c r="K383" s="61"/>
      <c r="L383" s="61"/>
      <c r="M383" s="61"/>
      <c r="N383" s="61"/>
      <c r="O383" s="61"/>
    </row>
    <row r="384" spans="3:15">
      <c r="C384" s="11"/>
      <c r="D384" s="11"/>
      <c r="E384" s="11"/>
      <c r="F384" s="11"/>
      <c r="G384" s="11"/>
      <c r="H384" s="11"/>
      <c r="I384" s="61"/>
      <c r="J384" s="61"/>
      <c r="K384" s="61"/>
      <c r="L384" s="61"/>
      <c r="M384" s="61"/>
      <c r="N384" s="61"/>
      <c r="O384" s="61"/>
    </row>
    <row r="385" spans="3:15">
      <c r="C385" s="11"/>
      <c r="D385" s="11"/>
      <c r="E385" s="11"/>
      <c r="F385" s="11"/>
      <c r="G385" s="11"/>
      <c r="H385" s="11"/>
      <c r="I385" s="61"/>
      <c r="J385" s="61"/>
      <c r="K385" s="61"/>
      <c r="L385" s="61"/>
      <c r="M385" s="61"/>
      <c r="N385" s="61"/>
      <c r="O385" s="61"/>
    </row>
    <row r="386" spans="3:15">
      <c r="C386" s="11"/>
      <c r="D386" s="11"/>
      <c r="E386" s="11"/>
      <c r="F386" s="11"/>
      <c r="G386" s="11"/>
      <c r="H386" s="11"/>
      <c r="I386" s="61"/>
      <c r="J386" s="61"/>
      <c r="K386" s="61"/>
      <c r="L386" s="61"/>
      <c r="M386" s="61"/>
      <c r="N386" s="61"/>
      <c r="O386" s="61"/>
    </row>
    <row r="387" spans="3:15">
      <c r="C387" s="11"/>
      <c r="D387" s="11"/>
      <c r="E387" s="11"/>
      <c r="F387" s="11"/>
      <c r="G387" s="11"/>
      <c r="H387" s="11"/>
      <c r="I387" s="61"/>
      <c r="J387" s="61"/>
      <c r="K387" s="61"/>
      <c r="L387" s="61"/>
      <c r="M387" s="61"/>
      <c r="N387" s="61"/>
      <c r="O387" s="61"/>
    </row>
    <row r="388" spans="3:15">
      <c r="C388" s="11"/>
      <c r="D388" s="11"/>
      <c r="E388" s="11"/>
      <c r="F388" s="11"/>
      <c r="G388" s="11"/>
      <c r="H388" s="11"/>
      <c r="I388" s="61"/>
      <c r="J388" s="61"/>
      <c r="K388" s="61"/>
      <c r="L388" s="61"/>
      <c r="M388" s="61"/>
      <c r="N388" s="61"/>
      <c r="O388" s="61"/>
    </row>
    <row r="389" spans="3:15">
      <c r="C389" s="11"/>
      <c r="D389" s="11"/>
      <c r="E389" s="11"/>
      <c r="F389" s="11"/>
      <c r="G389" s="11"/>
      <c r="H389" s="11"/>
      <c r="I389" s="61"/>
      <c r="J389" s="61"/>
      <c r="K389" s="61"/>
      <c r="L389" s="61"/>
      <c r="M389" s="61"/>
      <c r="N389" s="61"/>
      <c r="O389" s="61"/>
    </row>
    <row r="390" spans="3:15">
      <c r="C390" s="11"/>
      <c r="D390" s="11"/>
      <c r="E390" s="11"/>
      <c r="F390" s="11"/>
      <c r="G390" s="11"/>
      <c r="H390" s="11"/>
      <c r="I390" s="61"/>
      <c r="J390" s="61"/>
      <c r="K390" s="61"/>
      <c r="L390" s="61"/>
      <c r="M390" s="61"/>
      <c r="N390" s="61"/>
      <c r="O390" s="61"/>
    </row>
    <row r="391" spans="3:15">
      <c r="C391" s="11"/>
      <c r="D391" s="11"/>
      <c r="E391" s="11"/>
      <c r="F391" s="11"/>
      <c r="G391" s="11"/>
      <c r="H391" s="11"/>
      <c r="I391" s="61"/>
      <c r="J391" s="61"/>
      <c r="K391" s="61"/>
      <c r="L391" s="61"/>
      <c r="M391" s="61"/>
      <c r="N391" s="61"/>
      <c r="O391" s="61"/>
    </row>
    <row r="392" spans="3:15">
      <c r="C392" s="11"/>
      <c r="D392" s="11"/>
      <c r="E392" s="11"/>
      <c r="F392" s="11"/>
      <c r="G392" s="11"/>
      <c r="H392" s="11"/>
      <c r="I392" s="61"/>
      <c r="J392" s="61"/>
      <c r="K392" s="61"/>
      <c r="L392" s="61"/>
      <c r="M392" s="61"/>
      <c r="N392" s="61"/>
      <c r="O392" s="61"/>
    </row>
    <row r="393" spans="3:15">
      <c r="C393" s="11"/>
      <c r="D393" s="11"/>
      <c r="E393" s="11"/>
      <c r="F393" s="11"/>
      <c r="G393" s="11"/>
      <c r="H393" s="11"/>
      <c r="I393" s="61"/>
      <c r="J393" s="61"/>
      <c r="K393" s="61"/>
      <c r="L393" s="61"/>
      <c r="M393" s="61"/>
      <c r="N393" s="61"/>
      <c r="O393" s="61"/>
    </row>
    <row r="394" spans="3:15">
      <c r="C394" s="11"/>
      <c r="D394" s="11"/>
      <c r="E394" s="11"/>
      <c r="F394" s="11"/>
      <c r="G394" s="11"/>
      <c r="H394" s="11"/>
      <c r="I394" s="61"/>
      <c r="J394" s="61"/>
      <c r="K394" s="61"/>
      <c r="L394" s="61"/>
      <c r="M394" s="61"/>
      <c r="N394" s="61"/>
      <c r="O394" s="61"/>
    </row>
    <row r="395" spans="3:15">
      <c r="C395" s="11"/>
      <c r="D395" s="11"/>
      <c r="E395" s="11"/>
      <c r="F395" s="11"/>
      <c r="G395" s="11"/>
      <c r="H395" s="11"/>
      <c r="I395" s="61"/>
      <c r="J395" s="61"/>
      <c r="K395" s="61"/>
      <c r="L395" s="61"/>
      <c r="M395" s="61"/>
      <c r="N395" s="61"/>
      <c r="O395" s="61"/>
    </row>
    <row r="396" spans="3:15">
      <c r="C396" s="11"/>
      <c r="D396" s="11"/>
      <c r="E396" s="11"/>
      <c r="F396" s="11"/>
      <c r="G396" s="11"/>
      <c r="H396" s="11"/>
      <c r="I396" s="61"/>
      <c r="J396" s="61"/>
      <c r="K396" s="61"/>
      <c r="L396" s="61"/>
      <c r="M396" s="61"/>
      <c r="N396" s="61"/>
      <c r="O396" s="61"/>
    </row>
    <row r="397" spans="3:15">
      <c r="C397" s="11"/>
      <c r="D397" s="11"/>
      <c r="E397" s="11"/>
      <c r="F397" s="11"/>
      <c r="G397" s="11"/>
      <c r="H397" s="11"/>
      <c r="I397" s="61"/>
      <c r="J397" s="61"/>
      <c r="K397" s="61"/>
      <c r="L397" s="61"/>
      <c r="M397" s="61"/>
      <c r="N397" s="61"/>
      <c r="O397" s="61"/>
    </row>
    <row r="398" spans="3:15">
      <c r="C398" s="11"/>
      <c r="D398" s="11"/>
      <c r="E398" s="11"/>
      <c r="F398" s="11"/>
      <c r="G398" s="11"/>
      <c r="H398" s="11"/>
      <c r="I398" s="61"/>
      <c r="J398" s="61"/>
      <c r="K398" s="61"/>
      <c r="L398" s="61"/>
      <c r="M398" s="61"/>
      <c r="N398" s="61"/>
      <c r="O398" s="61"/>
    </row>
    <row r="399" spans="3:15">
      <c r="C399" s="11"/>
      <c r="D399" s="11"/>
      <c r="E399" s="11"/>
      <c r="F399" s="11"/>
      <c r="G399" s="11"/>
      <c r="H399" s="11"/>
      <c r="I399" s="61"/>
      <c r="J399" s="61"/>
      <c r="K399" s="61"/>
      <c r="L399" s="61"/>
      <c r="M399" s="61"/>
      <c r="N399" s="61"/>
      <c r="O399" s="61"/>
    </row>
    <row r="400" spans="3:15">
      <c r="C400" s="11"/>
      <c r="D400" s="11"/>
      <c r="E400" s="11"/>
      <c r="F400" s="11"/>
      <c r="G400" s="11"/>
      <c r="H400" s="11"/>
      <c r="I400" s="61"/>
      <c r="J400" s="61"/>
      <c r="K400" s="61"/>
      <c r="L400" s="61"/>
      <c r="M400" s="61"/>
      <c r="N400" s="61"/>
      <c r="O400" s="61"/>
    </row>
    <row r="401" spans="3:15">
      <c r="C401" s="11"/>
      <c r="D401" s="11"/>
      <c r="E401" s="11"/>
      <c r="F401" s="11"/>
      <c r="G401" s="11"/>
      <c r="H401" s="11"/>
      <c r="I401" s="61"/>
      <c r="J401" s="61"/>
      <c r="K401" s="61"/>
      <c r="L401" s="61"/>
      <c r="M401" s="61"/>
      <c r="N401" s="61"/>
      <c r="O401" s="61"/>
    </row>
    <row r="402" spans="3:15">
      <c r="C402" s="11"/>
      <c r="D402" s="11"/>
      <c r="E402" s="11"/>
      <c r="F402" s="11"/>
      <c r="G402" s="11"/>
      <c r="H402" s="11"/>
      <c r="I402" s="61"/>
      <c r="J402" s="61"/>
      <c r="K402" s="61"/>
      <c r="L402" s="61"/>
      <c r="M402" s="61"/>
      <c r="N402" s="61"/>
      <c r="O402" s="61"/>
    </row>
    <row r="403" spans="3:15">
      <c r="C403" s="11"/>
      <c r="D403" s="11"/>
      <c r="E403" s="11"/>
      <c r="F403" s="11"/>
      <c r="G403" s="11"/>
      <c r="H403" s="11"/>
      <c r="I403" s="61"/>
      <c r="J403" s="61"/>
      <c r="K403" s="61"/>
      <c r="L403" s="61"/>
      <c r="M403" s="61"/>
      <c r="N403" s="61"/>
      <c r="O403" s="61"/>
    </row>
    <row r="404" spans="3:15">
      <c r="C404" s="11"/>
      <c r="D404" s="11"/>
      <c r="E404" s="11"/>
      <c r="F404" s="11"/>
      <c r="G404" s="11"/>
      <c r="H404" s="11"/>
      <c r="I404" s="61"/>
      <c r="J404" s="61"/>
      <c r="K404" s="61"/>
      <c r="L404" s="61"/>
      <c r="M404" s="61"/>
      <c r="N404" s="61"/>
      <c r="O404" s="61"/>
    </row>
    <row r="405" spans="3:15">
      <c r="C405" s="11"/>
      <c r="D405" s="11"/>
      <c r="E405" s="11"/>
      <c r="F405" s="11"/>
      <c r="G405" s="11"/>
      <c r="H405" s="11"/>
      <c r="I405" s="61"/>
      <c r="J405" s="61"/>
      <c r="K405" s="61"/>
      <c r="L405" s="61"/>
      <c r="M405" s="61"/>
      <c r="N405" s="61"/>
      <c r="O405" s="61"/>
    </row>
    <row r="406" spans="3:15">
      <c r="C406" s="11"/>
      <c r="D406" s="11"/>
      <c r="E406" s="11"/>
      <c r="F406" s="11"/>
      <c r="G406" s="11"/>
      <c r="H406" s="11"/>
      <c r="I406" s="61"/>
      <c r="J406" s="61"/>
      <c r="K406" s="61"/>
      <c r="L406" s="61"/>
      <c r="M406" s="61"/>
      <c r="N406" s="61"/>
      <c r="O406" s="61"/>
    </row>
    <row r="407" spans="3:15">
      <c r="C407" s="11"/>
      <c r="D407" s="11"/>
      <c r="E407" s="11"/>
      <c r="F407" s="11"/>
      <c r="G407" s="11"/>
      <c r="H407" s="11"/>
      <c r="I407" s="61"/>
      <c r="J407" s="61"/>
      <c r="K407" s="61"/>
      <c r="L407" s="61"/>
      <c r="M407" s="61"/>
      <c r="N407" s="61"/>
      <c r="O407" s="61"/>
    </row>
    <row r="408" spans="3:15">
      <c r="C408" s="11"/>
      <c r="D408" s="11"/>
      <c r="E408" s="11"/>
      <c r="F408" s="11"/>
      <c r="G408" s="11"/>
      <c r="H408" s="11"/>
      <c r="I408" s="61"/>
      <c r="J408" s="61"/>
      <c r="K408" s="61"/>
      <c r="L408" s="61"/>
      <c r="M408" s="61"/>
      <c r="N408" s="61"/>
      <c r="O408" s="61"/>
    </row>
    <row r="409" spans="3:15">
      <c r="C409" s="11"/>
      <c r="D409" s="11"/>
      <c r="E409" s="11"/>
      <c r="F409" s="11"/>
      <c r="G409" s="11"/>
      <c r="H409" s="11"/>
      <c r="I409" s="61"/>
      <c r="J409" s="61"/>
      <c r="K409" s="61"/>
      <c r="L409" s="61"/>
      <c r="M409" s="61"/>
      <c r="N409" s="61"/>
      <c r="O409" s="61"/>
    </row>
    <row r="410" spans="3:15">
      <c r="C410" s="11"/>
      <c r="D410" s="11"/>
      <c r="E410" s="11"/>
      <c r="F410" s="11"/>
      <c r="G410" s="11"/>
      <c r="H410" s="11"/>
      <c r="I410" s="61"/>
      <c r="J410" s="61"/>
      <c r="K410" s="61"/>
      <c r="L410" s="61"/>
      <c r="M410" s="61"/>
      <c r="N410" s="61"/>
      <c r="O410" s="61"/>
    </row>
    <row r="411" spans="3:15">
      <c r="C411" s="11"/>
      <c r="D411" s="11"/>
      <c r="E411" s="11"/>
      <c r="F411" s="11"/>
      <c r="G411" s="11"/>
      <c r="H411" s="11"/>
      <c r="I411" s="61"/>
      <c r="J411" s="61"/>
      <c r="K411" s="61"/>
      <c r="L411" s="61"/>
      <c r="M411" s="61"/>
      <c r="N411" s="61"/>
      <c r="O411" s="61"/>
    </row>
    <row r="412" spans="3:15">
      <c r="C412" s="11"/>
      <c r="D412" s="11"/>
      <c r="E412" s="11"/>
      <c r="F412" s="11"/>
      <c r="G412" s="11"/>
      <c r="H412" s="11"/>
      <c r="I412" s="61"/>
      <c r="J412" s="61"/>
      <c r="K412" s="61"/>
      <c r="L412" s="61"/>
      <c r="M412" s="61"/>
      <c r="N412" s="61"/>
      <c r="O412" s="61"/>
    </row>
    <row r="413" spans="3:15">
      <c r="C413" s="11"/>
      <c r="D413" s="11"/>
      <c r="E413" s="11"/>
      <c r="F413" s="11"/>
      <c r="G413" s="11"/>
      <c r="H413" s="11"/>
      <c r="I413" s="61"/>
      <c r="J413" s="61"/>
      <c r="K413" s="61"/>
      <c r="L413" s="61"/>
      <c r="M413" s="61"/>
      <c r="N413" s="61"/>
      <c r="O413" s="61"/>
    </row>
    <row r="414" spans="3:15">
      <c r="C414" s="11"/>
      <c r="D414" s="11"/>
      <c r="E414" s="11"/>
      <c r="F414" s="11"/>
      <c r="G414" s="11"/>
      <c r="H414" s="11"/>
      <c r="I414" s="61"/>
      <c r="J414" s="61"/>
      <c r="K414" s="61"/>
      <c r="L414" s="61"/>
      <c r="M414" s="61"/>
      <c r="N414" s="61"/>
      <c r="O414" s="61"/>
    </row>
    <row r="415" spans="3:15">
      <c r="C415" s="11"/>
      <c r="D415" s="11"/>
      <c r="E415" s="11"/>
      <c r="F415" s="11"/>
      <c r="G415" s="11"/>
      <c r="H415" s="11"/>
      <c r="I415" s="61"/>
      <c r="J415" s="61"/>
      <c r="K415" s="61"/>
      <c r="L415" s="61"/>
      <c r="M415" s="61"/>
      <c r="N415" s="61"/>
      <c r="O415" s="61"/>
    </row>
    <row r="416" spans="3:15">
      <c r="C416" s="11"/>
      <c r="D416" s="11"/>
      <c r="E416" s="11"/>
      <c r="F416" s="11"/>
      <c r="G416" s="11"/>
      <c r="H416" s="11"/>
      <c r="I416" s="61"/>
      <c r="J416" s="61"/>
      <c r="K416" s="61"/>
      <c r="L416" s="61"/>
      <c r="M416" s="61"/>
      <c r="N416" s="61"/>
      <c r="O416" s="61"/>
    </row>
    <row r="417" spans="3:15">
      <c r="C417" s="11"/>
      <c r="D417" s="11"/>
      <c r="E417" s="11"/>
      <c r="F417" s="11"/>
      <c r="G417" s="11"/>
      <c r="H417" s="11"/>
      <c r="I417" s="61"/>
      <c r="J417" s="61"/>
      <c r="K417" s="61"/>
      <c r="L417" s="61"/>
      <c r="M417" s="61"/>
      <c r="N417" s="61"/>
      <c r="O417" s="61"/>
    </row>
    <row r="418" spans="3:15">
      <c r="C418" s="11"/>
      <c r="D418" s="11"/>
      <c r="E418" s="11"/>
      <c r="F418" s="11"/>
      <c r="G418" s="11"/>
      <c r="H418" s="11"/>
      <c r="I418" s="61"/>
      <c r="J418" s="61"/>
      <c r="K418" s="61"/>
      <c r="L418" s="61"/>
      <c r="M418" s="61"/>
      <c r="N418" s="61"/>
      <c r="O418" s="61"/>
    </row>
    <row r="419" spans="3:15">
      <c r="C419" s="11"/>
      <c r="D419" s="11"/>
      <c r="E419" s="11"/>
      <c r="F419" s="11"/>
      <c r="G419" s="11"/>
      <c r="H419" s="11"/>
      <c r="I419" s="61"/>
      <c r="J419" s="61"/>
      <c r="K419" s="61"/>
      <c r="L419" s="61"/>
      <c r="M419" s="61"/>
      <c r="N419" s="61"/>
      <c r="O419" s="61"/>
    </row>
    <row r="420" spans="3:15">
      <c r="C420" s="11"/>
      <c r="D420" s="11"/>
      <c r="E420" s="11"/>
      <c r="F420" s="11"/>
      <c r="G420" s="11"/>
      <c r="H420" s="11"/>
      <c r="I420" s="61"/>
      <c r="J420" s="61"/>
      <c r="K420" s="61"/>
      <c r="L420" s="61"/>
      <c r="M420" s="61"/>
      <c r="N420" s="61"/>
      <c r="O420" s="61"/>
    </row>
    <row r="421" spans="3:15">
      <c r="C421" s="11"/>
      <c r="D421" s="11"/>
      <c r="E421" s="11"/>
      <c r="F421" s="11"/>
      <c r="G421" s="11"/>
      <c r="H421" s="11"/>
      <c r="I421" s="61"/>
      <c r="J421" s="61"/>
      <c r="K421" s="61"/>
      <c r="L421" s="61"/>
      <c r="M421" s="61"/>
      <c r="N421" s="61"/>
      <c r="O421" s="61"/>
    </row>
    <row r="422" spans="3:15">
      <c r="C422" s="11"/>
      <c r="D422" s="11"/>
      <c r="E422" s="11"/>
      <c r="F422" s="11"/>
      <c r="G422" s="11"/>
      <c r="H422" s="11"/>
      <c r="I422" s="61"/>
      <c r="J422" s="61"/>
      <c r="K422" s="61"/>
      <c r="L422" s="61"/>
      <c r="M422" s="61"/>
      <c r="N422" s="61"/>
      <c r="O422" s="61"/>
    </row>
    <row r="423" spans="3:15">
      <c r="C423" s="11"/>
      <c r="D423" s="11"/>
      <c r="E423" s="11"/>
      <c r="F423" s="11"/>
      <c r="G423" s="11"/>
      <c r="H423" s="11"/>
      <c r="I423" s="61"/>
      <c r="J423" s="61"/>
      <c r="K423" s="61"/>
      <c r="L423" s="61"/>
      <c r="M423" s="61"/>
      <c r="N423" s="61"/>
      <c r="O423" s="61"/>
    </row>
    <row r="424" spans="3:15">
      <c r="C424" s="11"/>
      <c r="D424" s="11"/>
      <c r="E424" s="11"/>
      <c r="F424" s="11"/>
      <c r="G424" s="11"/>
      <c r="H424" s="11"/>
      <c r="I424" s="61"/>
      <c r="J424" s="61"/>
      <c r="K424" s="61"/>
      <c r="L424" s="61"/>
      <c r="M424" s="61"/>
      <c r="N424" s="61"/>
      <c r="O424" s="61"/>
    </row>
    <row r="425" spans="3:15">
      <c r="C425" s="11"/>
      <c r="D425" s="11"/>
      <c r="E425" s="11"/>
      <c r="F425" s="11"/>
      <c r="G425" s="11"/>
      <c r="H425" s="11"/>
      <c r="I425" s="61"/>
      <c r="J425" s="61"/>
      <c r="K425" s="61"/>
      <c r="L425" s="61"/>
      <c r="M425" s="61"/>
      <c r="N425" s="61"/>
      <c r="O425" s="61"/>
    </row>
    <row r="426" spans="3:15">
      <c r="C426" s="11"/>
      <c r="D426" s="11"/>
      <c r="E426" s="11"/>
      <c r="F426" s="11"/>
      <c r="G426" s="11"/>
      <c r="H426" s="11"/>
      <c r="I426" s="61"/>
      <c r="J426" s="61"/>
      <c r="K426" s="61"/>
      <c r="L426" s="61"/>
      <c r="M426" s="61"/>
      <c r="N426" s="61"/>
      <c r="O426" s="61"/>
    </row>
    <row r="427" spans="3:15">
      <c r="C427" s="11"/>
      <c r="D427" s="11"/>
      <c r="E427" s="11"/>
      <c r="F427" s="11"/>
      <c r="G427" s="11"/>
      <c r="H427" s="11"/>
      <c r="I427" s="61"/>
      <c r="J427" s="61"/>
      <c r="K427" s="61"/>
      <c r="L427" s="61"/>
      <c r="M427" s="61"/>
      <c r="N427" s="61"/>
      <c r="O427" s="61"/>
    </row>
    <row r="428" spans="3:15">
      <c r="C428" s="11"/>
      <c r="D428" s="11"/>
      <c r="E428" s="11"/>
      <c r="F428" s="11"/>
      <c r="G428" s="11"/>
      <c r="H428" s="11"/>
      <c r="I428" s="61"/>
      <c r="J428" s="61"/>
      <c r="K428" s="61"/>
      <c r="L428" s="61"/>
      <c r="M428" s="61"/>
      <c r="N428" s="61"/>
      <c r="O428" s="61"/>
    </row>
    <row r="429" spans="3:15">
      <c r="C429" s="11"/>
      <c r="D429" s="11"/>
      <c r="E429" s="11"/>
      <c r="F429" s="11"/>
      <c r="G429" s="11"/>
      <c r="H429" s="11"/>
      <c r="I429" s="61"/>
      <c r="J429" s="61"/>
      <c r="K429" s="61"/>
      <c r="L429" s="61"/>
      <c r="M429" s="61"/>
      <c r="N429" s="61"/>
      <c r="O429" s="61"/>
    </row>
    <row r="430" spans="3:15">
      <c r="C430" s="11"/>
      <c r="D430" s="11"/>
      <c r="E430" s="11"/>
      <c r="F430" s="11"/>
      <c r="G430" s="11"/>
      <c r="H430" s="11"/>
      <c r="I430" s="61"/>
      <c r="J430" s="61"/>
      <c r="K430" s="61"/>
      <c r="L430" s="61"/>
      <c r="M430" s="61"/>
      <c r="N430" s="61"/>
      <c r="O430" s="61"/>
    </row>
    <row r="431" spans="3:15">
      <c r="C431" s="11"/>
      <c r="D431" s="11"/>
      <c r="E431" s="11"/>
      <c r="F431" s="11"/>
      <c r="G431" s="11"/>
      <c r="H431" s="11"/>
      <c r="I431" s="61"/>
      <c r="J431" s="61"/>
      <c r="K431" s="61"/>
      <c r="L431" s="61"/>
      <c r="M431" s="61"/>
      <c r="N431" s="61"/>
      <c r="O431" s="61"/>
    </row>
    <row r="432" spans="3:15">
      <c r="C432" s="11"/>
      <c r="D432" s="11"/>
      <c r="E432" s="11"/>
      <c r="F432" s="11"/>
      <c r="G432" s="11"/>
      <c r="H432" s="11"/>
      <c r="I432" s="61"/>
      <c r="J432" s="61"/>
      <c r="K432" s="61"/>
      <c r="L432" s="61"/>
      <c r="M432" s="61"/>
      <c r="N432" s="61"/>
      <c r="O432" s="61"/>
    </row>
    <row r="433" spans="3:15">
      <c r="C433" s="11"/>
      <c r="D433" s="11"/>
      <c r="E433" s="11"/>
      <c r="F433" s="11"/>
      <c r="G433" s="11"/>
      <c r="H433" s="11"/>
      <c r="I433" s="61"/>
      <c r="J433" s="61"/>
      <c r="K433" s="61"/>
      <c r="L433" s="61"/>
      <c r="M433" s="61"/>
      <c r="N433" s="61"/>
      <c r="O433" s="61"/>
    </row>
    <row r="434" spans="3:15">
      <c r="C434" s="11"/>
      <c r="D434" s="11"/>
      <c r="E434" s="11"/>
      <c r="F434" s="11"/>
      <c r="G434" s="11"/>
      <c r="H434" s="11"/>
      <c r="I434" s="61"/>
      <c r="J434" s="61"/>
      <c r="K434" s="61"/>
      <c r="L434" s="61"/>
      <c r="M434" s="61"/>
      <c r="N434" s="61"/>
      <c r="O434" s="61"/>
    </row>
    <row r="435" spans="3:15">
      <c r="C435" s="11"/>
      <c r="D435" s="11"/>
      <c r="E435" s="11"/>
      <c r="F435" s="11"/>
      <c r="G435" s="11"/>
      <c r="H435" s="11"/>
      <c r="I435" s="61"/>
      <c r="J435" s="61"/>
      <c r="K435" s="61"/>
      <c r="L435" s="61"/>
      <c r="M435" s="61"/>
      <c r="N435" s="61"/>
      <c r="O435" s="61"/>
    </row>
    <row r="436" spans="3:15">
      <c r="C436" s="11"/>
      <c r="D436" s="11"/>
      <c r="E436" s="11"/>
      <c r="F436" s="11"/>
      <c r="G436" s="11"/>
      <c r="H436" s="11"/>
      <c r="I436" s="61"/>
      <c r="J436" s="61"/>
      <c r="K436" s="61"/>
      <c r="L436" s="61"/>
      <c r="M436" s="61"/>
      <c r="N436" s="61"/>
      <c r="O436" s="61"/>
    </row>
    <row r="437" spans="3:15">
      <c r="C437" s="11"/>
      <c r="D437" s="11"/>
      <c r="E437" s="11"/>
      <c r="F437" s="11"/>
      <c r="G437" s="11"/>
      <c r="H437" s="11"/>
      <c r="I437" s="61"/>
      <c r="J437" s="61"/>
      <c r="K437" s="61"/>
      <c r="L437" s="61"/>
      <c r="M437" s="61"/>
      <c r="N437" s="61"/>
      <c r="O437" s="61"/>
    </row>
    <row r="438" spans="3:15">
      <c r="C438" s="11"/>
      <c r="D438" s="11"/>
      <c r="E438" s="11"/>
      <c r="F438" s="11"/>
      <c r="G438" s="11"/>
      <c r="H438" s="11"/>
      <c r="I438" s="61"/>
      <c r="J438" s="61"/>
      <c r="K438" s="61"/>
      <c r="L438" s="61"/>
      <c r="M438" s="61"/>
      <c r="N438" s="61"/>
      <c r="O438" s="61"/>
    </row>
    <row r="439" spans="3:15">
      <c r="C439" s="11"/>
      <c r="D439" s="11"/>
      <c r="E439" s="11"/>
      <c r="F439" s="11"/>
      <c r="G439" s="11"/>
      <c r="H439" s="11"/>
      <c r="I439" s="61"/>
      <c r="J439" s="61"/>
      <c r="K439" s="61"/>
      <c r="L439" s="61"/>
      <c r="M439" s="61"/>
      <c r="N439" s="61"/>
      <c r="O439" s="61"/>
    </row>
    <row r="440" spans="3:15">
      <c r="C440" s="11"/>
      <c r="D440" s="11"/>
      <c r="E440" s="11"/>
      <c r="F440" s="11"/>
      <c r="G440" s="11"/>
      <c r="H440" s="11"/>
      <c r="I440" s="61"/>
      <c r="J440" s="61"/>
      <c r="K440" s="61"/>
      <c r="L440" s="61"/>
      <c r="M440" s="61"/>
      <c r="N440" s="61"/>
      <c r="O440" s="61"/>
    </row>
    <row r="441" spans="3:15">
      <c r="C441" s="11"/>
      <c r="D441" s="11"/>
      <c r="E441" s="11"/>
      <c r="F441" s="11"/>
      <c r="G441" s="11"/>
      <c r="H441" s="11"/>
      <c r="I441" s="61"/>
      <c r="J441" s="61"/>
      <c r="K441" s="61"/>
      <c r="L441" s="61"/>
      <c r="M441" s="61"/>
      <c r="N441" s="61"/>
      <c r="O441" s="61"/>
    </row>
    <row r="442" spans="3:15">
      <c r="C442" s="11"/>
      <c r="D442" s="11"/>
      <c r="E442" s="11"/>
      <c r="F442" s="11"/>
      <c r="G442" s="11"/>
      <c r="H442" s="11"/>
      <c r="I442" s="61"/>
      <c r="J442" s="61"/>
      <c r="K442" s="61"/>
      <c r="L442" s="61"/>
      <c r="M442" s="61"/>
      <c r="N442" s="61"/>
      <c r="O442" s="61"/>
    </row>
    <row r="443" spans="3:15">
      <c r="C443" s="11"/>
      <c r="D443" s="11"/>
      <c r="E443" s="11"/>
      <c r="F443" s="11"/>
      <c r="G443" s="11"/>
      <c r="H443" s="11"/>
      <c r="I443" s="61"/>
      <c r="J443" s="61"/>
      <c r="K443" s="61"/>
      <c r="L443" s="61"/>
      <c r="M443" s="61"/>
      <c r="N443" s="61"/>
      <c r="O443" s="61"/>
    </row>
    <row r="444" spans="3:15">
      <c r="C444" s="11"/>
      <c r="D444" s="11"/>
      <c r="E444" s="11"/>
      <c r="F444" s="11"/>
      <c r="G444" s="11"/>
      <c r="H444" s="11"/>
      <c r="I444" s="61"/>
      <c r="J444" s="61"/>
      <c r="K444" s="61"/>
      <c r="L444" s="61"/>
      <c r="M444" s="61"/>
      <c r="N444" s="61"/>
      <c r="O444" s="61"/>
    </row>
    <row r="445" spans="3:15">
      <c r="C445" s="11"/>
      <c r="D445" s="11"/>
      <c r="E445" s="11"/>
      <c r="F445" s="11"/>
      <c r="G445" s="11"/>
      <c r="H445" s="11"/>
      <c r="I445" s="61"/>
      <c r="J445" s="61"/>
      <c r="K445" s="61"/>
      <c r="L445" s="61"/>
      <c r="M445" s="61"/>
      <c r="N445" s="61"/>
      <c r="O445" s="61"/>
    </row>
    <row r="446" spans="3:15">
      <c r="C446" s="11"/>
      <c r="D446" s="11"/>
      <c r="E446" s="11"/>
      <c r="F446" s="11"/>
      <c r="G446" s="11"/>
      <c r="H446" s="11"/>
      <c r="I446" s="61"/>
      <c r="J446" s="61"/>
      <c r="K446" s="61"/>
      <c r="L446" s="61"/>
      <c r="M446" s="61"/>
      <c r="N446" s="61"/>
      <c r="O446" s="61"/>
    </row>
    <row r="447" spans="3:15">
      <c r="C447" s="11"/>
      <c r="D447" s="11"/>
      <c r="E447" s="11"/>
      <c r="F447" s="11"/>
      <c r="G447" s="11"/>
      <c r="H447" s="11"/>
      <c r="I447" s="61"/>
      <c r="J447" s="61"/>
      <c r="K447" s="61"/>
      <c r="L447" s="61"/>
      <c r="M447" s="61"/>
      <c r="N447" s="61"/>
      <c r="O447" s="61"/>
    </row>
    <row r="448" spans="3:15">
      <c r="C448" s="11"/>
      <c r="D448" s="11"/>
      <c r="E448" s="11"/>
      <c r="F448" s="11"/>
      <c r="G448" s="11"/>
      <c r="H448" s="11"/>
      <c r="I448" s="61"/>
      <c r="J448" s="61"/>
      <c r="K448" s="61"/>
      <c r="L448" s="61"/>
      <c r="M448" s="61"/>
      <c r="N448" s="61"/>
      <c r="O448" s="61"/>
    </row>
    <row r="449" spans="3:15">
      <c r="C449" s="11"/>
      <c r="D449" s="11"/>
      <c r="E449" s="11"/>
      <c r="F449" s="11"/>
      <c r="G449" s="11"/>
      <c r="H449" s="11"/>
      <c r="I449" s="61"/>
      <c r="J449" s="61"/>
      <c r="K449" s="61"/>
      <c r="L449" s="61"/>
      <c r="M449" s="61"/>
      <c r="N449" s="61"/>
      <c r="O449" s="61"/>
    </row>
    <row r="450" spans="3:15">
      <c r="C450" s="11"/>
      <c r="D450" s="11"/>
      <c r="E450" s="11"/>
      <c r="F450" s="11"/>
      <c r="G450" s="11"/>
      <c r="H450" s="11"/>
      <c r="I450" s="61"/>
      <c r="J450" s="61"/>
      <c r="K450" s="61"/>
      <c r="L450" s="61"/>
      <c r="M450" s="61"/>
      <c r="N450" s="61"/>
      <c r="O450" s="61"/>
    </row>
    <row r="451" spans="3:15">
      <c r="C451" s="11"/>
      <c r="D451" s="11"/>
      <c r="E451" s="11"/>
      <c r="F451" s="11"/>
      <c r="G451" s="11"/>
      <c r="H451" s="11"/>
      <c r="I451" s="61"/>
      <c r="J451" s="61"/>
      <c r="K451" s="61"/>
      <c r="L451" s="61"/>
      <c r="M451" s="61"/>
      <c r="N451" s="61"/>
      <c r="O451" s="61"/>
    </row>
    <row r="452" spans="3:15">
      <c r="C452" s="11"/>
      <c r="D452" s="11"/>
      <c r="E452" s="11"/>
      <c r="F452" s="11"/>
      <c r="G452" s="11"/>
      <c r="H452" s="11"/>
      <c r="I452" s="61"/>
      <c r="J452" s="61"/>
      <c r="K452" s="61"/>
      <c r="L452" s="61"/>
      <c r="M452" s="61"/>
      <c r="N452" s="61"/>
      <c r="O452" s="61"/>
    </row>
    <row r="453" spans="3:15">
      <c r="C453" s="11"/>
      <c r="D453" s="11"/>
      <c r="E453" s="11"/>
      <c r="F453" s="11"/>
      <c r="G453" s="11"/>
      <c r="H453" s="11"/>
      <c r="I453" s="61"/>
      <c r="J453" s="61"/>
      <c r="K453" s="61"/>
      <c r="L453" s="61"/>
      <c r="M453" s="61"/>
      <c r="N453" s="61"/>
      <c r="O453" s="61"/>
    </row>
    <row r="454" spans="3:15">
      <c r="C454" s="11"/>
      <c r="D454" s="11"/>
      <c r="E454" s="11"/>
      <c r="F454" s="11"/>
      <c r="G454" s="11"/>
      <c r="H454" s="11"/>
      <c r="I454" s="61"/>
      <c r="J454" s="61"/>
      <c r="K454" s="61"/>
      <c r="L454" s="61"/>
      <c r="M454" s="61"/>
      <c r="N454" s="61"/>
      <c r="O454" s="61"/>
    </row>
    <row r="455" spans="3:15">
      <c r="C455" s="11"/>
      <c r="D455" s="11"/>
      <c r="E455" s="11"/>
      <c r="F455" s="11"/>
      <c r="G455" s="11"/>
      <c r="H455" s="11"/>
      <c r="I455" s="61"/>
      <c r="J455" s="61"/>
      <c r="K455" s="61"/>
      <c r="L455" s="61"/>
      <c r="M455" s="61"/>
      <c r="N455" s="61"/>
      <c r="O455" s="61"/>
    </row>
    <row r="456" spans="3:15">
      <c r="C456" s="11"/>
      <c r="D456" s="11"/>
      <c r="E456" s="11"/>
      <c r="F456" s="11"/>
      <c r="G456" s="11"/>
      <c r="H456" s="11"/>
      <c r="I456" s="61"/>
      <c r="J456" s="61"/>
      <c r="K456" s="61"/>
      <c r="L456" s="61"/>
      <c r="M456" s="61"/>
      <c r="N456" s="61"/>
      <c r="O456" s="61"/>
    </row>
    <row r="457" spans="3:15">
      <c r="C457" s="11"/>
      <c r="D457" s="11"/>
      <c r="E457" s="11"/>
      <c r="F457" s="11"/>
      <c r="G457" s="11"/>
      <c r="H457" s="11"/>
      <c r="I457" s="61"/>
      <c r="J457" s="61"/>
      <c r="K457" s="61"/>
      <c r="L457" s="61"/>
      <c r="M457" s="61"/>
      <c r="N457" s="61"/>
      <c r="O457" s="61"/>
    </row>
    <row r="458" spans="3:15">
      <c r="C458" s="11"/>
      <c r="D458" s="11"/>
      <c r="E458" s="11"/>
      <c r="F458" s="11"/>
      <c r="G458" s="11"/>
      <c r="H458" s="11"/>
      <c r="I458" s="61"/>
      <c r="J458" s="61"/>
      <c r="K458" s="61"/>
      <c r="L458" s="61"/>
      <c r="M458" s="61"/>
      <c r="N458" s="61"/>
      <c r="O458" s="61"/>
    </row>
    <row r="459" spans="3:15">
      <c r="C459" s="11"/>
      <c r="D459" s="11"/>
      <c r="E459" s="11"/>
      <c r="F459" s="11"/>
      <c r="G459" s="11"/>
      <c r="H459" s="11"/>
      <c r="I459" s="61"/>
      <c r="J459" s="61"/>
      <c r="K459" s="61"/>
      <c r="L459" s="61"/>
      <c r="M459" s="61"/>
      <c r="N459" s="61"/>
      <c r="O459" s="61"/>
    </row>
    <row r="460" spans="3:15">
      <c r="C460" s="11"/>
      <c r="D460" s="11"/>
      <c r="E460" s="11"/>
      <c r="F460" s="11"/>
      <c r="G460" s="11"/>
      <c r="H460" s="11"/>
      <c r="I460" s="61"/>
      <c r="J460" s="61"/>
      <c r="K460" s="61"/>
      <c r="L460" s="61"/>
      <c r="M460" s="61"/>
      <c r="N460" s="61"/>
      <c r="O460" s="61"/>
    </row>
    <row r="461" spans="3:15">
      <c r="C461" s="11"/>
      <c r="D461" s="11"/>
      <c r="E461" s="11"/>
      <c r="F461" s="11"/>
      <c r="G461" s="11"/>
      <c r="H461" s="11"/>
      <c r="I461" s="61"/>
      <c r="J461" s="61"/>
      <c r="K461" s="61"/>
      <c r="L461" s="61"/>
      <c r="M461" s="61"/>
      <c r="N461" s="61"/>
      <c r="O461" s="61"/>
    </row>
    <row r="462" spans="3:15">
      <c r="C462" s="11"/>
      <c r="D462" s="11"/>
      <c r="E462" s="11"/>
      <c r="F462" s="11"/>
      <c r="G462" s="11"/>
      <c r="H462" s="11"/>
      <c r="I462" s="61"/>
      <c r="J462" s="61"/>
      <c r="K462" s="61"/>
      <c r="L462" s="61"/>
      <c r="M462" s="61"/>
      <c r="N462" s="61"/>
      <c r="O462" s="61"/>
    </row>
    <row r="463" spans="3:15">
      <c r="C463" s="11"/>
      <c r="D463" s="11"/>
      <c r="E463" s="11"/>
      <c r="F463" s="11"/>
      <c r="G463" s="11"/>
      <c r="H463" s="11"/>
      <c r="I463" s="61"/>
      <c r="J463" s="61"/>
      <c r="K463" s="61"/>
      <c r="L463" s="61"/>
      <c r="M463" s="61"/>
      <c r="N463" s="61"/>
      <c r="O463" s="61"/>
    </row>
    <row r="464" spans="3:15">
      <c r="C464" s="11"/>
      <c r="D464" s="11"/>
      <c r="E464" s="11"/>
      <c r="F464" s="11"/>
      <c r="G464" s="11"/>
      <c r="H464" s="11"/>
      <c r="I464" s="61"/>
      <c r="J464" s="61"/>
      <c r="K464" s="61"/>
      <c r="L464" s="61"/>
      <c r="M464" s="61"/>
      <c r="N464" s="61"/>
      <c r="O464" s="61"/>
    </row>
    <row r="465" spans="3:15">
      <c r="C465" s="11"/>
      <c r="D465" s="11"/>
      <c r="E465" s="11"/>
      <c r="F465" s="11"/>
      <c r="G465" s="11"/>
      <c r="H465" s="11"/>
      <c r="I465" s="61"/>
      <c r="J465" s="61"/>
      <c r="K465" s="61"/>
      <c r="L465" s="61"/>
      <c r="M465" s="61"/>
      <c r="N465" s="61"/>
      <c r="O465" s="61"/>
    </row>
    <row r="466" spans="3:15">
      <c r="C466" s="11"/>
      <c r="D466" s="11"/>
      <c r="E466" s="11"/>
      <c r="F466" s="11"/>
      <c r="G466" s="11"/>
      <c r="H466" s="11"/>
      <c r="I466" s="61"/>
      <c r="J466" s="61"/>
      <c r="K466" s="61"/>
      <c r="L466" s="61"/>
      <c r="M466" s="61"/>
      <c r="N466" s="61"/>
      <c r="O466" s="61"/>
    </row>
    <row r="467" spans="3:15">
      <c r="C467" s="11"/>
      <c r="D467" s="11"/>
      <c r="E467" s="11"/>
      <c r="F467" s="11"/>
      <c r="G467" s="11"/>
      <c r="H467" s="11"/>
      <c r="I467" s="61"/>
      <c r="J467" s="61"/>
      <c r="K467" s="61"/>
      <c r="L467" s="61"/>
      <c r="M467" s="61"/>
      <c r="N467" s="61"/>
      <c r="O467" s="61"/>
    </row>
    <row r="468" spans="3:15">
      <c r="C468" s="11"/>
      <c r="D468" s="11"/>
      <c r="E468" s="11"/>
      <c r="F468" s="11"/>
      <c r="G468" s="11"/>
      <c r="H468" s="11"/>
      <c r="I468" s="61"/>
      <c r="J468" s="61"/>
      <c r="K468" s="61"/>
      <c r="L468" s="61"/>
      <c r="M468" s="61"/>
      <c r="N468" s="61"/>
      <c r="O468" s="61"/>
    </row>
    <row r="469" spans="3:15">
      <c r="C469" s="11"/>
      <c r="D469" s="11"/>
      <c r="E469" s="11"/>
      <c r="F469" s="11"/>
      <c r="G469" s="11"/>
      <c r="H469" s="11"/>
      <c r="I469" s="61"/>
      <c r="J469" s="61"/>
      <c r="K469" s="61"/>
      <c r="L469" s="61"/>
      <c r="M469" s="61"/>
      <c r="N469" s="61"/>
      <c r="O469" s="61"/>
    </row>
    <row r="470" spans="3:15">
      <c r="C470" s="11"/>
      <c r="D470" s="11"/>
      <c r="E470" s="11"/>
      <c r="F470" s="11"/>
      <c r="G470" s="11"/>
      <c r="H470" s="11"/>
      <c r="I470" s="61"/>
      <c r="J470" s="61"/>
      <c r="K470" s="61"/>
      <c r="L470" s="61"/>
      <c r="M470" s="61"/>
      <c r="N470" s="61"/>
      <c r="O470" s="61"/>
    </row>
    <row r="471" spans="3:15">
      <c r="C471" s="11"/>
      <c r="D471" s="11"/>
      <c r="E471" s="11"/>
      <c r="F471" s="11"/>
      <c r="G471" s="11"/>
      <c r="H471" s="11"/>
      <c r="I471" s="61"/>
      <c r="J471" s="61"/>
      <c r="K471" s="61"/>
      <c r="L471" s="61"/>
      <c r="M471" s="61"/>
      <c r="N471" s="61"/>
      <c r="O471" s="61"/>
    </row>
    <row r="472" spans="3:15">
      <c r="C472" s="11"/>
      <c r="D472" s="11"/>
      <c r="E472" s="11"/>
      <c r="F472" s="11"/>
      <c r="G472" s="11"/>
      <c r="H472" s="11"/>
      <c r="I472" s="61"/>
      <c r="J472" s="61"/>
      <c r="K472" s="61"/>
      <c r="L472" s="61"/>
      <c r="M472" s="61"/>
      <c r="N472" s="61"/>
      <c r="O472" s="61"/>
    </row>
    <row r="473" spans="3:15">
      <c r="C473" s="11"/>
      <c r="D473" s="11"/>
      <c r="E473" s="11"/>
      <c r="F473" s="11"/>
      <c r="G473" s="11"/>
      <c r="H473" s="11"/>
      <c r="I473" s="61"/>
      <c r="J473" s="61"/>
      <c r="K473" s="61"/>
      <c r="L473" s="61"/>
      <c r="M473" s="61"/>
      <c r="N473" s="61"/>
      <c r="O473" s="61"/>
    </row>
    <row r="474" spans="3:15">
      <c r="C474" s="11"/>
      <c r="D474" s="11"/>
      <c r="E474" s="11"/>
      <c r="F474" s="11"/>
      <c r="G474" s="11"/>
      <c r="H474" s="11"/>
      <c r="I474" s="61"/>
      <c r="J474" s="61"/>
      <c r="K474" s="61"/>
      <c r="L474" s="61"/>
      <c r="M474" s="61"/>
      <c r="N474" s="61"/>
      <c r="O474" s="61"/>
    </row>
    <row r="475" spans="3:15">
      <c r="C475" s="11"/>
      <c r="D475" s="11"/>
      <c r="E475" s="11"/>
      <c r="F475" s="11"/>
      <c r="G475" s="11"/>
      <c r="H475" s="11"/>
      <c r="I475" s="61"/>
      <c r="J475" s="61"/>
      <c r="K475" s="61"/>
      <c r="L475" s="61"/>
      <c r="M475" s="61"/>
      <c r="N475" s="61"/>
      <c r="O475" s="61"/>
    </row>
    <row r="476" spans="3:15">
      <c r="C476" s="11"/>
      <c r="D476" s="11"/>
      <c r="E476" s="11"/>
      <c r="F476" s="11"/>
      <c r="G476" s="11"/>
      <c r="H476" s="11"/>
      <c r="I476" s="61"/>
      <c r="J476" s="61"/>
      <c r="K476" s="61"/>
      <c r="L476" s="61"/>
      <c r="M476" s="61"/>
      <c r="N476" s="61"/>
      <c r="O476" s="61"/>
    </row>
    <row r="477" spans="3:15">
      <c r="C477" s="11"/>
      <c r="D477" s="11"/>
      <c r="E477" s="11"/>
      <c r="F477" s="11"/>
      <c r="G477" s="11"/>
      <c r="H477" s="11"/>
      <c r="I477" s="61"/>
      <c r="J477" s="61"/>
      <c r="K477" s="61"/>
      <c r="L477" s="61"/>
      <c r="M477" s="61"/>
      <c r="N477" s="61"/>
      <c r="O477" s="61"/>
    </row>
    <row r="478" spans="3:15">
      <c r="C478" s="11"/>
      <c r="D478" s="11"/>
      <c r="E478" s="11"/>
      <c r="F478" s="11"/>
      <c r="G478" s="11"/>
      <c r="H478" s="11"/>
      <c r="I478" s="61"/>
      <c r="J478" s="61"/>
      <c r="K478" s="61"/>
      <c r="L478" s="61"/>
      <c r="M478" s="61"/>
      <c r="N478" s="61"/>
      <c r="O478" s="61"/>
    </row>
    <row r="479" spans="3:15">
      <c r="C479" s="11"/>
      <c r="D479" s="11"/>
      <c r="E479" s="11"/>
      <c r="F479" s="11"/>
      <c r="G479" s="11"/>
      <c r="H479" s="11"/>
      <c r="I479" s="61"/>
      <c r="J479" s="61"/>
      <c r="K479" s="61"/>
      <c r="L479" s="61"/>
      <c r="M479" s="61"/>
      <c r="N479" s="61"/>
      <c r="O479" s="61"/>
    </row>
    <row r="480" spans="3:15">
      <c r="C480" s="11"/>
      <c r="D480" s="11"/>
      <c r="E480" s="11"/>
      <c r="F480" s="11"/>
      <c r="G480" s="11"/>
      <c r="H480" s="11"/>
      <c r="I480" s="61"/>
      <c r="J480" s="61"/>
      <c r="K480" s="61"/>
      <c r="L480" s="61"/>
      <c r="M480" s="61"/>
      <c r="N480" s="61"/>
      <c r="O480" s="61"/>
    </row>
    <row r="481" spans="3:15">
      <c r="C481" s="11"/>
      <c r="D481" s="11"/>
      <c r="E481" s="11"/>
      <c r="F481" s="11"/>
      <c r="G481" s="11"/>
      <c r="H481" s="11"/>
      <c r="I481" s="61"/>
      <c r="J481" s="61"/>
      <c r="K481" s="61"/>
      <c r="L481" s="61"/>
      <c r="M481" s="61"/>
      <c r="N481" s="61"/>
      <c r="O481" s="61"/>
    </row>
    <row r="482" spans="3:15">
      <c r="C482" s="11"/>
      <c r="D482" s="11"/>
      <c r="E482" s="11"/>
      <c r="F482" s="11"/>
      <c r="G482" s="11"/>
      <c r="H482" s="11"/>
      <c r="I482" s="61"/>
      <c r="J482" s="61"/>
      <c r="K482" s="61"/>
      <c r="L482" s="61"/>
      <c r="M482" s="61"/>
      <c r="N482" s="61"/>
      <c r="O482" s="61"/>
    </row>
    <row r="483" spans="3:15">
      <c r="C483" s="11"/>
      <c r="D483" s="11"/>
      <c r="E483" s="11"/>
      <c r="F483" s="11"/>
      <c r="G483" s="11"/>
      <c r="H483" s="11"/>
      <c r="I483" s="61"/>
      <c r="J483" s="61"/>
      <c r="K483" s="61"/>
      <c r="L483" s="61"/>
      <c r="M483" s="61"/>
      <c r="N483" s="61"/>
      <c r="O483" s="61"/>
    </row>
    <row r="484" spans="3:15">
      <c r="C484" s="11"/>
      <c r="D484" s="11"/>
      <c r="E484" s="11"/>
      <c r="F484" s="11"/>
      <c r="G484" s="11"/>
      <c r="H484" s="11"/>
      <c r="I484" s="61"/>
      <c r="J484" s="61"/>
      <c r="K484" s="61"/>
      <c r="L484" s="61"/>
      <c r="M484" s="61"/>
      <c r="N484" s="61"/>
      <c r="O484" s="61"/>
    </row>
    <row r="485" spans="3:15">
      <c r="C485" s="11"/>
      <c r="D485" s="11"/>
      <c r="E485" s="11"/>
      <c r="F485" s="11"/>
      <c r="G485" s="11"/>
      <c r="H485" s="11"/>
      <c r="I485" s="61"/>
      <c r="J485" s="61"/>
      <c r="K485" s="61"/>
      <c r="L485" s="61"/>
      <c r="M485" s="61"/>
      <c r="N485" s="61"/>
      <c r="O485" s="61"/>
    </row>
    <row r="486" spans="3:15">
      <c r="C486" s="11"/>
      <c r="D486" s="11"/>
      <c r="E486" s="11"/>
      <c r="F486" s="11"/>
      <c r="G486" s="11"/>
      <c r="H486" s="11"/>
      <c r="I486" s="61"/>
      <c r="J486" s="61"/>
      <c r="K486" s="61"/>
      <c r="L486" s="61"/>
      <c r="M486" s="61"/>
      <c r="N486" s="61"/>
      <c r="O486" s="61"/>
    </row>
    <row r="487" spans="3:15">
      <c r="C487" s="11"/>
      <c r="D487" s="11"/>
      <c r="E487" s="11"/>
      <c r="F487" s="11"/>
      <c r="G487" s="11"/>
      <c r="H487" s="11"/>
      <c r="I487" s="61"/>
      <c r="J487" s="61"/>
      <c r="K487" s="61"/>
      <c r="L487" s="61"/>
      <c r="M487" s="61"/>
      <c r="N487" s="61"/>
      <c r="O487" s="61"/>
    </row>
    <row r="488" spans="3:15">
      <c r="C488" s="11"/>
      <c r="D488" s="11"/>
      <c r="E488" s="11"/>
      <c r="F488" s="11"/>
      <c r="G488" s="11"/>
      <c r="H488" s="11"/>
      <c r="I488" s="61"/>
      <c r="J488" s="61"/>
      <c r="K488" s="61"/>
      <c r="L488" s="61"/>
      <c r="M488" s="61"/>
      <c r="N488" s="61"/>
      <c r="O488" s="61"/>
    </row>
    <row r="489" spans="3:15">
      <c r="C489" s="11"/>
      <c r="D489" s="11"/>
      <c r="E489" s="11"/>
      <c r="F489" s="11"/>
      <c r="G489" s="11"/>
      <c r="H489" s="11"/>
      <c r="I489" s="61"/>
      <c r="J489" s="61"/>
      <c r="K489" s="61"/>
      <c r="L489" s="61"/>
      <c r="M489" s="61"/>
      <c r="N489" s="61"/>
      <c r="O489" s="61"/>
    </row>
    <row r="490" spans="3:15">
      <c r="C490" s="11"/>
      <c r="D490" s="11"/>
      <c r="E490" s="11"/>
      <c r="F490" s="11"/>
      <c r="G490" s="11"/>
      <c r="H490" s="11"/>
      <c r="I490" s="61"/>
      <c r="J490" s="61"/>
      <c r="K490" s="61"/>
      <c r="L490" s="61"/>
      <c r="M490" s="61"/>
      <c r="N490" s="61"/>
      <c r="O490" s="61"/>
    </row>
    <row r="491" spans="3:15">
      <c r="C491" s="11"/>
      <c r="D491" s="11"/>
      <c r="E491" s="11"/>
      <c r="F491" s="11"/>
      <c r="G491" s="11"/>
      <c r="H491" s="11"/>
      <c r="I491" s="61"/>
      <c r="J491" s="61"/>
      <c r="K491" s="61"/>
      <c r="L491" s="61"/>
      <c r="M491" s="61"/>
      <c r="N491" s="61"/>
      <c r="O491" s="61"/>
    </row>
    <row r="492" spans="3:15">
      <c r="C492" s="11"/>
      <c r="D492" s="11"/>
      <c r="E492" s="11"/>
      <c r="F492" s="11"/>
      <c r="G492" s="11"/>
      <c r="H492" s="11"/>
      <c r="I492" s="61"/>
      <c r="J492" s="61"/>
      <c r="K492" s="61"/>
      <c r="L492" s="61"/>
      <c r="M492" s="61"/>
      <c r="N492" s="61"/>
      <c r="O492" s="61"/>
    </row>
    <row r="493" spans="3:15">
      <c r="C493" s="11"/>
      <c r="D493" s="11"/>
      <c r="E493" s="11"/>
      <c r="F493" s="11"/>
      <c r="G493" s="11"/>
      <c r="H493" s="11"/>
      <c r="I493" s="61"/>
      <c r="J493" s="61"/>
      <c r="K493" s="61"/>
      <c r="L493" s="61"/>
      <c r="M493" s="61"/>
      <c r="N493" s="61"/>
      <c r="O493" s="61"/>
    </row>
    <row r="494" spans="3:15">
      <c r="C494" s="11"/>
      <c r="D494" s="11"/>
      <c r="E494" s="11"/>
      <c r="F494" s="11"/>
      <c r="G494" s="11"/>
      <c r="H494" s="11"/>
      <c r="I494" s="61"/>
      <c r="J494" s="61"/>
      <c r="K494" s="61"/>
      <c r="L494" s="61"/>
      <c r="M494" s="61"/>
      <c r="N494" s="61"/>
      <c r="O494" s="61"/>
    </row>
    <row r="495" spans="3:15">
      <c r="C495" s="11"/>
      <c r="D495" s="11"/>
      <c r="E495" s="11"/>
      <c r="F495" s="11"/>
      <c r="G495" s="11"/>
      <c r="H495" s="11"/>
      <c r="I495" s="61"/>
      <c r="J495" s="61"/>
      <c r="K495" s="61"/>
      <c r="L495" s="61"/>
      <c r="M495" s="61"/>
      <c r="N495" s="61"/>
      <c r="O495" s="61"/>
    </row>
    <row r="496" spans="3:15">
      <c r="C496" s="11"/>
      <c r="D496" s="11"/>
      <c r="E496" s="11"/>
      <c r="F496" s="11"/>
      <c r="G496" s="11"/>
      <c r="H496" s="11"/>
      <c r="I496" s="61"/>
      <c r="J496" s="61"/>
      <c r="K496" s="61"/>
      <c r="L496" s="61"/>
      <c r="M496" s="61"/>
      <c r="N496" s="61"/>
      <c r="O496" s="61"/>
    </row>
    <row r="497" spans="3:15">
      <c r="C497" s="11"/>
      <c r="D497" s="11"/>
      <c r="E497" s="11"/>
      <c r="F497" s="11"/>
      <c r="G497" s="11"/>
      <c r="H497" s="11"/>
      <c r="I497" s="61"/>
      <c r="J497" s="61"/>
      <c r="K497" s="61"/>
      <c r="L497" s="61"/>
      <c r="M497" s="61"/>
      <c r="N497" s="61"/>
      <c r="O497" s="61"/>
    </row>
    <row r="498" spans="3:15">
      <c r="C498" s="11"/>
      <c r="D498" s="11"/>
      <c r="E498" s="11"/>
      <c r="F498" s="11"/>
      <c r="G498" s="11"/>
      <c r="H498" s="11"/>
      <c r="I498" s="61"/>
      <c r="J498" s="61"/>
      <c r="K498" s="61"/>
      <c r="L498" s="61"/>
      <c r="M498" s="61"/>
      <c r="N498" s="61"/>
      <c r="O498" s="61"/>
    </row>
    <row r="499" spans="3:15">
      <c r="C499" s="11"/>
      <c r="D499" s="11"/>
      <c r="E499" s="11"/>
      <c r="F499" s="11"/>
      <c r="G499" s="11"/>
      <c r="H499" s="11"/>
      <c r="I499" s="61"/>
      <c r="J499" s="61"/>
      <c r="K499" s="61"/>
      <c r="L499" s="61"/>
      <c r="M499" s="61"/>
      <c r="N499" s="61"/>
      <c r="O499" s="61"/>
    </row>
    <row r="500" spans="3:15">
      <c r="C500" s="11"/>
      <c r="D500" s="11"/>
      <c r="E500" s="11"/>
      <c r="F500" s="11"/>
      <c r="G500" s="11"/>
      <c r="H500" s="11"/>
      <c r="I500" s="61"/>
      <c r="J500" s="61"/>
      <c r="K500" s="61"/>
      <c r="L500" s="61"/>
      <c r="M500" s="61"/>
      <c r="N500" s="61"/>
      <c r="O500" s="61"/>
    </row>
    <row r="501" spans="3:15">
      <c r="C501" s="11"/>
      <c r="D501" s="11"/>
      <c r="E501" s="11"/>
      <c r="F501" s="11"/>
      <c r="G501" s="11"/>
      <c r="H501" s="11"/>
      <c r="I501" s="61"/>
      <c r="J501" s="61"/>
      <c r="K501" s="61"/>
      <c r="L501" s="61"/>
      <c r="M501" s="61"/>
      <c r="N501" s="61"/>
      <c r="O501" s="61"/>
    </row>
    <row r="502" spans="3:15">
      <c r="C502" s="11"/>
      <c r="D502" s="11"/>
      <c r="E502" s="11"/>
      <c r="F502" s="11"/>
      <c r="G502" s="11"/>
      <c r="H502" s="11"/>
      <c r="I502" s="61"/>
      <c r="J502" s="61"/>
      <c r="K502" s="61"/>
      <c r="L502" s="61"/>
      <c r="M502" s="61"/>
      <c r="N502" s="61"/>
      <c r="O502" s="61"/>
    </row>
    <row r="503" spans="3:15">
      <c r="C503" s="11"/>
      <c r="D503" s="11"/>
      <c r="E503" s="11"/>
      <c r="F503" s="11"/>
      <c r="G503" s="11"/>
      <c r="H503" s="11"/>
      <c r="I503" s="61"/>
      <c r="J503" s="61"/>
      <c r="K503" s="61"/>
      <c r="L503" s="61"/>
      <c r="M503" s="61"/>
      <c r="N503" s="61"/>
      <c r="O503" s="61"/>
    </row>
    <row r="504" spans="3:15">
      <c r="C504" s="11"/>
      <c r="D504" s="11"/>
      <c r="E504" s="11"/>
      <c r="F504" s="11"/>
      <c r="G504" s="11"/>
      <c r="H504" s="11"/>
      <c r="I504" s="61"/>
      <c r="J504" s="61"/>
      <c r="K504" s="61"/>
      <c r="L504" s="61"/>
      <c r="M504" s="61"/>
      <c r="N504" s="61"/>
      <c r="O504" s="61"/>
    </row>
    <row r="505" spans="3:15">
      <c r="C505" s="11"/>
      <c r="D505" s="11"/>
      <c r="E505" s="11"/>
      <c r="F505" s="11"/>
      <c r="G505" s="11"/>
      <c r="H505" s="11"/>
      <c r="I505" s="61"/>
      <c r="J505" s="61"/>
      <c r="K505" s="61"/>
      <c r="L505" s="61"/>
      <c r="M505" s="61"/>
      <c r="N505" s="61"/>
      <c r="O505" s="61"/>
    </row>
    <row r="506" spans="3:15">
      <c r="C506" s="11"/>
      <c r="D506" s="11"/>
      <c r="E506" s="11"/>
      <c r="F506" s="11"/>
      <c r="G506" s="11"/>
      <c r="H506" s="11"/>
      <c r="I506" s="61"/>
      <c r="J506" s="61"/>
      <c r="K506" s="61"/>
      <c r="L506" s="61"/>
      <c r="M506" s="61"/>
      <c r="N506" s="61"/>
      <c r="O506" s="61"/>
    </row>
    <row r="507" spans="3:15">
      <c r="C507" s="11"/>
      <c r="D507" s="11"/>
      <c r="E507" s="11"/>
      <c r="F507" s="11"/>
      <c r="G507" s="11"/>
      <c r="H507" s="11"/>
      <c r="I507" s="61"/>
      <c r="J507" s="61"/>
      <c r="K507" s="61"/>
      <c r="L507" s="61"/>
      <c r="M507" s="61"/>
      <c r="N507" s="61"/>
      <c r="O507" s="61"/>
    </row>
    <row r="508" spans="3:15">
      <c r="C508" s="11"/>
      <c r="D508" s="11"/>
      <c r="E508" s="11"/>
      <c r="F508" s="11"/>
      <c r="G508" s="11"/>
      <c r="H508" s="11"/>
      <c r="I508" s="61"/>
      <c r="J508" s="61"/>
      <c r="K508" s="61"/>
      <c r="L508" s="61"/>
      <c r="M508" s="61"/>
      <c r="N508" s="61"/>
      <c r="O508" s="61"/>
    </row>
    <row r="509" spans="3:15">
      <c r="C509" s="11"/>
      <c r="D509" s="11"/>
      <c r="E509" s="11"/>
      <c r="F509" s="11"/>
      <c r="G509" s="11"/>
      <c r="H509" s="11"/>
      <c r="I509" s="61"/>
      <c r="J509" s="61"/>
      <c r="K509" s="61"/>
      <c r="L509" s="61"/>
      <c r="M509" s="61"/>
      <c r="N509" s="61"/>
      <c r="O509" s="61"/>
    </row>
    <row r="510" spans="3:15">
      <c r="C510" s="11"/>
      <c r="D510" s="11"/>
      <c r="E510" s="11"/>
      <c r="F510" s="11"/>
      <c r="G510" s="11"/>
      <c r="H510" s="11"/>
      <c r="I510" s="61"/>
      <c r="J510" s="61"/>
      <c r="K510" s="61"/>
      <c r="L510" s="61"/>
      <c r="M510" s="61"/>
      <c r="N510" s="61"/>
      <c r="O510" s="61"/>
    </row>
    <row r="511" spans="3:15">
      <c r="C511" s="11"/>
      <c r="D511" s="11"/>
      <c r="E511" s="11"/>
      <c r="F511" s="11"/>
      <c r="G511" s="11"/>
      <c r="H511" s="11"/>
      <c r="I511" s="61"/>
      <c r="J511" s="61"/>
      <c r="K511" s="61"/>
      <c r="L511" s="61"/>
      <c r="M511" s="61"/>
      <c r="N511" s="61"/>
      <c r="O511" s="61"/>
    </row>
    <row r="512" spans="3:15">
      <c r="C512" s="11"/>
      <c r="D512" s="11"/>
      <c r="E512" s="11"/>
      <c r="F512" s="11"/>
      <c r="G512" s="11"/>
      <c r="H512" s="11"/>
      <c r="I512" s="61"/>
      <c r="J512" s="61"/>
      <c r="K512" s="61"/>
      <c r="L512" s="61"/>
      <c r="M512" s="61"/>
      <c r="N512" s="61"/>
      <c r="O512" s="61"/>
    </row>
    <row r="513" spans="3:15">
      <c r="C513" s="11"/>
      <c r="D513" s="11"/>
      <c r="E513" s="11"/>
      <c r="F513" s="11"/>
      <c r="G513" s="11"/>
      <c r="H513" s="11"/>
      <c r="I513" s="61"/>
      <c r="J513" s="61"/>
      <c r="K513" s="61"/>
      <c r="L513" s="61"/>
      <c r="M513" s="61"/>
      <c r="N513" s="61"/>
      <c r="O513" s="61"/>
    </row>
    <row r="514" spans="3:15">
      <c r="C514" s="11"/>
      <c r="D514" s="11"/>
      <c r="E514" s="11"/>
      <c r="F514" s="11"/>
      <c r="G514" s="11"/>
      <c r="H514" s="11"/>
      <c r="I514" s="61"/>
      <c r="J514" s="61"/>
      <c r="K514" s="61"/>
      <c r="L514" s="61"/>
      <c r="M514" s="61"/>
      <c r="N514" s="61"/>
      <c r="O514" s="61"/>
    </row>
    <row r="515" spans="3:15">
      <c r="C515" s="11"/>
      <c r="D515" s="11"/>
      <c r="E515" s="11"/>
      <c r="F515" s="11"/>
      <c r="G515" s="11"/>
      <c r="H515" s="11"/>
      <c r="I515" s="61"/>
      <c r="J515" s="61"/>
      <c r="K515" s="61"/>
      <c r="L515" s="61"/>
      <c r="M515" s="61"/>
      <c r="N515" s="61"/>
      <c r="O515" s="61"/>
    </row>
    <row r="516" spans="3:15">
      <c r="C516" s="11"/>
      <c r="D516" s="11"/>
      <c r="E516" s="11"/>
      <c r="F516" s="11"/>
      <c r="G516" s="11"/>
      <c r="H516" s="11"/>
      <c r="I516" s="61"/>
      <c r="J516" s="61"/>
      <c r="K516" s="61"/>
      <c r="L516" s="61"/>
      <c r="M516" s="61"/>
      <c r="N516" s="61"/>
      <c r="O516" s="61"/>
    </row>
  </sheetData>
  <mergeCells count="2">
    <mergeCell ref="C1:O1"/>
    <mergeCell ref="C2:O2"/>
  </mergeCells>
  <pageMargins left="0.45" right="0.45" top="0.5" bottom="0.5" header="0.3" footer="0.3"/>
  <pageSetup scale="70" fitToWidth="0" fitToHeight="0" orientation="landscape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Demographics</vt:lpstr>
      <vt:lpstr>Community Living</vt:lpstr>
      <vt:lpstr>CommunityParticipation</vt:lpstr>
      <vt:lpstr>WorkEconomic</vt:lpstr>
      <vt:lpstr>Old New Cities</vt:lpstr>
      <vt:lpstr>Institutionalization Calc</vt:lpstr>
    </vt:vector>
  </TitlesOfParts>
  <Company>University of Illinois at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Voorhees RA 2</dc:creator>
  <cp:lastModifiedBy>Jacqueline Kish</cp:lastModifiedBy>
  <cp:lastPrinted>2018-03-06T21:21:05Z</cp:lastPrinted>
  <dcterms:created xsi:type="dcterms:W3CDTF">2014-03-07T17:52:10Z</dcterms:created>
  <dcterms:modified xsi:type="dcterms:W3CDTF">2018-07-23T21:07:22Z</dcterms:modified>
</cp:coreProperties>
</file>